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Z:\4. Projectes Transversals\DOCUMENTS PER AJUTS UIE 2020\innotec\"/>
    </mc:Choice>
  </mc:AlternateContent>
  <xr:revisionPtr revIDLastSave="0" documentId="13_ncr:1_{3E6BFCB7-7AAA-47FF-8F4E-DBFABEC26281}" xr6:coauthVersionLast="44" xr6:coauthVersionMax="45" xr10:uidLastSave="{00000000-0000-0000-0000-000000000000}"/>
  <workbookProtection workbookAlgorithmName="SHA-512" workbookHashValue="Bp43qDcuEeRyWrmtK/ErFyGQIuCo63T93PYPYDTFXWu20lVndY8uxbpaT54hQLGtvfOXBY6MzmH92Vl4qUYn0A==" workbookSaltValue="snt++06QNaFfspWoahVdBQ==" workbookSpinCount="100000" lockStructure="1"/>
  <bookViews>
    <workbookView xWindow="28680" yWindow="-120" windowWidth="29040" windowHeight="15840" xr2:uid="{F854858B-141D-4F79-947F-09FCC60F1806}"/>
  </bookViews>
  <sheets>
    <sheet name="Instruccions" sheetId="7" r:id="rId1"/>
    <sheet name="Entitat1" sheetId="22" r:id="rId2"/>
    <sheet name="Entitat2" sheetId="23" r:id="rId3"/>
    <sheet name="Entitat3" sheetId="24" r:id="rId4"/>
    <sheet name="Entitat4" sheetId="25" r:id="rId5"/>
    <sheet name="Resum projecte" sheetId="26" r:id="rId6"/>
    <sheet name="Hoja2I" sheetId="9" state="hidden" r:id="rId7"/>
  </sheets>
  <definedNames>
    <definedName name="_xlnm.Print_Area" localSheetId="1">Entitat1!$A$1:$H$66</definedName>
    <definedName name="_xlnm.Print_Area" localSheetId="2">Entitat2!$A$1:$H$66</definedName>
    <definedName name="_xlnm.Print_Area" localSheetId="3">Entitat3!$A$1:$H$66</definedName>
    <definedName name="_xlnm.Print_Area" localSheetId="4">Entitat4!$A$1:$H$66</definedName>
    <definedName name="_xlnm.Print_Area" localSheetId="5">'Resum projecte'!$A$1:$J$49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9" i="26" l="1"/>
  <c r="B27" i="26"/>
  <c r="C42" i="26" l="1"/>
  <c r="C32" i="26"/>
  <c r="C31" i="26"/>
  <c r="C30" i="26"/>
  <c r="C29" i="26"/>
  <c r="C20" i="26"/>
  <c r="C19" i="26"/>
  <c r="C18" i="26"/>
  <c r="C17" i="26"/>
  <c r="C46" i="26"/>
  <c r="C36" i="26"/>
  <c r="C35" i="26"/>
  <c r="C34" i="26"/>
  <c r="C33" i="26"/>
  <c r="C24" i="26"/>
  <c r="C23" i="26"/>
  <c r="C22" i="26"/>
  <c r="C21" i="26"/>
  <c r="F48" i="26"/>
  <c r="E48" i="26"/>
  <c r="D48" i="26"/>
  <c r="F45" i="26"/>
  <c r="E45" i="26"/>
  <c r="D45" i="26"/>
  <c r="F44" i="26"/>
  <c r="E44" i="26"/>
  <c r="D44" i="26"/>
  <c r="F41" i="26"/>
  <c r="E41" i="26"/>
  <c r="D41" i="26"/>
  <c r="F36" i="26"/>
  <c r="E36" i="26"/>
  <c r="D36" i="26"/>
  <c r="F35" i="26"/>
  <c r="E35" i="26"/>
  <c r="D35" i="26"/>
  <c r="F34" i="26"/>
  <c r="E34" i="26"/>
  <c r="D34" i="26"/>
  <c r="F33" i="26"/>
  <c r="E33" i="26"/>
  <c r="D33" i="26"/>
  <c r="F32" i="26"/>
  <c r="E32" i="26"/>
  <c r="D32" i="26"/>
  <c r="F31" i="26"/>
  <c r="E31" i="26"/>
  <c r="D31" i="26"/>
  <c r="F30" i="26"/>
  <c r="E30" i="26"/>
  <c r="D30" i="26"/>
  <c r="F29" i="26"/>
  <c r="F37" i="26" s="1"/>
  <c r="E37" i="26" s="1"/>
  <c r="E29" i="26"/>
  <c r="D29" i="26"/>
  <c r="F24" i="26"/>
  <c r="E24" i="26"/>
  <c r="D24" i="26"/>
  <c r="F23" i="26"/>
  <c r="E23" i="26"/>
  <c r="D23" i="26"/>
  <c r="F22" i="26"/>
  <c r="E22" i="26"/>
  <c r="D22" i="26"/>
  <c r="F21" i="26"/>
  <c r="E21" i="26"/>
  <c r="D21" i="26"/>
  <c r="F20" i="26"/>
  <c r="E20" i="26"/>
  <c r="D20" i="26"/>
  <c r="F19" i="26"/>
  <c r="F25" i="26" s="1"/>
  <c r="E25" i="26" s="1"/>
  <c r="E19" i="26"/>
  <c r="D19" i="26"/>
  <c r="F18" i="26"/>
  <c r="E18" i="26"/>
  <c r="D18" i="26"/>
  <c r="F17" i="26"/>
  <c r="E17" i="26"/>
  <c r="D17" i="26"/>
  <c r="D25" i="26" s="1"/>
  <c r="B15" i="26"/>
  <c r="F12" i="26"/>
  <c r="E12" i="26"/>
  <c r="D12" i="26"/>
  <c r="C12" i="26"/>
  <c r="F11" i="26"/>
  <c r="E11" i="26"/>
  <c r="D11" i="26"/>
  <c r="F10" i="26"/>
  <c r="E10" i="26"/>
  <c r="D10" i="26"/>
  <c r="F9" i="26"/>
  <c r="E9" i="26"/>
  <c r="D9" i="26"/>
  <c r="C9" i="26"/>
  <c r="F8" i="26"/>
  <c r="F13" i="26" s="1"/>
  <c r="E13" i="26" s="1"/>
  <c r="E8" i="26"/>
  <c r="D8" i="26"/>
  <c r="C8" i="26"/>
  <c r="F7" i="26"/>
  <c r="E7" i="26"/>
  <c r="D7" i="26"/>
  <c r="D13" i="26" s="1"/>
  <c r="F6" i="26"/>
  <c r="E6" i="26"/>
  <c r="D6" i="26"/>
  <c r="F5" i="26"/>
  <c r="E5" i="26"/>
  <c r="D5" i="26"/>
  <c r="C5" i="26"/>
  <c r="B3" i="26"/>
  <c r="D37" i="26"/>
  <c r="M12" i="26"/>
  <c r="L12" i="26" s="1"/>
  <c r="K12" i="26"/>
  <c r="K9" i="26"/>
  <c r="K8" i="26"/>
  <c r="K64" i="25"/>
  <c r="J64" i="25"/>
  <c r="I64" i="25"/>
  <c r="E64" i="25"/>
  <c r="C47" i="26" s="1"/>
  <c r="K63" i="25"/>
  <c r="J63" i="25"/>
  <c r="I63" i="25"/>
  <c r="E63" i="25"/>
  <c r="K62" i="25"/>
  <c r="K65" i="25" s="1"/>
  <c r="J65" i="25" s="1"/>
  <c r="E46" i="26" s="1"/>
  <c r="I62" i="25"/>
  <c r="I65" i="25" s="1"/>
  <c r="D46" i="26" s="1"/>
  <c r="K10" i="26" s="1"/>
  <c r="E62" i="25"/>
  <c r="E65" i="25" s="1"/>
  <c r="C48" i="26" s="1"/>
  <c r="J12" i="26" s="1"/>
  <c r="K60" i="25"/>
  <c r="J60" i="25"/>
  <c r="I60" i="25"/>
  <c r="E60" i="25"/>
  <c r="C43" i="26" s="1"/>
  <c r="K59" i="25"/>
  <c r="J59" i="25"/>
  <c r="I59" i="25"/>
  <c r="E59" i="25"/>
  <c r="K58" i="25"/>
  <c r="J58" i="25" s="1"/>
  <c r="I58" i="25"/>
  <c r="I61" i="25" s="1"/>
  <c r="J53" i="25"/>
  <c r="I53" i="25"/>
  <c r="H53" i="25"/>
  <c r="K52" i="25"/>
  <c r="J52" i="25"/>
  <c r="J51" i="25"/>
  <c r="K51" i="25" s="1"/>
  <c r="K50" i="25"/>
  <c r="J50" i="25"/>
  <c r="J49" i="25"/>
  <c r="K49" i="25" s="1"/>
  <c r="K48" i="25"/>
  <c r="K53" i="25" s="1"/>
  <c r="J48" i="25"/>
  <c r="I43" i="25"/>
  <c r="J43" i="25" s="1"/>
  <c r="H43" i="25"/>
  <c r="J42" i="25"/>
  <c r="K42" i="25" s="1"/>
  <c r="K41" i="25"/>
  <c r="J41" i="25"/>
  <c r="J40" i="25"/>
  <c r="K40" i="25" s="1"/>
  <c r="K39" i="25"/>
  <c r="J39" i="25"/>
  <c r="J38" i="25"/>
  <c r="K38" i="25" s="1"/>
  <c r="K43" i="25" s="1"/>
  <c r="E32" i="25"/>
  <c r="J31" i="25"/>
  <c r="I31" i="25"/>
  <c r="K31" i="25" s="1"/>
  <c r="K30" i="25"/>
  <c r="J30" i="25"/>
  <c r="I30" i="25"/>
  <c r="H30" i="25"/>
  <c r="K29" i="25"/>
  <c r="J29" i="25"/>
  <c r="I29" i="25"/>
  <c r="H29" i="25"/>
  <c r="J28" i="25"/>
  <c r="K28" i="25" s="1"/>
  <c r="I28" i="25"/>
  <c r="H28" i="25"/>
  <c r="J27" i="25"/>
  <c r="K27" i="25" s="1"/>
  <c r="I27" i="25"/>
  <c r="H27" i="25"/>
  <c r="J26" i="25"/>
  <c r="K26" i="25" s="1"/>
  <c r="I26" i="25"/>
  <c r="H26" i="25"/>
  <c r="J25" i="25"/>
  <c r="K25" i="25" s="1"/>
  <c r="I25" i="25"/>
  <c r="H25" i="25"/>
  <c r="J24" i="25"/>
  <c r="K24" i="25" s="1"/>
  <c r="I24" i="25"/>
  <c r="H24" i="25"/>
  <c r="J23" i="25"/>
  <c r="K23" i="25" s="1"/>
  <c r="I23" i="25"/>
  <c r="H23" i="25"/>
  <c r="J22" i="25"/>
  <c r="K22" i="25" s="1"/>
  <c r="I22" i="25"/>
  <c r="H22" i="25"/>
  <c r="J21" i="25"/>
  <c r="K21" i="25" s="1"/>
  <c r="I21" i="25"/>
  <c r="H21" i="25"/>
  <c r="J20" i="25"/>
  <c r="K20" i="25" s="1"/>
  <c r="I20" i="25"/>
  <c r="H20" i="25"/>
  <c r="J19" i="25"/>
  <c r="K19" i="25" s="1"/>
  <c r="I19" i="25"/>
  <c r="H19" i="25"/>
  <c r="J18" i="25"/>
  <c r="I18" i="25"/>
  <c r="I32" i="25" s="1"/>
  <c r="H18" i="25"/>
  <c r="H32" i="25" s="1"/>
  <c r="K64" i="24"/>
  <c r="J64" i="24"/>
  <c r="I64" i="24"/>
  <c r="E64" i="24"/>
  <c r="K63" i="24"/>
  <c r="J63" i="24"/>
  <c r="I63" i="24"/>
  <c r="E63" i="24"/>
  <c r="K62" i="24"/>
  <c r="K65" i="24" s="1"/>
  <c r="J65" i="24" s="1"/>
  <c r="J62" i="24"/>
  <c r="I62" i="24"/>
  <c r="I65" i="24" s="1"/>
  <c r="E62" i="24"/>
  <c r="E65" i="24" s="1"/>
  <c r="K60" i="24"/>
  <c r="J60" i="24"/>
  <c r="I60" i="24"/>
  <c r="E60" i="24"/>
  <c r="K59" i="24"/>
  <c r="J59" i="24"/>
  <c r="I59" i="24"/>
  <c r="E59" i="24"/>
  <c r="K58" i="24"/>
  <c r="J58" i="24"/>
  <c r="I58" i="24"/>
  <c r="I61" i="24" s="1"/>
  <c r="I66" i="24" s="1"/>
  <c r="E58" i="24"/>
  <c r="I53" i="24"/>
  <c r="J53" i="24" s="1"/>
  <c r="H53" i="24"/>
  <c r="K52" i="24"/>
  <c r="J52" i="24"/>
  <c r="J51" i="24"/>
  <c r="K51" i="24" s="1"/>
  <c r="K50" i="24"/>
  <c r="J50" i="24"/>
  <c r="J49" i="24"/>
  <c r="K49" i="24" s="1"/>
  <c r="K48" i="24"/>
  <c r="J48" i="24"/>
  <c r="I43" i="24"/>
  <c r="J43" i="24" s="1"/>
  <c r="H43" i="24"/>
  <c r="J42" i="24"/>
  <c r="K42" i="24" s="1"/>
  <c r="K41" i="24"/>
  <c r="J41" i="24"/>
  <c r="J40" i="24"/>
  <c r="K40" i="24" s="1"/>
  <c r="K39" i="24"/>
  <c r="J39" i="24"/>
  <c r="J38" i="24"/>
  <c r="K38" i="24" s="1"/>
  <c r="E32" i="24"/>
  <c r="J31" i="24"/>
  <c r="K31" i="24" s="1"/>
  <c r="I31" i="24"/>
  <c r="K30" i="24"/>
  <c r="J30" i="24"/>
  <c r="I30" i="24"/>
  <c r="H30" i="24"/>
  <c r="K29" i="24"/>
  <c r="J29" i="24"/>
  <c r="I29" i="24"/>
  <c r="H29" i="24"/>
  <c r="K28" i="24"/>
  <c r="J28" i="24"/>
  <c r="I28" i="24"/>
  <c r="H28" i="24"/>
  <c r="K27" i="24"/>
  <c r="J27" i="24"/>
  <c r="I27" i="24"/>
  <c r="H27" i="24"/>
  <c r="K26" i="24"/>
  <c r="J26" i="24"/>
  <c r="I26" i="24"/>
  <c r="H26" i="24"/>
  <c r="K25" i="24"/>
  <c r="J25" i="24"/>
  <c r="I25" i="24"/>
  <c r="H25" i="24"/>
  <c r="K24" i="24"/>
  <c r="J24" i="24"/>
  <c r="I24" i="24"/>
  <c r="H24" i="24"/>
  <c r="K23" i="24"/>
  <c r="J23" i="24"/>
  <c r="I23" i="24"/>
  <c r="H23" i="24"/>
  <c r="K22" i="24"/>
  <c r="J22" i="24"/>
  <c r="I22" i="24"/>
  <c r="H22" i="24"/>
  <c r="K21" i="24"/>
  <c r="J21" i="24"/>
  <c r="I21" i="24"/>
  <c r="H21" i="24"/>
  <c r="K20" i="24"/>
  <c r="J20" i="24"/>
  <c r="I20" i="24"/>
  <c r="H20" i="24"/>
  <c r="K19" i="24"/>
  <c r="J19" i="24"/>
  <c r="I19" i="24"/>
  <c r="H19" i="24"/>
  <c r="K18" i="24"/>
  <c r="K32" i="24" s="1"/>
  <c r="J18" i="24"/>
  <c r="I18" i="24"/>
  <c r="I32" i="24" s="1"/>
  <c r="H18" i="24"/>
  <c r="H32" i="24" s="1"/>
  <c r="J32" i="24" s="1"/>
  <c r="K64" i="23"/>
  <c r="J64" i="23"/>
  <c r="I64" i="23"/>
  <c r="E64" i="23"/>
  <c r="K63" i="23"/>
  <c r="J63" i="23"/>
  <c r="I63" i="23"/>
  <c r="E63" i="23"/>
  <c r="K62" i="23"/>
  <c r="K65" i="23" s="1"/>
  <c r="J65" i="23" s="1"/>
  <c r="J62" i="23"/>
  <c r="I62" i="23"/>
  <c r="I65" i="23" s="1"/>
  <c r="E62" i="23"/>
  <c r="E65" i="23" s="1"/>
  <c r="K60" i="23"/>
  <c r="J60" i="23"/>
  <c r="I60" i="23"/>
  <c r="E60" i="23"/>
  <c r="K59" i="23"/>
  <c r="J59" i="23"/>
  <c r="I59" i="23"/>
  <c r="E59" i="23"/>
  <c r="K58" i="23"/>
  <c r="J58" i="23"/>
  <c r="I58" i="23"/>
  <c r="I61" i="23" s="1"/>
  <c r="I66" i="23" s="1"/>
  <c r="E58" i="23"/>
  <c r="I53" i="23"/>
  <c r="J53" i="23" s="1"/>
  <c r="H53" i="23"/>
  <c r="K52" i="23"/>
  <c r="J52" i="23"/>
  <c r="J51" i="23"/>
  <c r="K51" i="23" s="1"/>
  <c r="K50" i="23"/>
  <c r="J50" i="23"/>
  <c r="J49" i="23"/>
  <c r="K49" i="23" s="1"/>
  <c r="K48" i="23"/>
  <c r="J48" i="23"/>
  <c r="I43" i="23"/>
  <c r="J43" i="23" s="1"/>
  <c r="H43" i="23"/>
  <c r="J42" i="23"/>
  <c r="K42" i="23" s="1"/>
  <c r="K41" i="23"/>
  <c r="J41" i="23"/>
  <c r="J40" i="23"/>
  <c r="K40" i="23" s="1"/>
  <c r="K39" i="23"/>
  <c r="J39" i="23"/>
  <c r="J38" i="23"/>
  <c r="K38" i="23" s="1"/>
  <c r="E32" i="23"/>
  <c r="J31" i="23"/>
  <c r="K31" i="23" s="1"/>
  <c r="I31" i="23"/>
  <c r="K30" i="23"/>
  <c r="J30" i="23"/>
  <c r="I30" i="23"/>
  <c r="H30" i="23"/>
  <c r="K29" i="23"/>
  <c r="J29" i="23"/>
  <c r="I29" i="23"/>
  <c r="H29" i="23"/>
  <c r="K28" i="23"/>
  <c r="J28" i="23"/>
  <c r="I28" i="23"/>
  <c r="H28" i="23"/>
  <c r="K27" i="23"/>
  <c r="J27" i="23"/>
  <c r="I27" i="23"/>
  <c r="H27" i="23"/>
  <c r="K26" i="23"/>
  <c r="J26" i="23"/>
  <c r="I26" i="23"/>
  <c r="H26" i="23"/>
  <c r="K25" i="23"/>
  <c r="J25" i="23"/>
  <c r="I25" i="23"/>
  <c r="H25" i="23"/>
  <c r="K24" i="23"/>
  <c r="J24" i="23"/>
  <c r="I24" i="23"/>
  <c r="H24" i="23"/>
  <c r="K23" i="23"/>
  <c r="J23" i="23"/>
  <c r="I23" i="23"/>
  <c r="H23" i="23"/>
  <c r="K22" i="23"/>
  <c r="J22" i="23"/>
  <c r="I22" i="23"/>
  <c r="H22" i="23"/>
  <c r="K21" i="23"/>
  <c r="J21" i="23"/>
  <c r="I21" i="23"/>
  <c r="H21" i="23"/>
  <c r="K20" i="23"/>
  <c r="J20" i="23"/>
  <c r="I20" i="23"/>
  <c r="H20" i="23"/>
  <c r="K19" i="23"/>
  <c r="J19" i="23"/>
  <c r="I19" i="23"/>
  <c r="H19" i="23"/>
  <c r="K18" i="23"/>
  <c r="K32" i="23" s="1"/>
  <c r="J18" i="23"/>
  <c r="I18" i="23"/>
  <c r="I32" i="23" s="1"/>
  <c r="H18" i="23"/>
  <c r="H32" i="23" s="1"/>
  <c r="J32" i="23" s="1"/>
  <c r="E65" i="22"/>
  <c r="K64" i="22"/>
  <c r="J64" i="22" s="1"/>
  <c r="I64" i="22"/>
  <c r="E64" i="22"/>
  <c r="C11" i="26" s="1"/>
  <c r="K63" i="22"/>
  <c r="J63" i="22" s="1"/>
  <c r="I63" i="22"/>
  <c r="E63" i="22"/>
  <c r="K62" i="22"/>
  <c r="K65" i="22" s="1"/>
  <c r="J65" i="22" s="1"/>
  <c r="I62" i="22"/>
  <c r="I65" i="22" s="1"/>
  <c r="E62" i="22"/>
  <c r="E61" i="22"/>
  <c r="K60" i="22"/>
  <c r="J60" i="22"/>
  <c r="I60" i="22"/>
  <c r="E60" i="22"/>
  <c r="C7" i="26" s="1"/>
  <c r="K59" i="22"/>
  <c r="J59" i="22"/>
  <c r="I59" i="22"/>
  <c r="E59" i="22"/>
  <c r="C6" i="26" s="1"/>
  <c r="K58" i="22"/>
  <c r="K61" i="22" s="1"/>
  <c r="J58" i="22"/>
  <c r="I58" i="22"/>
  <c r="E58" i="22"/>
  <c r="J53" i="22"/>
  <c r="I53" i="22"/>
  <c r="H53" i="22"/>
  <c r="J52" i="22"/>
  <c r="K52" i="22" s="1"/>
  <c r="J51" i="22"/>
  <c r="K51" i="22" s="1"/>
  <c r="J50" i="22"/>
  <c r="K50" i="22" s="1"/>
  <c r="J49" i="22"/>
  <c r="K49" i="22" s="1"/>
  <c r="J48" i="22"/>
  <c r="K48" i="22" s="1"/>
  <c r="J43" i="22"/>
  <c r="I43" i="22"/>
  <c r="H43" i="22"/>
  <c r="J42" i="22"/>
  <c r="K42" i="22" s="1"/>
  <c r="J41" i="22"/>
  <c r="K41" i="22" s="1"/>
  <c r="J40" i="22"/>
  <c r="K40" i="22" s="1"/>
  <c r="J39" i="22"/>
  <c r="K39" i="22" s="1"/>
  <c r="J38" i="22"/>
  <c r="K38" i="22" s="1"/>
  <c r="E32" i="22"/>
  <c r="K31" i="22"/>
  <c r="J31" i="22"/>
  <c r="I31" i="22"/>
  <c r="J30" i="22"/>
  <c r="K30" i="22" s="1"/>
  <c r="I30" i="22"/>
  <c r="H30" i="22"/>
  <c r="J29" i="22"/>
  <c r="K29" i="22" s="1"/>
  <c r="I29" i="22"/>
  <c r="H29" i="22"/>
  <c r="J28" i="22"/>
  <c r="K28" i="22" s="1"/>
  <c r="I28" i="22"/>
  <c r="H28" i="22"/>
  <c r="J27" i="22"/>
  <c r="K27" i="22" s="1"/>
  <c r="I27" i="22"/>
  <c r="H27" i="22"/>
  <c r="J26" i="22"/>
  <c r="K26" i="22" s="1"/>
  <c r="I26" i="22"/>
  <c r="H26" i="22"/>
  <c r="J25" i="22"/>
  <c r="K25" i="22" s="1"/>
  <c r="I25" i="22"/>
  <c r="H25" i="22"/>
  <c r="J24" i="22"/>
  <c r="K24" i="22" s="1"/>
  <c r="I24" i="22"/>
  <c r="H24" i="22"/>
  <c r="J23" i="22"/>
  <c r="K23" i="22" s="1"/>
  <c r="I23" i="22"/>
  <c r="H23" i="22"/>
  <c r="J22" i="22"/>
  <c r="K22" i="22" s="1"/>
  <c r="I22" i="22"/>
  <c r="H22" i="22"/>
  <c r="J21" i="22"/>
  <c r="K21" i="22" s="1"/>
  <c r="I21" i="22"/>
  <c r="H21" i="22"/>
  <c r="J20" i="22"/>
  <c r="K20" i="22" s="1"/>
  <c r="I20" i="22"/>
  <c r="H20" i="22"/>
  <c r="J19" i="22"/>
  <c r="K19" i="22" s="1"/>
  <c r="I19" i="22"/>
  <c r="H19" i="22"/>
  <c r="J18" i="22"/>
  <c r="K18" i="22" s="1"/>
  <c r="I18" i="22"/>
  <c r="I32" i="22" s="1"/>
  <c r="H18" i="22"/>
  <c r="H32" i="22" s="1"/>
  <c r="J32" i="22" s="1"/>
  <c r="M9" i="26" l="1"/>
  <c r="L9" i="26" s="1"/>
  <c r="C37" i="26"/>
  <c r="C25" i="26"/>
  <c r="M8" i="26"/>
  <c r="L8" i="26" s="1"/>
  <c r="I66" i="25"/>
  <c r="D47" i="26" s="1"/>
  <c r="K11" i="26" s="1"/>
  <c r="D42" i="26"/>
  <c r="K6" i="26" s="1"/>
  <c r="K18" i="25"/>
  <c r="H58" i="22"/>
  <c r="E66" i="22"/>
  <c r="C10" i="26"/>
  <c r="C13" i="26" s="1"/>
  <c r="H62" i="22"/>
  <c r="J62" i="25"/>
  <c r="E43" i="26" s="1"/>
  <c r="D43" i="26"/>
  <c r="K7" i="26" s="1"/>
  <c r="F46" i="26"/>
  <c r="M10" i="26" s="1"/>
  <c r="L10" i="26" s="1"/>
  <c r="C45" i="26"/>
  <c r="J9" i="26" s="1"/>
  <c r="F43" i="26"/>
  <c r="M7" i="26" s="1"/>
  <c r="L7" i="26" s="1"/>
  <c r="E58" i="25"/>
  <c r="J7" i="26"/>
  <c r="H62" i="25"/>
  <c r="M5" i="26"/>
  <c r="K5" i="26"/>
  <c r="K13" i="26" s="1"/>
  <c r="K32" i="25"/>
  <c r="J32" i="25" s="1"/>
  <c r="K61" i="25"/>
  <c r="K43" i="24"/>
  <c r="K53" i="24"/>
  <c r="K66" i="24"/>
  <c r="J66" i="24" s="1"/>
  <c r="K61" i="24"/>
  <c r="J61" i="24" s="1"/>
  <c r="E61" i="24"/>
  <c r="E66" i="24" s="1"/>
  <c r="H62" i="24"/>
  <c r="K43" i="23"/>
  <c r="K53" i="23"/>
  <c r="K66" i="23"/>
  <c r="J66" i="23" s="1"/>
  <c r="K61" i="23"/>
  <c r="J61" i="23" s="1"/>
  <c r="E61" i="23"/>
  <c r="E66" i="23" s="1"/>
  <c r="H62" i="23"/>
  <c r="K32" i="22"/>
  <c r="K43" i="22"/>
  <c r="K53" i="22"/>
  <c r="J61" i="22"/>
  <c r="K66" i="22"/>
  <c r="J66" i="22" s="1"/>
  <c r="I61" i="22"/>
  <c r="I66" i="22" s="1"/>
  <c r="J62" i="22"/>
  <c r="D49" i="26" l="1"/>
  <c r="E61" i="25"/>
  <c r="C44" i="26" s="1"/>
  <c r="J8" i="26" s="1"/>
  <c r="C41" i="26"/>
  <c r="J5" i="26" s="1"/>
  <c r="H66" i="22"/>
  <c r="J10" i="26"/>
  <c r="J61" i="25"/>
  <c r="E42" i="26" s="1"/>
  <c r="F42" i="26"/>
  <c r="K66" i="25"/>
  <c r="J6" i="26"/>
  <c r="L5" i="26"/>
  <c r="H58" i="24"/>
  <c r="H66" i="24" s="1"/>
  <c r="H58" i="23"/>
  <c r="H66" i="23" s="1"/>
  <c r="E66" i="25" l="1"/>
  <c r="J11" i="26" s="1"/>
  <c r="J13" i="26" s="1"/>
  <c r="H58" i="25"/>
  <c r="H66" i="25" s="1"/>
  <c r="J66" i="25"/>
  <c r="E47" i="26" s="1"/>
  <c r="F47" i="26"/>
  <c r="M11" i="26" s="1"/>
  <c r="L11" i="26" s="1"/>
  <c r="M6" i="26"/>
  <c r="C49" i="26"/>
  <c r="F49" i="26" l="1"/>
  <c r="E49" i="26" s="1"/>
  <c r="L6" i="26"/>
  <c r="M13" i="26"/>
  <c r="L13" i="26" s="1"/>
</calcChain>
</file>

<file path=xl/sharedStrings.xml><?xml version="1.0" encoding="utf-8"?>
<sst xmlns="http://schemas.openxmlformats.org/spreadsheetml/2006/main" count="345" uniqueCount="66">
  <si>
    <t>Categoria</t>
  </si>
  <si>
    <t>Activitat</t>
  </si>
  <si>
    <t>Despeses de personal</t>
  </si>
  <si>
    <t>Total:</t>
  </si>
  <si>
    <t>RESUM</t>
  </si>
  <si>
    <t>Desenvolupament</t>
  </si>
  <si>
    <t>Recerca</t>
  </si>
  <si>
    <t>Cost/Hora</t>
  </si>
  <si>
    <t>Nom persona</t>
  </si>
  <si>
    <t>Hores previstes</t>
  </si>
  <si>
    <t>Títol del projecte</t>
  </si>
  <si>
    <t>Acrònim del projecte</t>
  </si>
  <si>
    <t>Tipus de projecte</t>
  </si>
  <si>
    <t>Tipus de projectes</t>
  </si>
  <si>
    <t>Despeses indirectes</t>
  </si>
  <si>
    <t>Petita empresa</t>
  </si>
  <si>
    <t>Mitjana empresa</t>
  </si>
  <si>
    <t>Gran empresa</t>
  </si>
  <si>
    <t>Descripció</t>
  </si>
  <si>
    <t>% Ajut</t>
  </si>
  <si>
    <t>Ajut proposat</t>
  </si>
  <si>
    <t>Tipus Empresa</t>
  </si>
  <si>
    <t>% ajut</t>
  </si>
  <si>
    <t>Categoria avaluació</t>
  </si>
  <si>
    <t>Hores acceptades</t>
  </si>
  <si>
    <t>Cost subvencionable sol·licitat</t>
  </si>
  <si>
    <t>Cost subvencionable acceptat</t>
  </si>
  <si>
    <t>Codi projecte</t>
  </si>
  <si>
    <t>Avaluador</t>
  </si>
  <si>
    <t>Costos indirectes</t>
  </si>
  <si>
    <t>Instruccions per omplir l'Annex de Pressupost (Excel)</t>
  </si>
  <si>
    <t>Nom de l'arxiu:</t>
  </si>
  <si>
    <t>[Acrònim del projecte]_[sol·licitant]_annex pressupost</t>
  </si>
  <si>
    <t>- L'arxiu està bloquejat, excepte els camps que cal que el sol·licitat empleni</t>
  </si>
  <si>
    <t>- La informació que s'introdueixi en aquest formulari ha de ser coherent amb la que consta a la sol·licitud i a la memòria tècnica que es presenta conjuntament.</t>
  </si>
  <si>
    <t xml:space="preserve">- Les despeses s'han de classificar sempre per activitats. Les activitats són els paquets de treball que conformen el pla de treball explicat a la memòria tècnica. </t>
  </si>
  <si>
    <t>- Cada activitat s'ha de classificar amb alguna de les categories admeses segons l'ordre de bases. En aquesta convocatòria recerca, desenvolupament o genèric. A la memòria tècnica caldrà raonar el per què d'aquesta classificació, i sempre podrà ser reclassificada en el moment de l'avaluació per part del/la tècnic/a avaluador/a.</t>
  </si>
  <si>
    <t>- Per a les despeses de personal cal determinar les hores de dedicació de cada persona per cada activitat. Per tant, per cada persona que participi en el projecte caldrà afegir tantes línies com activitats hi participi. El càlcul del cost proposat serà en funció de les hores previstes i el cost/hora determinat.</t>
  </si>
  <si>
    <t>- Per a les despeses de col·laboracions externes i altres despeses també cal desagregar les despeses per activitats. Si es considera que un mateix servei o producte s'utilitzarà en més d'una activitat s'ha d'estimar el cost proporcional per cadascuna d'elles.</t>
  </si>
  <si>
    <t>- El pressupost total es calcula automàticament.</t>
  </si>
  <si>
    <t>INNOTEC per a projectes d'R+D conjunts d'empreses catalanes amb agents acreditats TECNIO</t>
  </si>
  <si>
    <t>Altres despeses consultoria</t>
  </si>
  <si>
    <t>Col·laboracions R+D</t>
  </si>
  <si>
    <t>Agent TECNIO</t>
  </si>
  <si>
    <t>Projecte d’R+D</t>
  </si>
  <si>
    <t>Projecte d’R+D economia circular</t>
  </si>
  <si>
    <t>Col·laboracions relacionades amb activitats de R+D (només empreses, els agents TECNIO no poden tenir aquest tipus de col·laboracions)</t>
  </si>
  <si>
    <t>Tipus entitat</t>
  </si>
  <si>
    <t>Tipus entitat acceptat</t>
  </si>
  <si>
    <t>Entitat que presenta cost subvencionable</t>
  </si>
  <si>
    <t>RESOLUCIO EMC/2510/2020</t>
  </si>
  <si>
    <t>Col·laboracions externes</t>
  </si>
  <si>
    <t>Altres despeses</t>
  </si>
  <si>
    <t>D</t>
  </si>
  <si>
    <t>TOTAL PROJECTE</t>
  </si>
  <si>
    <t>R</t>
  </si>
  <si>
    <t>- cal emplenar com a mínim 2 fulls (pestanyes), exactament igual com s'ha descrit anteriorment. En cas que el projecte tingui més de 4 socis, contacteu amb la persona de referència, que us farà arribar una plantilla adaptada.</t>
  </si>
  <si>
    <t>- A la darrera pestanya de resum del projecte, s'hi reflectirà el cost total del projecte.</t>
  </si>
  <si>
    <t>- El formulari permet afegir tantes files com sigui necessari. En aquella tipologia de despesa on calgui afegir més línies caldrà marcar una línia dins del caixetí de despeses (que té els camps desbloquejats) i a la pestanya d'inici clicar al botó instertar i triar l'opció insertar fila.</t>
  </si>
  <si>
    <t>* En cas d'afegir línies, arrossegar la fòrmula de la cel·la H30</t>
  </si>
  <si>
    <t>Entitat1</t>
  </si>
  <si>
    <t>Entitat2</t>
  </si>
  <si>
    <t>Entitat3</t>
  </si>
  <si>
    <t>Entitat4</t>
  </si>
  <si>
    <t>Altres despeses d'assessorament: legal, patentabilitat, vigilància tecnològica, definició d’un pla de comercialització, ecodisseny i d’altres similars</t>
  </si>
  <si>
    <t>Cost subv. sol·licitat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</si>
</sst>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 #,##0.00\ &quot;€&quot;_-;\-* #,##0.00\ &quot;€&quot;_-;_-* &quot;-&quot;??\ &quot;€&quot;_-;_-@_-"/>
  </numFmts>
  <fonts count="17" x14ac:knownFonts="1">
    <font>
      <sz val="11"/>
      <color theme="1"/>
      <name val="Calibri"/>
      <family val="2"/>
      <scheme val="minor"/>
    </font>
    <font>
      <sz val="10"/>
      <name val="Arial"/>
      <family val="2"/>
    </font>
    <font>
      <b/>
      <i/>
      <sz val="10"/>
      <name val="Arial"/>
      <family val="2"/>
    </font>
    <font>
      <b/>
      <sz val="11"/>
      <color theme="1"/>
      <name val="Calibri"/>
      <family val="2"/>
      <scheme val="minor"/>
    </font>
    <font>
      <sz val="11"/>
      <color theme="1"/>
      <name val="Calibri"/>
      <family val="2"/>
      <scheme val="minor"/>
    </font>
    <font>
      <sz val="9"/>
      <color theme="1"/>
      <name val="Arial"/>
      <family val="2"/>
    </font>
    <font>
      <b/>
      <sz val="12"/>
      <color rgb="FFC00000"/>
      <name val="Calibri"/>
      <family val="2"/>
      <scheme val="minor"/>
    </font>
    <font>
      <b/>
      <sz val="10"/>
      <color theme="1"/>
      <name val="Arial"/>
      <family val="2"/>
    </font>
    <font>
      <b/>
      <i/>
      <sz val="9"/>
      <color theme="1"/>
      <name val="Arial"/>
      <family val="2"/>
    </font>
    <font>
      <b/>
      <sz val="12"/>
      <color theme="1"/>
      <name val="Calibri"/>
      <family val="2"/>
      <scheme val="minor"/>
    </font>
    <font>
      <sz val="10"/>
      <color theme="1"/>
      <name val="Arial"/>
      <family val="2"/>
    </font>
    <font>
      <sz val="12"/>
      <color theme="1"/>
      <name val="Calibri"/>
      <family val="2"/>
      <scheme val="minor"/>
    </font>
    <font>
      <sz val="14"/>
      <color rgb="FF404040"/>
      <name val="Calibri"/>
      <family val="2"/>
    </font>
    <font>
      <sz val="14"/>
      <color rgb="FF404040"/>
      <name val="Calibri"/>
      <family val="2"/>
      <scheme val="minor"/>
    </font>
    <font>
      <sz val="9"/>
      <color theme="1"/>
      <name val="Calibri"/>
      <family val="2"/>
      <scheme val="minor"/>
    </font>
    <font>
      <sz val="11"/>
      <color rgb="FF000000"/>
      <name val="Arial"/>
      <family val="2"/>
    </font>
    <font>
      <b/>
      <sz val="10"/>
      <color theme="1"/>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rgb="FFFAFFDD"/>
        <bgColor indexed="64"/>
      </patternFill>
    </fill>
  </fills>
  <borders count="38">
    <border>
      <left/>
      <right/>
      <top/>
      <bottom/>
      <diagonal/>
    </border>
    <border>
      <left/>
      <right style="thin">
        <color auto="1"/>
      </right>
      <top/>
      <bottom style="medium">
        <color auto="1"/>
      </bottom>
      <diagonal/>
    </border>
    <border>
      <left/>
      <right style="thin">
        <color auto="1"/>
      </right>
      <top/>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auto="1"/>
      </right>
      <top style="thin">
        <color indexed="64"/>
      </top>
      <bottom style="medium">
        <color auto="1"/>
      </bottom>
      <diagonal/>
    </border>
    <border>
      <left style="thin">
        <color auto="1"/>
      </left>
      <right style="thin">
        <color auto="1"/>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xf numFmtId="0" fontId="1" fillId="0" borderId="0">
      <alignment shrinkToFit="1"/>
    </xf>
    <xf numFmtId="9" fontId="2" fillId="0" borderId="0" applyFont="0" applyFill="0" applyBorder="0" applyAlignment="0" applyProtection="0">
      <alignment shrinkToFit="1"/>
    </xf>
    <xf numFmtId="9" fontId="4" fillId="0" borderId="0" applyFont="0" applyFill="0" applyBorder="0" applyAlignment="0" applyProtection="0"/>
    <xf numFmtId="0" fontId="5" fillId="0" borderId="0"/>
  </cellStyleXfs>
  <cellXfs count="182">
    <xf numFmtId="0" fontId="0" fillId="0" borderId="0" xfId="0"/>
    <xf numFmtId="0" fontId="3" fillId="0" borderId="0" xfId="0" applyFont="1"/>
    <xf numFmtId="9" fontId="0" fillId="0" borderId="0" xfId="3" applyFont="1"/>
    <xf numFmtId="0" fontId="3" fillId="0" borderId="0" xfId="0" applyFont="1" applyAlignment="1">
      <alignment horizontal="center"/>
    </xf>
    <xf numFmtId="9" fontId="0" fillId="0" borderId="0" xfId="0" applyNumberFormat="1"/>
    <xf numFmtId="0" fontId="3" fillId="0" borderId="0" xfId="0" applyFont="1" applyAlignment="1">
      <alignment horizontal="right"/>
    </xf>
    <xf numFmtId="0" fontId="6" fillId="0" borderId="0" xfId="0" applyFont="1" applyAlignment="1"/>
    <xf numFmtId="0" fontId="0" fillId="0" borderId="0" xfId="0" applyAlignment="1"/>
    <xf numFmtId="0" fontId="0" fillId="0" borderId="0" xfId="0" applyAlignment="1">
      <alignment wrapText="1"/>
    </xf>
    <xf numFmtId="0" fontId="7" fillId="0" borderId="0" xfId="0" applyFont="1" applyAlignment="1" applyProtection="1">
      <alignment horizontal="right"/>
    </xf>
    <xf numFmtId="0" fontId="7" fillId="0" borderId="0" xfId="0" applyFont="1" applyProtection="1"/>
    <xf numFmtId="0" fontId="8" fillId="0" borderId="0" xfId="0" applyFont="1" applyAlignment="1" applyProtection="1">
      <alignment horizontal="center"/>
    </xf>
    <xf numFmtId="0" fontId="0" fillId="0" borderId="0" xfId="0" applyProtection="1"/>
    <xf numFmtId="0" fontId="0" fillId="0" borderId="10" xfId="0" applyBorder="1" applyProtection="1"/>
    <xf numFmtId="44" fontId="0" fillId="0" borderId="10" xfId="0" applyNumberFormat="1" applyBorder="1" applyProtection="1"/>
    <xf numFmtId="0" fontId="0" fillId="0" borderId="0" xfId="0" applyFont="1" applyProtection="1">
      <protection locked="0"/>
    </xf>
    <xf numFmtId="0" fontId="0" fillId="0" borderId="0" xfId="0" applyFont="1" applyProtection="1"/>
    <xf numFmtId="49" fontId="0" fillId="6" borderId="3" xfId="0" applyNumberFormat="1" applyFont="1" applyFill="1" applyBorder="1" applyAlignment="1" applyProtection="1">
      <alignment horizontal="center" vertical="center" wrapText="1"/>
    </xf>
    <xf numFmtId="49" fontId="0" fillId="5" borderId="3" xfId="0" applyNumberFormat="1" applyFont="1" applyFill="1" applyBorder="1" applyAlignment="1" applyProtection="1">
      <alignment horizontal="center" vertical="center" wrapText="1"/>
    </xf>
    <xf numFmtId="49" fontId="0" fillId="4" borderId="4" xfId="0" applyNumberFormat="1" applyFont="1" applyFill="1" applyBorder="1" applyAlignment="1" applyProtection="1">
      <alignment horizontal="center" vertical="center" wrapText="1"/>
    </xf>
    <xf numFmtId="44" fontId="0" fillId="0" borderId="10" xfId="0" applyNumberFormat="1" applyFont="1" applyBorder="1" applyProtection="1"/>
    <xf numFmtId="9" fontId="4" fillId="0" borderId="9" xfId="3" applyFont="1" applyBorder="1" applyProtection="1"/>
    <xf numFmtId="44" fontId="0" fillId="0" borderId="9" xfId="0" applyNumberFormat="1" applyFont="1" applyBorder="1" applyProtection="1"/>
    <xf numFmtId="44" fontId="11" fillId="0" borderId="9" xfId="0" applyNumberFormat="1" applyFont="1" applyBorder="1" applyProtection="1"/>
    <xf numFmtId="1" fontId="0" fillId="0" borderId="2" xfId="0" applyNumberFormat="1" applyFont="1" applyBorder="1" applyAlignment="1" applyProtection="1">
      <alignment horizontal="center" vertical="center" wrapText="1"/>
      <protection locked="0"/>
    </xf>
    <xf numFmtId="49" fontId="0" fillId="0" borderId="6" xfId="0" applyNumberFormat="1" applyFont="1" applyBorder="1" applyAlignment="1" applyProtection="1">
      <alignment vertical="center"/>
      <protection locked="0"/>
    </xf>
    <xf numFmtId="0" fontId="5" fillId="0" borderId="0" xfId="0" applyFont="1" applyAlignment="1" applyProtection="1">
      <alignment horizontal="center" vertical="center" wrapText="1"/>
    </xf>
    <xf numFmtId="49" fontId="0" fillId="0" borderId="4" xfId="0" applyNumberFormat="1" applyFont="1" applyBorder="1" applyAlignment="1" applyProtection="1">
      <alignment horizontal="center" vertical="center"/>
      <protection locked="0"/>
    </xf>
    <xf numFmtId="49" fontId="0" fillId="5" borderId="4" xfId="0" applyNumberFormat="1" applyFont="1" applyFill="1" applyBorder="1" applyAlignment="1" applyProtection="1">
      <alignment horizontal="center" vertical="center"/>
    </xf>
    <xf numFmtId="49" fontId="0" fillId="0" borderId="4" xfId="0" applyNumberFormat="1" applyFont="1" applyBorder="1" applyAlignment="1" applyProtection="1">
      <alignment vertical="center" wrapText="1"/>
      <protection locked="0"/>
    </xf>
    <xf numFmtId="1" fontId="0" fillId="0" borderId="4" xfId="0" applyNumberFormat="1" applyFont="1" applyBorder="1" applyAlignment="1" applyProtection="1">
      <alignment vertical="center" wrapText="1"/>
      <protection locked="0"/>
    </xf>
    <xf numFmtId="2" fontId="0" fillId="5" borderId="4" xfId="0" applyNumberFormat="1" applyFont="1" applyFill="1" applyBorder="1" applyAlignment="1" applyProtection="1">
      <alignment vertical="center" wrapText="1"/>
    </xf>
    <xf numFmtId="44" fontId="0" fillId="0" borderId="4" xfId="0" applyNumberFormat="1" applyFont="1" applyBorder="1" applyAlignment="1" applyProtection="1">
      <alignment vertical="center" wrapText="1"/>
      <protection locked="0"/>
    </xf>
    <xf numFmtId="44" fontId="0" fillId="2" borderId="0" xfId="0" applyNumberFormat="1" applyFont="1" applyFill="1" applyAlignment="1" applyProtection="1">
      <alignment vertical="center" wrapText="1"/>
    </xf>
    <xf numFmtId="9" fontId="0" fillId="2" borderId="4" xfId="0" applyNumberFormat="1" applyFont="1" applyFill="1" applyBorder="1" applyAlignment="1" applyProtection="1">
      <alignment vertical="center"/>
    </xf>
    <xf numFmtId="44" fontId="0" fillId="2" borderId="4" xfId="0" applyNumberFormat="1" applyFont="1" applyFill="1" applyBorder="1" applyAlignment="1" applyProtection="1">
      <alignment vertical="center" wrapText="1"/>
    </xf>
    <xf numFmtId="49" fontId="0" fillId="0" borderId="7" xfId="0" applyNumberFormat="1" applyFont="1" applyBorder="1" applyAlignment="1" applyProtection="1">
      <alignment horizontal="center" vertical="center"/>
      <protection locked="0"/>
    </xf>
    <xf numFmtId="49" fontId="0" fillId="0" borderId="7" xfId="0" applyNumberFormat="1" applyFont="1" applyBorder="1" applyAlignment="1" applyProtection="1">
      <alignment horizontal="center" vertical="center"/>
    </xf>
    <xf numFmtId="49" fontId="5" fillId="0" borderId="7" xfId="0" applyNumberFormat="1" applyFont="1" applyBorder="1" applyAlignment="1" applyProtection="1">
      <alignment horizontal="right" vertical="center"/>
      <protection locked="0"/>
    </xf>
    <xf numFmtId="1" fontId="5" fillId="0" borderId="7" xfId="0" applyNumberFormat="1" applyFont="1" applyBorder="1" applyAlignment="1" applyProtection="1">
      <alignment vertical="center"/>
      <protection locked="0"/>
    </xf>
    <xf numFmtId="44" fontId="5" fillId="0" borderId="7" xfId="0" applyNumberFormat="1" applyFont="1" applyBorder="1" applyAlignment="1" applyProtection="1">
      <alignment vertical="center"/>
    </xf>
    <xf numFmtId="44" fontId="5" fillId="0" borderId="7" xfId="0" applyNumberFormat="1" applyFont="1" applyBorder="1" applyAlignment="1" applyProtection="1">
      <alignment vertical="center"/>
      <protection locked="0"/>
    </xf>
    <xf numFmtId="9" fontId="5" fillId="0" borderId="7" xfId="0" applyNumberFormat="1" applyFont="1" applyBorder="1" applyAlignment="1" applyProtection="1">
      <alignment vertical="center"/>
    </xf>
    <xf numFmtId="49" fontId="0" fillId="0" borderId="0" xfId="0" applyNumberFormat="1" applyFont="1" applyAlignment="1" applyProtection="1">
      <alignment horizontal="center" vertical="center"/>
    </xf>
    <xf numFmtId="49" fontId="0" fillId="0" borderId="0" xfId="0" applyNumberFormat="1" applyFont="1" applyAlignment="1" applyProtection="1">
      <alignment horizontal="center" vertical="center" wrapText="1"/>
    </xf>
    <xf numFmtId="44" fontId="0" fillId="5" borderId="4" xfId="0" applyNumberFormat="1" applyFont="1" applyFill="1" applyBorder="1" applyAlignment="1" applyProtection="1">
      <alignment vertical="center" wrapText="1"/>
    </xf>
    <xf numFmtId="0" fontId="14" fillId="0" borderId="0" xfId="0" applyFont="1" applyProtection="1"/>
    <xf numFmtId="0" fontId="15" fillId="0" borderId="0" xfId="0" applyFont="1" applyAlignment="1">
      <alignment horizontal="left" vertical="center" wrapText="1" indent="1"/>
    </xf>
    <xf numFmtId="0" fontId="7" fillId="0" borderId="0" xfId="0" applyFont="1" applyAlignment="1" applyProtection="1"/>
    <xf numFmtId="44" fontId="0" fillId="0" borderId="9" xfId="0" applyNumberFormat="1" applyBorder="1" applyAlignment="1" applyProtection="1"/>
    <xf numFmtId="0" fontId="7" fillId="0" borderId="0" xfId="0" applyFont="1" applyAlignment="1" applyProtection="1">
      <alignment horizontal="left"/>
    </xf>
    <xf numFmtId="0" fontId="0" fillId="8" borderId="10" xfId="0" applyFill="1" applyBorder="1" applyProtection="1"/>
    <xf numFmtId="0" fontId="7" fillId="8" borderId="0" xfId="0" applyFont="1" applyFill="1" applyAlignment="1" applyProtection="1">
      <alignment horizontal="left"/>
    </xf>
    <xf numFmtId="0" fontId="0" fillId="8" borderId="19" xfId="0" applyFill="1" applyBorder="1" applyAlignment="1" applyProtection="1">
      <alignment vertical="center"/>
    </xf>
    <xf numFmtId="0" fontId="0" fillId="8" borderId="20" xfId="0" applyFill="1" applyBorder="1" applyProtection="1"/>
    <xf numFmtId="44" fontId="0" fillId="8" borderId="22" xfId="0" applyNumberFormat="1" applyFill="1" applyBorder="1" applyProtection="1"/>
    <xf numFmtId="0" fontId="0" fillId="8" borderId="23" xfId="0" applyFill="1" applyBorder="1" applyAlignment="1" applyProtection="1">
      <alignment vertical="center"/>
    </xf>
    <xf numFmtId="44" fontId="0" fillId="8" borderId="24" xfId="0" applyNumberFormat="1" applyFill="1" applyBorder="1" applyProtection="1"/>
    <xf numFmtId="0" fontId="0" fillId="8" borderId="25" xfId="0" applyFill="1" applyBorder="1" applyAlignment="1" applyProtection="1">
      <alignment vertical="center"/>
    </xf>
    <xf numFmtId="0" fontId="0" fillId="8" borderId="26" xfId="0" applyFill="1" applyBorder="1" applyProtection="1"/>
    <xf numFmtId="44" fontId="0" fillId="8" borderId="27" xfId="0" applyNumberFormat="1" applyFill="1" applyBorder="1" applyProtection="1"/>
    <xf numFmtId="44" fontId="9" fillId="8" borderId="28" xfId="0" applyNumberFormat="1" applyFont="1" applyFill="1" applyBorder="1" applyAlignment="1" applyProtection="1"/>
    <xf numFmtId="9" fontId="3" fillId="8" borderId="29" xfId="3" applyFont="1" applyFill="1" applyBorder="1" applyProtection="1"/>
    <xf numFmtId="0" fontId="0" fillId="0" borderId="20" xfId="0" applyBorder="1" applyProtection="1"/>
    <xf numFmtId="44" fontId="0" fillId="0" borderId="21" xfId="0" applyNumberFormat="1" applyBorder="1" applyAlignment="1" applyProtection="1"/>
    <xf numFmtId="44" fontId="0" fillId="0" borderId="20" xfId="0" applyNumberFormat="1" applyBorder="1" applyProtection="1"/>
    <xf numFmtId="44" fontId="0" fillId="0" borderId="22" xfId="0" applyNumberFormat="1" applyBorder="1" applyProtection="1"/>
    <xf numFmtId="44" fontId="0" fillId="0" borderId="24" xfId="0" applyNumberFormat="1" applyBorder="1" applyProtection="1"/>
    <xf numFmtId="0" fontId="0" fillId="0" borderId="26" xfId="0" applyBorder="1" applyProtection="1"/>
    <xf numFmtId="44" fontId="0" fillId="0" borderId="16" xfId="0" applyNumberFormat="1" applyBorder="1" applyAlignment="1" applyProtection="1"/>
    <xf numFmtId="44" fontId="0" fillId="0" borderId="26" xfId="0" applyNumberFormat="1" applyBorder="1" applyProtection="1"/>
    <xf numFmtId="44" fontId="0" fillId="0" borderId="27" xfId="0" applyNumberFormat="1" applyBorder="1" applyProtection="1"/>
    <xf numFmtId="44" fontId="9" fillId="0" borderId="28" xfId="0" applyNumberFormat="1" applyFont="1" applyBorder="1" applyAlignment="1" applyProtection="1"/>
    <xf numFmtId="44" fontId="9" fillId="0" borderId="29" xfId="0" applyNumberFormat="1" applyFont="1" applyBorder="1" applyProtection="1"/>
    <xf numFmtId="9" fontId="3" fillId="0" borderId="29" xfId="3" applyFont="1" applyBorder="1" applyProtection="1"/>
    <xf numFmtId="44" fontId="9" fillId="0" borderId="30" xfId="0" applyNumberFormat="1" applyFont="1" applyBorder="1" applyProtection="1"/>
    <xf numFmtId="49" fontId="3" fillId="5" borderId="17" xfId="0" applyNumberFormat="1" applyFont="1" applyFill="1" applyBorder="1" applyAlignment="1" applyProtection="1">
      <alignment horizontal="center" vertical="center" wrapText="1"/>
    </xf>
    <xf numFmtId="49" fontId="3" fillId="4" borderId="17" xfId="0" applyNumberFormat="1" applyFont="1" applyFill="1" applyBorder="1" applyAlignment="1" applyProtection="1">
      <alignment horizontal="center" vertical="center" wrapText="1"/>
    </xf>
    <xf numFmtId="0" fontId="3" fillId="0" borderId="0" xfId="0" applyFont="1" applyProtection="1"/>
    <xf numFmtId="0" fontId="3" fillId="0" borderId="19" xfId="0" applyFont="1" applyBorder="1" applyAlignment="1" applyProtection="1">
      <alignment vertical="center"/>
    </xf>
    <xf numFmtId="0" fontId="3" fillId="0" borderId="23" xfId="0" applyFont="1" applyBorder="1" applyAlignment="1" applyProtection="1">
      <alignment vertical="center"/>
    </xf>
    <xf numFmtId="0" fontId="3" fillId="0" borderId="25" xfId="0" applyFont="1" applyBorder="1" applyAlignment="1" applyProtection="1">
      <alignment vertical="center"/>
    </xf>
    <xf numFmtId="49" fontId="3" fillId="5" borderId="29" xfId="0" applyNumberFormat="1" applyFont="1" applyFill="1" applyBorder="1" applyAlignment="1" applyProtection="1">
      <alignment horizontal="center" vertical="center" wrapText="1"/>
    </xf>
    <xf numFmtId="49" fontId="3" fillId="4" borderId="29" xfId="0" applyNumberFormat="1" applyFont="1" applyFill="1" applyBorder="1" applyAlignment="1" applyProtection="1">
      <alignment horizontal="center" vertical="center" wrapText="1"/>
    </xf>
    <xf numFmtId="49" fontId="3" fillId="4" borderId="30" xfId="0" applyNumberFormat="1" applyFont="1" applyFill="1" applyBorder="1" applyAlignment="1" applyProtection="1">
      <alignment horizontal="center" vertical="center" wrapText="1"/>
    </xf>
    <xf numFmtId="9" fontId="0" fillId="8" borderId="20" xfId="3" applyFont="1" applyFill="1" applyBorder="1" applyProtection="1"/>
    <xf numFmtId="9" fontId="0" fillId="8" borderId="10" xfId="3" applyFont="1" applyFill="1" applyBorder="1" applyProtection="1"/>
    <xf numFmtId="9" fontId="0" fillId="8" borderId="26" xfId="3" applyFont="1" applyFill="1" applyBorder="1" applyProtection="1"/>
    <xf numFmtId="44" fontId="9" fillId="8" borderId="18" xfId="0" applyNumberFormat="1" applyFont="1" applyFill="1" applyBorder="1" applyAlignment="1" applyProtection="1"/>
    <xf numFmtId="9" fontId="0" fillId="0" borderId="20" xfId="3" applyFont="1" applyBorder="1" applyProtection="1"/>
    <xf numFmtId="9" fontId="0" fillId="0" borderId="10" xfId="3" applyFont="1" applyBorder="1" applyProtection="1"/>
    <xf numFmtId="9" fontId="0" fillId="0" borderId="26" xfId="3" applyFont="1" applyBorder="1" applyProtection="1"/>
    <xf numFmtId="0" fontId="1" fillId="6" borderId="10" xfId="0" applyFont="1" applyFill="1" applyBorder="1" applyAlignment="1" applyProtection="1">
      <alignment wrapText="1"/>
    </xf>
    <xf numFmtId="0" fontId="0" fillId="5" borderId="9" xfId="0" applyFont="1" applyFill="1" applyBorder="1" applyAlignment="1" applyProtection="1"/>
    <xf numFmtId="0" fontId="0" fillId="0" borderId="0" xfId="0" applyProtection="1">
      <protection locked="0"/>
    </xf>
    <xf numFmtId="49" fontId="3" fillId="5" borderId="32" xfId="0" applyNumberFormat="1" applyFont="1" applyFill="1" applyBorder="1" applyAlignment="1" applyProtection="1">
      <alignment horizontal="center" vertical="center" wrapText="1"/>
    </xf>
    <xf numFmtId="44" fontId="0" fillId="8" borderId="33" xfId="0" applyNumberFormat="1" applyFill="1" applyBorder="1" applyProtection="1"/>
    <xf numFmtId="44" fontId="0" fillId="8" borderId="12" xfId="0" applyNumberFormat="1" applyFill="1" applyBorder="1" applyProtection="1"/>
    <xf numFmtId="44" fontId="0" fillId="8" borderId="34" xfId="0" applyNumberFormat="1" applyFill="1" applyBorder="1" applyProtection="1"/>
    <xf numFmtId="1" fontId="0" fillId="0" borderId="9" xfId="0" applyNumberFormat="1" applyFont="1" applyBorder="1" applyAlignment="1" applyProtection="1">
      <alignment horizontal="center" vertical="center" wrapText="1"/>
      <protection locked="0"/>
    </xf>
    <xf numFmtId="49" fontId="0" fillId="0" borderId="9" xfId="0" applyNumberFormat="1" applyFont="1" applyBorder="1" applyAlignment="1" applyProtection="1">
      <alignment horizontal="center" vertical="center"/>
      <protection locked="0"/>
    </xf>
    <xf numFmtId="49" fontId="0" fillId="5" borderId="9" xfId="0" applyNumberFormat="1" applyFont="1" applyFill="1" applyBorder="1" applyAlignment="1" applyProtection="1">
      <alignment horizontal="center" vertical="center"/>
    </xf>
    <xf numFmtId="1" fontId="0" fillId="0" borderId="9" xfId="0" applyNumberFormat="1" applyFont="1" applyBorder="1" applyAlignment="1" applyProtection="1">
      <alignment vertical="center" wrapText="1"/>
      <protection locked="0"/>
    </xf>
    <xf numFmtId="2" fontId="0" fillId="5" borderId="9" xfId="0" applyNumberFormat="1" applyFont="1" applyFill="1" applyBorder="1" applyAlignment="1" applyProtection="1">
      <alignment vertical="center" wrapText="1"/>
    </xf>
    <xf numFmtId="44" fontId="0" fillId="0" borderId="9" xfId="0" applyNumberFormat="1" applyFont="1" applyBorder="1" applyAlignment="1" applyProtection="1">
      <alignment vertical="center" wrapText="1"/>
      <protection locked="0"/>
    </xf>
    <xf numFmtId="44" fontId="0" fillId="2" borderId="9" xfId="0" applyNumberFormat="1" applyFont="1" applyFill="1" applyBorder="1" applyAlignment="1" applyProtection="1">
      <alignment vertical="center" wrapText="1"/>
    </xf>
    <xf numFmtId="44" fontId="5" fillId="0" borderId="6" xfId="0" applyNumberFormat="1" applyFont="1" applyBorder="1" applyAlignment="1" applyProtection="1">
      <alignment vertical="center"/>
    </xf>
    <xf numFmtId="49" fontId="0" fillId="6" borderId="4" xfId="0" applyNumberFormat="1" applyFont="1" applyFill="1" applyBorder="1" applyAlignment="1" applyProtection="1">
      <alignment horizontal="center" vertical="center" wrapText="1"/>
    </xf>
    <xf numFmtId="49" fontId="0" fillId="0" borderId="9" xfId="0" applyNumberFormat="1" applyFont="1" applyBorder="1" applyAlignment="1" applyProtection="1">
      <alignment vertical="center"/>
      <protection locked="0"/>
    </xf>
    <xf numFmtId="44" fontId="0" fillId="0" borderId="9" xfId="0" applyNumberFormat="1" applyFont="1" applyFill="1" applyBorder="1" applyAlignment="1" applyProtection="1">
      <alignment vertical="center" wrapText="1"/>
      <protection locked="0"/>
    </xf>
    <xf numFmtId="49" fontId="0" fillId="0" borderId="9" xfId="0" applyNumberFormat="1" applyFont="1" applyBorder="1" applyAlignment="1" applyProtection="1">
      <alignment horizontal="center" vertical="center"/>
    </xf>
    <xf numFmtId="44" fontId="5" fillId="0" borderId="9" xfId="0" applyNumberFormat="1" applyFont="1" applyBorder="1" applyAlignment="1" applyProtection="1">
      <alignment vertical="center"/>
      <protection locked="0"/>
    </xf>
    <xf numFmtId="49" fontId="0" fillId="0" borderId="9" xfId="0" applyNumberFormat="1" applyFont="1" applyBorder="1" applyAlignment="1" applyProtection="1">
      <alignment vertical="center" wrapText="1"/>
      <protection locked="0"/>
    </xf>
    <xf numFmtId="49" fontId="0" fillId="3" borderId="4" xfId="0" applyNumberFormat="1" applyFont="1" applyFill="1" applyBorder="1" applyAlignment="1" applyProtection="1">
      <alignment horizontal="center" vertical="center" wrapText="1"/>
    </xf>
    <xf numFmtId="44" fontId="0" fillId="2" borderId="9" xfId="0" applyNumberFormat="1" applyFont="1" applyFill="1" applyBorder="1" applyAlignment="1" applyProtection="1">
      <alignment vertical="center" wrapText="1"/>
      <protection locked="0"/>
    </xf>
    <xf numFmtId="0" fontId="3" fillId="0" borderId="0" xfId="0" applyFont="1" applyAlignment="1" applyProtection="1"/>
    <xf numFmtId="44" fontId="0" fillId="8" borderId="35" xfId="0" applyNumberFormat="1" applyFill="1" applyBorder="1" applyProtection="1"/>
    <xf numFmtId="44" fontId="0" fillId="8" borderId="36" xfId="0" applyNumberFormat="1" applyFill="1" applyBorder="1" applyProtection="1"/>
    <xf numFmtId="44" fontId="0" fillId="8" borderId="37" xfId="0" applyNumberFormat="1" applyFill="1" applyBorder="1" applyProtection="1"/>
    <xf numFmtId="0" fontId="0" fillId="0" borderId="0" xfId="0" applyAlignment="1" applyProtection="1"/>
    <xf numFmtId="0" fontId="12" fillId="0" borderId="0" xfId="0" applyFont="1" applyAlignment="1" applyProtection="1">
      <alignment horizontal="left" vertical="center"/>
    </xf>
    <xf numFmtId="0" fontId="13" fillId="0" borderId="0" xfId="0" applyFont="1" applyProtection="1"/>
    <xf numFmtId="0" fontId="0" fillId="7" borderId="0" xfId="0" applyFont="1" applyFill="1" applyProtection="1"/>
    <xf numFmtId="0" fontId="1" fillId="0" borderId="0" xfId="0" applyFont="1" applyProtection="1"/>
    <xf numFmtId="1" fontId="0" fillId="0" borderId="0" xfId="0" applyNumberFormat="1" applyFont="1" applyAlignment="1" applyProtection="1">
      <alignment horizontal="center" vertical="center" wrapText="1"/>
    </xf>
    <xf numFmtId="49" fontId="0" fillId="0" borderId="0" xfId="0" applyNumberFormat="1" applyFont="1" applyAlignment="1" applyProtection="1">
      <alignment vertical="center" wrapText="1"/>
    </xf>
    <xf numFmtId="2" fontId="0" fillId="0" borderId="0" xfId="0" applyNumberFormat="1" applyFont="1" applyAlignment="1" applyProtection="1">
      <alignment vertical="center" wrapText="1"/>
    </xf>
    <xf numFmtId="44" fontId="0" fillId="0" borderId="0" xfId="0" applyNumberFormat="1" applyFont="1" applyAlignment="1" applyProtection="1">
      <alignment vertical="center" wrapText="1"/>
    </xf>
    <xf numFmtId="0" fontId="0" fillId="0" borderId="0" xfId="0" applyFont="1" applyBorder="1" applyProtection="1"/>
    <xf numFmtId="4" fontId="0" fillId="0" borderId="0" xfId="0" applyNumberFormat="1" applyFont="1" applyProtection="1"/>
    <xf numFmtId="0" fontId="5" fillId="0" borderId="0" xfId="0" applyFont="1" applyBorder="1" applyAlignment="1" applyProtection="1">
      <alignment horizontal="center" vertical="center"/>
    </xf>
    <xf numFmtId="0" fontId="10" fillId="0" borderId="0" xfId="0" applyFont="1" applyProtection="1"/>
    <xf numFmtId="0" fontId="5" fillId="0" borderId="0" xfId="0" applyFont="1" applyProtection="1"/>
    <xf numFmtId="0" fontId="5" fillId="0" borderId="0" xfId="0" applyFont="1" applyAlignment="1" applyProtection="1">
      <alignment horizontal="center"/>
    </xf>
    <xf numFmtId="0" fontId="0" fillId="0" borderId="10" xfId="0" applyFont="1" applyBorder="1" applyProtection="1"/>
    <xf numFmtId="44" fontId="11" fillId="0" borderId="9" xfId="0" applyNumberFormat="1" applyFont="1" applyBorder="1" applyAlignment="1" applyProtection="1">
      <alignment horizontal="center" vertical="center"/>
    </xf>
    <xf numFmtId="9" fontId="0" fillId="0" borderId="10" xfId="0" applyNumberFormat="1" applyBorder="1" applyProtection="1"/>
    <xf numFmtId="9" fontId="0" fillId="0" borderId="26" xfId="0" applyNumberFormat="1" applyBorder="1" applyProtection="1"/>
    <xf numFmtId="9" fontId="0" fillId="0" borderId="20" xfId="0" applyNumberFormat="1" applyBorder="1" applyProtection="1"/>
    <xf numFmtId="49" fontId="0" fillId="3" borderId="1" xfId="0" applyNumberFormat="1" applyFont="1" applyFill="1" applyBorder="1" applyAlignment="1" applyProtection="1">
      <alignment horizontal="center" vertical="center" wrapText="1"/>
    </xf>
    <xf numFmtId="49" fontId="0" fillId="3" borderId="3" xfId="0" applyNumberFormat="1" applyFont="1" applyFill="1" applyBorder="1" applyAlignment="1" applyProtection="1">
      <alignment horizontal="center" vertical="center" wrapText="1"/>
    </xf>
    <xf numFmtId="49" fontId="0" fillId="3" borderId="2" xfId="0" applyNumberFormat="1" applyFont="1" applyFill="1" applyBorder="1" applyAlignment="1" applyProtection="1">
      <alignment horizontal="center" vertical="center" wrapText="1"/>
    </xf>
    <xf numFmtId="49" fontId="0" fillId="3" borderId="5" xfId="0" applyNumberFormat="1" applyFont="1" applyFill="1" applyBorder="1" applyAlignment="1" applyProtection="1">
      <alignment vertical="center" wrapText="1"/>
    </xf>
    <xf numFmtId="49" fontId="0" fillId="3" borderId="0" xfId="0" applyNumberFormat="1" applyFont="1" applyFill="1" applyBorder="1" applyAlignment="1" applyProtection="1">
      <alignment vertical="center" wrapText="1"/>
    </xf>
    <xf numFmtId="49" fontId="0" fillId="3" borderId="2" xfId="0" applyNumberFormat="1" applyFont="1" applyFill="1" applyBorder="1" applyAlignment="1" applyProtection="1">
      <alignment vertical="center" wrapText="1"/>
    </xf>
    <xf numFmtId="0" fontId="0" fillId="0" borderId="0" xfId="0" quotePrefix="1" applyAlignment="1">
      <alignment horizontal="left" wrapText="1"/>
    </xf>
    <xf numFmtId="0" fontId="0" fillId="0" borderId="0" xfId="0" applyAlignment="1">
      <alignment horizontal="left" wrapText="1"/>
    </xf>
    <xf numFmtId="0" fontId="0" fillId="0" borderId="0" xfId="0" quotePrefix="1" applyAlignment="1">
      <alignment wrapText="1"/>
    </xf>
    <xf numFmtId="0" fontId="0" fillId="0" borderId="0" xfId="0" quotePrefix="1" applyAlignment="1">
      <alignment horizontal="left" vertical="top" wrapText="1"/>
    </xf>
    <xf numFmtId="0" fontId="0" fillId="0" borderId="0" xfId="0" applyAlignment="1">
      <alignment wrapText="1"/>
    </xf>
    <xf numFmtId="0" fontId="1" fillId="0" borderId="10" xfId="0" applyFont="1" applyBorder="1" applyProtection="1"/>
    <xf numFmtId="0" fontId="1" fillId="0" borderId="12" xfId="0" applyFont="1" applyBorder="1" applyProtection="1"/>
    <xf numFmtId="0" fontId="1" fillId="0" borderId="11" xfId="0" applyFont="1" applyBorder="1" applyProtection="1"/>
    <xf numFmtId="0" fontId="0" fillId="0" borderId="9" xfId="0" applyFont="1" applyBorder="1" applyAlignment="1" applyProtection="1">
      <protection locked="0"/>
    </xf>
    <xf numFmtId="0" fontId="1" fillId="6" borderId="10" xfId="0" applyFont="1" applyFill="1" applyBorder="1" applyAlignment="1" applyProtection="1">
      <alignment wrapText="1"/>
    </xf>
    <xf numFmtId="0" fontId="1" fillId="6" borderId="12" xfId="0" applyFont="1" applyFill="1" applyBorder="1" applyAlignment="1" applyProtection="1">
      <alignment wrapText="1"/>
    </xf>
    <xf numFmtId="0" fontId="1" fillId="6" borderId="11" xfId="0" applyFont="1" applyFill="1" applyBorder="1" applyAlignment="1" applyProtection="1">
      <alignment wrapText="1"/>
    </xf>
    <xf numFmtId="0" fontId="0" fillId="5" borderId="9" xfId="0" applyFont="1" applyFill="1" applyBorder="1" applyAlignment="1" applyProtection="1">
      <protection locked="0"/>
    </xf>
    <xf numFmtId="49" fontId="0" fillId="0" borderId="9" xfId="0" applyNumberFormat="1" applyFont="1" applyBorder="1" applyAlignment="1" applyProtection="1">
      <alignment vertical="center" wrapText="1"/>
      <protection locked="0"/>
    </xf>
    <xf numFmtId="49" fontId="0" fillId="0" borderId="10" xfId="0" applyNumberFormat="1" applyFont="1" applyBorder="1" applyAlignment="1" applyProtection="1">
      <alignment horizontal="left" vertical="center"/>
      <protection locked="0"/>
    </xf>
    <xf numFmtId="49" fontId="0" fillId="0" borderId="12" xfId="0" applyNumberFormat="1" applyFont="1" applyBorder="1" applyAlignment="1" applyProtection="1">
      <alignment horizontal="left" vertical="center"/>
      <protection locked="0"/>
    </xf>
    <xf numFmtId="49" fontId="0" fillId="0" borderId="11" xfId="0" applyNumberFormat="1" applyFont="1" applyBorder="1" applyAlignment="1" applyProtection="1">
      <alignment horizontal="left" vertical="center"/>
      <protection locked="0"/>
    </xf>
    <xf numFmtId="49" fontId="5" fillId="0" borderId="9" xfId="0" applyNumberFormat="1" applyFont="1" applyBorder="1" applyAlignment="1" applyProtection="1">
      <alignment horizontal="right" vertical="center"/>
      <protection locked="0"/>
    </xf>
    <xf numFmtId="49" fontId="0" fillId="3" borderId="5" xfId="0" applyNumberFormat="1" applyFont="1" applyFill="1" applyBorder="1" applyAlignment="1" applyProtection="1">
      <alignment horizontal="center" vertical="center" wrapText="1"/>
    </xf>
    <xf numFmtId="49" fontId="0" fillId="3" borderId="0" xfId="0" applyNumberFormat="1" applyFont="1" applyFill="1" applyBorder="1" applyAlignment="1" applyProtection="1">
      <alignment horizontal="center" vertical="center" wrapText="1"/>
    </xf>
    <xf numFmtId="49" fontId="0" fillId="3" borderId="2" xfId="0" applyNumberFormat="1" applyFont="1" applyFill="1" applyBorder="1" applyAlignment="1" applyProtection="1">
      <alignment horizontal="center" vertical="center" wrapText="1"/>
    </xf>
    <xf numFmtId="49" fontId="5" fillId="0" borderId="8" xfId="0" applyNumberFormat="1" applyFont="1" applyBorder="1" applyAlignment="1" applyProtection="1">
      <alignment horizontal="right" vertical="center"/>
      <protection locked="0"/>
    </xf>
    <xf numFmtId="49" fontId="5" fillId="0" borderId="13" xfId="0" applyNumberFormat="1" applyFont="1" applyBorder="1" applyAlignment="1" applyProtection="1">
      <alignment horizontal="right" vertical="center"/>
      <protection locked="0"/>
    </xf>
    <xf numFmtId="49" fontId="5" fillId="0" borderId="6" xfId="0" applyNumberFormat="1" applyFont="1" applyBorder="1" applyAlignment="1" applyProtection="1">
      <alignment horizontal="right" vertical="center"/>
      <protection locked="0"/>
    </xf>
    <xf numFmtId="49" fontId="0" fillId="3" borderId="8" xfId="0" applyNumberFormat="1" applyFont="1" applyFill="1" applyBorder="1" applyAlignment="1" applyProtection="1">
      <alignment horizontal="center" vertical="center" wrapText="1"/>
    </xf>
    <xf numFmtId="49" fontId="0" fillId="3" borderId="13" xfId="0" applyNumberFormat="1" applyFont="1" applyFill="1" applyBorder="1" applyAlignment="1" applyProtection="1">
      <alignment horizontal="center" vertical="center" wrapText="1"/>
    </xf>
    <xf numFmtId="49" fontId="0" fillId="3" borderId="6" xfId="0" applyNumberFormat="1" applyFont="1" applyFill="1" applyBorder="1" applyAlignment="1" applyProtection="1">
      <alignment horizontal="center" vertical="center" wrapText="1"/>
    </xf>
    <xf numFmtId="0" fontId="0" fillId="0" borderId="14" xfId="0" applyFont="1" applyBorder="1" applyAlignment="1" applyProtection="1">
      <alignment horizontal="center" vertical="center"/>
    </xf>
    <xf numFmtId="0" fontId="0" fillId="0" borderId="15" xfId="0" applyFont="1" applyBorder="1" applyAlignment="1" applyProtection="1">
      <alignment horizontal="center" vertical="center"/>
    </xf>
    <xf numFmtId="0" fontId="0" fillId="0" borderId="5"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6" xfId="0" applyFont="1" applyBorder="1" applyAlignment="1" applyProtection="1">
      <alignment horizontal="center" vertical="center"/>
    </xf>
    <xf numFmtId="44" fontId="0" fillId="0" borderId="9" xfId="0" applyNumberFormat="1" applyFont="1" applyBorder="1" applyProtection="1"/>
    <xf numFmtId="44" fontId="0" fillId="0" borderId="11" xfId="0" applyNumberFormat="1" applyFont="1" applyBorder="1" applyAlignment="1" applyProtection="1">
      <alignment horizontal="center" vertical="center"/>
    </xf>
    <xf numFmtId="44" fontId="11" fillId="0" borderId="9" xfId="0" applyNumberFormat="1" applyFont="1" applyBorder="1" applyProtection="1"/>
    <xf numFmtId="49" fontId="16" fillId="3" borderId="31" xfId="0" applyNumberFormat="1" applyFont="1" applyFill="1" applyBorder="1" applyAlignment="1" applyProtection="1">
      <alignment vertical="center" wrapText="1"/>
    </xf>
  </cellXfs>
  <cellStyles count="5">
    <cellStyle name="Normal" xfId="0" builtinId="0"/>
    <cellStyle name="Normal 2" xfId="1" xr:uid="{E1A9C311-2EA3-4B19-8DBF-3E57CDC4EC43}"/>
    <cellStyle name="Normal 3" xfId="4" xr:uid="{0E058609-2870-493D-93C8-45E83036A95B}"/>
    <cellStyle name="Percentatge" xfId="3" builtinId="5"/>
    <cellStyle name="Porcentaje 2" xfId="2" xr:uid="{F52CA7CD-28E4-4709-AE8A-2FF3AABEF11F}"/>
  </cellStyles>
  <dxfs count="2">
    <dxf>
      <font>
        <b val="0"/>
        <i val="0"/>
      </font>
      <fill>
        <patternFill>
          <bgColor theme="4" tint="0.79998168889431442"/>
        </patternFill>
      </fill>
      <border>
        <bottom style="medium">
          <color auto="1"/>
        </bottom>
      </border>
    </dxf>
    <dxf>
      <border>
        <bottom style="thin">
          <color auto="1"/>
        </bottom>
        <vertical style="thin">
          <color auto="1"/>
        </vertical>
      </border>
    </dxf>
  </dxfs>
  <tableStyles count="1" defaultTableStyle="TableStyleMedium2" defaultPivotStyle="PivotStyleLight16">
    <tableStyle name="Estil de taula pressupost" pivot="0" count="2" xr9:uid="{039240DD-C6B9-4227-B128-7BD617327C8B}">
      <tableStyleElement type="wholeTable" dxfId="1"/>
      <tableStyleElement type="headerRow" dxfId="0"/>
    </tableStyle>
  </tableStyles>
  <colors>
    <mruColors>
      <color rgb="FFFAFFDD"/>
      <color rgb="FFF8FFCD"/>
      <color rgb="FFF7F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65314</xdr:colOff>
      <xdr:row>0</xdr:row>
      <xdr:rowOff>29391</xdr:rowOff>
    </xdr:from>
    <xdr:to>
      <xdr:col>8</xdr:col>
      <xdr:colOff>0</xdr:colOff>
      <xdr:row>2</xdr:row>
      <xdr:rowOff>164828</xdr:rowOff>
    </xdr:to>
    <xdr:pic>
      <xdr:nvPicPr>
        <xdr:cNvPr id="2" name="Imagen 1">
          <a:extLst>
            <a:ext uri="{FF2B5EF4-FFF2-40B4-BE49-F238E27FC236}">
              <a16:creationId xmlns:a16="http://schemas.microsoft.com/office/drawing/2014/main" id="{D5A4BAFE-CF6C-470B-AF03-D37AA1A4FC4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37414" y="29391"/>
          <a:ext cx="2868386" cy="51961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65314</xdr:colOff>
      <xdr:row>0</xdr:row>
      <xdr:rowOff>29391</xdr:rowOff>
    </xdr:from>
    <xdr:to>
      <xdr:col>8</xdr:col>
      <xdr:colOff>0</xdr:colOff>
      <xdr:row>2</xdr:row>
      <xdr:rowOff>164828</xdr:rowOff>
    </xdr:to>
    <xdr:pic>
      <xdr:nvPicPr>
        <xdr:cNvPr id="2" name="Imagen 1">
          <a:extLst>
            <a:ext uri="{FF2B5EF4-FFF2-40B4-BE49-F238E27FC236}">
              <a16:creationId xmlns:a16="http://schemas.microsoft.com/office/drawing/2014/main" id="{B8FE76BC-024B-40EC-A361-8B75690CA7E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37414" y="29391"/>
          <a:ext cx="2868386" cy="519612"/>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65314</xdr:colOff>
      <xdr:row>0</xdr:row>
      <xdr:rowOff>29391</xdr:rowOff>
    </xdr:from>
    <xdr:to>
      <xdr:col>8</xdr:col>
      <xdr:colOff>0</xdr:colOff>
      <xdr:row>2</xdr:row>
      <xdr:rowOff>164828</xdr:rowOff>
    </xdr:to>
    <xdr:pic>
      <xdr:nvPicPr>
        <xdr:cNvPr id="2" name="Imagen 1">
          <a:extLst>
            <a:ext uri="{FF2B5EF4-FFF2-40B4-BE49-F238E27FC236}">
              <a16:creationId xmlns:a16="http://schemas.microsoft.com/office/drawing/2014/main" id="{A37683DA-43FE-459D-B6F9-B754290E23B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37414" y="29391"/>
          <a:ext cx="2868386" cy="51961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65314</xdr:colOff>
      <xdr:row>0</xdr:row>
      <xdr:rowOff>29391</xdr:rowOff>
    </xdr:from>
    <xdr:to>
      <xdr:col>8</xdr:col>
      <xdr:colOff>0</xdr:colOff>
      <xdr:row>2</xdr:row>
      <xdr:rowOff>161653</xdr:rowOff>
    </xdr:to>
    <xdr:pic>
      <xdr:nvPicPr>
        <xdr:cNvPr id="2" name="Imagen 1">
          <a:extLst>
            <a:ext uri="{FF2B5EF4-FFF2-40B4-BE49-F238E27FC236}">
              <a16:creationId xmlns:a16="http://schemas.microsoft.com/office/drawing/2014/main" id="{A726CFE8-CE1B-44CF-8679-6C6E01AF146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37414" y="29391"/>
          <a:ext cx="2868386" cy="519612"/>
        </a:xfrm>
        <a:prstGeom prst="rect">
          <a:avLst/>
        </a:prstGeom>
        <a:noFill/>
      </xdr:spPr>
    </xdr:pic>
    <xdr:clientData/>
  </xdr:twoCellAnchor>
</xdr:wsDr>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ici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ici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36206-3B3C-422E-90EA-AF9CA6DA49B4}">
  <dimension ref="B2:J24"/>
  <sheetViews>
    <sheetView showGridLines="0" showRowColHeaders="0" tabSelected="1" view="pageLayout" zoomScaleNormal="100" zoomScaleSheetLayoutView="55" workbookViewId="0">
      <selection activeCell="P26" sqref="P26"/>
    </sheetView>
  </sheetViews>
  <sheetFormatPr defaultColWidth="10.81640625" defaultRowHeight="14.5" x14ac:dyDescent="0.35"/>
  <cols>
    <col min="1" max="1" width="2.90625" customWidth="1"/>
    <col min="2" max="2" width="12.81640625" style="8" customWidth="1"/>
    <col min="3" max="10" width="10.81640625" style="8"/>
  </cols>
  <sheetData>
    <row r="2" spans="2:10" s="7" customFormat="1" ht="15.5" x14ac:dyDescent="0.35">
      <c r="B2" s="6" t="s">
        <v>30</v>
      </c>
    </row>
    <row r="3" spans="2:10" s="7" customFormat="1" x14ac:dyDescent="0.35"/>
    <row r="4" spans="2:10" s="7" customFormat="1" x14ac:dyDescent="0.35"/>
    <row r="5" spans="2:10" s="7" customFormat="1" x14ac:dyDescent="0.35">
      <c r="B5" s="5" t="s">
        <v>31</v>
      </c>
      <c r="C5" s="7" t="s">
        <v>32</v>
      </c>
    </row>
    <row r="7" spans="2:10" x14ac:dyDescent="0.35">
      <c r="B7" s="147" t="s">
        <v>33</v>
      </c>
      <c r="C7" s="147"/>
      <c r="D7" s="147"/>
      <c r="E7" s="147"/>
      <c r="F7" s="147"/>
      <c r="G7" s="147"/>
      <c r="H7" s="147"/>
      <c r="I7" s="147"/>
      <c r="J7" s="147"/>
    </row>
    <row r="8" spans="2:10" x14ac:dyDescent="0.35">
      <c r="B8" s="149"/>
      <c r="C8" s="149"/>
      <c r="D8" s="149"/>
      <c r="E8" s="149"/>
      <c r="F8" s="149"/>
      <c r="G8" s="149"/>
      <c r="H8" s="149"/>
      <c r="I8" s="149"/>
      <c r="J8" s="149"/>
    </row>
    <row r="9" spans="2:10" ht="30.65" customHeight="1" x14ac:dyDescent="0.35">
      <c r="B9" s="147" t="s">
        <v>34</v>
      </c>
      <c r="C9" s="147"/>
      <c r="D9" s="147"/>
      <c r="E9" s="147"/>
      <c r="F9" s="147"/>
      <c r="G9" s="147"/>
      <c r="H9" s="147"/>
      <c r="I9" s="147"/>
      <c r="J9" s="147"/>
    </row>
    <row r="10" spans="2:10" x14ac:dyDescent="0.35">
      <c r="B10" s="149"/>
      <c r="C10" s="149"/>
      <c r="D10" s="149"/>
      <c r="E10" s="149"/>
      <c r="F10" s="149"/>
      <c r="G10" s="149"/>
      <c r="H10" s="149"/>
      <c r="I10" s="149"/>
      <c r="J10" s="149"/>
    </row>
    <row r="11" spans="2:10" ht="27.65" customHeight="1" x14ac:dyDescent="0.35">
      <c r="B11" s="147" t="s">
        <v>35</v>
      </c>
      <c r="C11" s="147"/>
      <c r="D11" s="147"/>
      <c r="E11" s="147"/>
      <c r="F11" s="147"/>
      <c r="G11" s="147"/>
      <c r="H11" s="147"/>
      <c r="I11" s="147"/>
      <c r="J11" s="147"/>
    </row>
    <row r="13" spans="2:10" ht="51" customHeight="1" x14ac:dyDescent="0.35">
      <c r="B13" s="147" t="s">
        <v>58</v>
      </c>
      <c r="C13" s="147"/>
      <c r="D13" s="147"/>
      <c r="E13" s="147"/>
      <c r="F13" s="147"/>
      <c r="G13" s="147"/>
      <c r="H13" s="147"/>
      <c r="I13" s="147"/>
      <c r="J13" s="147"/>
    </row>
    <row r="14" spans="2:10" x14ac:dyDescent="0.35">
      <c r="B14" s="47"/>
    </row>
    <row r="15" spans="2:10" ht="43.9" customHeight="1" x14ac:dyDescent="0.35">
      <c r="B15" s="147" t="s">
        <v>36</v>
      </c>
      <c r="C15" s="147"/>
      <c r="D15" s="147"/>
      <c r="E15" s="147"/>
      <c r="F15" s="147"/>
      <c r="G15" s="147"/>
      <c r="H15" s="147"/>
      <c r="I15" s="147"/>
      <c r="J15" s="147"/>
    </row>
    <row r="17" spans="2:10" ht="43.15" customHeight="1" x14ac:dyDescent="0.35">
      <c r="B17" s="147" t="s">
        <v>37</v>
      </c>
      <c r="C17" s="147"/>
      <c r="D17" s="147"/>
      <c r="E17" s="147"/>
      <c r="F17" s="147"/>
      <c r="G17" s="147"/>
      <c r="H17" s="147"/>
      <c r="I17" s="147"/>
      <c r="J17" s="147"/>
    </row>
    <row r="19" spans="2:10" ht="53.25" customHeight="1" x14ac:dyDescent="0.35">
      <c r="B19" s="147" t="s">
        <v>38</v>
      </c>
      <c r="C19" s="147"/>
      <c r="D19" s="147"/>
      <c r="E19" s="147"/>
      <c r="F19" s="147"/>
      <c r="G19" s="147"/>
      <c r="H19" s="147"/>
      <c r="I19" s="147"/>
      <c r="J19" s="147"/>
    </row>
    <row r="21" spans="2:10" ht="51.75" customHeight="1" x14ac:dyDescent="0.35">
      <c r="B21" s="147" t="s">
        <v>56</v>
      </c>
      <c r="C21" s="147"/>
      <c r="D21" s="147"/>
      <c r="E21" s="147"/>
      <c r="F21" s="147"/>
      <c r="G21" s="147"/>
      <c r="H21" s="147"/>
      <c r="I21" s="147"/>
      <c r="J21" s="147"/>
    </row>
    <row r="23" spans="2:10" x14ac:dyDescent="0.35">
      <c r="B23" s="148" t="s">
        <v>39</v>
      </c>
      <c r="C23" s="148"/>
      <c r="D23" s="148"/>
      <c r="E23" s="148"/>
      <c r="F23" s="148"/>
      <c r="G23" s="148"/>
      <c r="H23" s="148"/>
      <c r="I23" s="148"/>
      <c r="J23" s="148"/>
    </row>
    <row r="24" spans="2:10" x14ac:dyDescent="0.35">
      <c r="B24" s="145" t="s">
        <v>57</v>
      </c>
      <c r="C24" s="146"/>
      <c r="D24" s="146"/>
      <c r="E24" s="146"/>
      <c r="F24" s="146"/>
      <c r="G24" s="146"/>
      <c r="H24" s="146"/>
      <c r="I24" s="146"/>
      <c r="J24" s="146"/>
    </row>
  </sheetData>
  <sheetProtection algorithmName="SHA-512" hashValue="DJgcSLCBODUx9BLpk/DWZnEUY6TnmbYW33X3c9kgYIKJE+6OvulL6L11aF/fBScoP7FTBVQYfYFVnIWA+iH72Q==" saltValue="xUXRvWhNTz3WQLslXgljLg==" spinCount="100000" sheet="1" selectLockedCells="1" selectUnlockedCells="1"/>
  <mergeCells count="12">
    <mergeCell ref="B13:J13"/>
    <mergeCell ref="B21:J21"/>
    <mergeCell ref="B7:J7"/>
    <mergeCell ref="B8:J8"/>
    <mergeCell ref="B9:J9"/>
    <mergeCell ref="B10:J10"/>
    <mergeCell ref="B11:J11"/>
    <mergeCell ref="B24:J24"/>
    <mergeCell ref="B15:J15"/>
    <mergeCell ref="B17:J17"/>
    <mergeCell ref="B19:J19"/>
    <mergeCell ref="B23:J23"/>
  </mergeCells>
  <pageMargins left="0.7" right="0.7" top="0.75" bottom="0.75" header="0.3" footer="0.3"/>
  <pageSetup paperSize="9" scale="8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98E97-41A0-4F20-BB69-421355171871}">
  <dimension ref="A1:BF117"/>
  <sheetViews>
    <sheetView showGridLines="0" zoomScaleNormal="100" zoomScaleSheetLayoutView="100" workbookViewId="0">
      <selection activeCell="H49" sqref="H49"/>
    </sheetView>
  </sheetViews>
  <sheetFormatPr defaultColWidth="19.7265625" defaultRowHeight="14.5" x14ac:dyDescent="0.35"/>
  <cols>
    <col min="1" max="1" width="19.7265625" style="15"/>
    <col min="2" max="2" width="20" style="15" customWidth="1"/>
    <col min="3" max="3" width="17.7265625" style="15" hidden="1" customWidth="1"/>
    <col min="4" max="4" width="29.26953125" style="15" customWidth="1"/>
    <col min="5" max="5" width="11.54296875" style="15" customWidth="1"/>
    <col min="6" max="6" width="10.81640625" style="15" hidden="1" customWidth="1"/>
    <col min="7" max="7" width="15.7265625" style="15" customWidth="1"/>
    <col min="8" max="8" width="28.26953125" style="15" customWidth="1"/>
    <col min="9" max="9" width="26.453125" style="16" hidden="1" customWidth="1"/>
    <col min="10" max="10" width="7.26953125" style="16" hidden="1" customWidth="1"/>
    <col min="11" max="11" width="12.7265625" style="16" hidden="1" customWidth="1"/>
    <col min="12" max="12" width="7.7265625" style="16" customWidth="1"/>
    <col min="13" max="58" width="19.7265625" style="16"/>
    <col min="59" max="16384" width="19.7265625" style="15"/>
  </cols>
  <sheetData>
    <row r="1" spans="1:11" s="16" customFormat="1" x14ac:dyDescent="0.35"/>
    <row r="2" spans="1:11" s="16" customFormat="1" x14ac:dyDescent="0.35"/>
    <row r="3" spans="1:11" s="16" customFormat="1" x14ac:dyDescent="0.35"/>
    <row r="4" spans="1:11" s="16" customFormat="1" ht="18.5" x14ac:dyDescent="0.35">
      <c r="A4" s="120" t="s">
        <v>40</v>
      </c>
    </row>
    <row r="5" spans="1:11" s="16" customFormat="1" ht="18.5" x14ac:dyDescent="0.45">
      <c r="A5" s="121"/>
    </row>
    <row r="6" spans="1:11" s="16" customFormat="1" x14ac:dyDescent="0.35">
      <c r="A6" s="122" t="s">
        <v>50</v>
      </c>
    </row>
    <row r="7" spans="1:11" s="16" customFormat="1" x14ac:dyDescent="0.35"/>
    <row r="8" spans="1:11" s="16" customFormat="1" x14ac:dyDescent="0.35">
      <c r="A8" s="150" t="s">
        <v>49</v>
      </c>
      <c r="B8" s="151"/>
      <c r="C8" s="152"/>
      <c r="D8" s="153"/>
      <c r="E8" s="153"/>
      <c r="F8" s="153"/>
      <c r="G8" s="153"/>
    </row>
    <row r="9" spans="1:11" s="16" customFormat="1" x14ac:dyDescent="0.35">
      <c r="A9" s="150" t="s">
        <v>47</v>
      </c>
      <c r="B9" s="151"/>
      <c r="C9" s="152"/>
      <c r="D9" s="153"/>
      <c r="E9" s="153"/>
      <c r="F9" s="153"/>
      <c r="G9" s="153"/>
    </row>
    <row r="10" spans="1:11" s="16" customFormat="1" hidden="1" x14ac:dyDescent="0.35">
      <c r="A10" s="154" t="s">
        <v>48</v>
      </c>
      <c r="B10" s="155"/>
      <c r="C10" s="156"/>
      <c r="D10" s="157"/>
      <c r="E10" s="157"/>
      <c r="F10" s="157"/>
      <c r="G10" s="157"/>
    </row>
    <row r="11" spans="1:11" s="16" customFormat="1" x14ac:dyDescent="0.35">
      <c r="A11" s="150" t="s">
        <v>10</v>
      </c>
      <c r="B11" s="151"/>
      <c r="C11" s="152"/>
      <c r="D11" s="153"/>
      <c r="E11" s="153"/>
      <c r="F11" s="153"/>
      <c r="G11" s="153"/>
    </row>
    <row r="12" spans="1:11" s="16" customFormat="1" x14ac:dyDescent="0.35">
      <c r="A12" s="150" t="s">
        <v>11</v>
      </c>
      <c r="B12" s="151"/>
      <c r="C12" s="152"/>
      <c r="D12" s="153"/>
      <c r="E12" s="153"/>
      <c r="F12" s="153"/>
      <c r="G12" s="153"/>
    </row>
    <row r="13" spans="1:11" s="16" customFormat="1" x14ac:dyDescent="0.35">
      <c r="A13" s="150" t="s">
        <v>12</v>
      </c>
      <c r="B13" s="151"/>
      <c r="C13" s="152"/>
      <c r="D13" s="153"/>
      <c r="E13" s="153"/>
      <c r="F13" s="153"/>
      <c r="G13" s="153"/>
    </row>
    <row r="14" spans="1:11" s="16" customFormat="1" x14ac:dyDescent="0.35">
      <c r="A14" s="123"/>
    </row>
    <row r="15" spans="1:11" s="16" customFormat="1" x14ac:dyDescent="0.35">
      <c r="A15" s="123" t="s">
        <v>2</v>
      </c>
    </row>
    <row r="16" spans="1:11" s="16" customFormat="1" x14ac:dyDescent="0.35">
      <c r="H16" s="26"/>
      <c r="I16" s="26"/>
      <c r="J16" s="26"/>
      <c r="K16" s="26"/>
    </row>
    <row r="17" spans="1:11" s="16" customFormat="1" ht="29.5" thickBot="1" x14ac:dyDescent="0.4">
      <c r="A17" s="139" t="s">
        <v>1</v>
      </c>
      <c r="B17" s="140" t="s">
        <v>0</v>
      </c>
      <c r="C17" s="17" t="s">
        <v>23</v>
      </c>
      <c r="D17" s="140" t="s">
        <v>8</v>
      </c>
      <c r="E17" s="140" t="s">
        <v>9</v>
      </c>
      <c r="F17" s="17" t="s">
        <v>24</v>
      </c>
      <c r="G17" s="140" t="s">
        <v>7</v>
      </c>
      <c r="H17" s="113" t="s">
        <v>25</v>
      </c>
      <c r="I17" s="17" t="s">
        <v>26</v>
      </c>
      <c r="J17" s="19" t="s">
        <v>19</v>
      </c>
      <c r="K17" s="19" t="s">
        <v>20</v>
      </c>
    </row>
    <row r="18" spans="1:11" s="16" customFormat="1" x14ac:dyDescent="0.35">
      <c r="A18" s="24"/>
      <c r="B18" s="27"/>
      <c r="C18" s="28"/>
      <c r="D18" s="29"/>
      <c r="E18" s="30"/>
      <c r="F18" s="31"/>
      <c r="G18" s="32"/>
      <c r="H18" s="105">
        <f t="shared" ref="H18:H30" si="0">+E18*G18</f>
        <v>0</v>
      </c>
      <c r="I18" s="33">
        <f t="shared" ref="I18:I31" si="1">+F18*G18</f>
        <v>0</v>
      </c>
      <c r="J18" s="34">
        <f>IF($D$10="Agent TECNIO",1,IF(AND($D$10="Gran empresa",C18="Recerca"),Hoja2I!$C$15,IF(AND($D$10="Gran empresa",C18="Desenvolupament"),Hoja2I!$C$18,IF(AND($D$10="Mitjana empresa",C18="Recerca"),Hoja2I!$C$14,IF(AND($D$10="Mitjana empresa",C18="Desenvolupament"),Hoja2I!$C$17,IF(AND($D$10="Petita empresa",C18="Recerca"),Hoja2I!$C$13,IF(AND($D$10="Petita empresa",C18="Desenvolupament"),Hoja2I!$C$16,0)))))))</f>
        <v>0</v>
      </c>
      <c r="K18" s="35">
        <f t="shared" ref="K18:K31" si="2">+J18*I18</f>
        <v>0</v>
      </c>
    </row>
    <row r="19" spans="1:11" s="16" customFormat="1" x14ac:dyDescent="0.35">
      <c r="A19" s="99"/>
      <c r="B19" s="100"/>
      <c r="C19" s="101"/>
      <c r="D19" s="112"/>
      <c r="E19" s="102"/>
      <c r="F19" s="103"/>
      <c r="G19" s="104"/>
      <c r="H19" s="105">
        <f t="shared" si="0"/>
        <v>0</v>
      </c>
      <c r="I19" s="33">
        <f t="shared" si="1"/>
        <v>0</v>
      </c>
      <c r="J19" s="34">
        <f>IF($D$10="Agent TECNIO",1,IF(AND($D$10="Gran empresa",C19="Recerca"),Hoja2I!$C$15,IF(AND($D$10="Gran empresa",C19="Desenvolupament"),Hoja2I!$C$18,IF(AND($D$10="Mitjana empresa",C19="Recerca"),Hoja2I!$C$14,IF(AND($D$10="Mitjana empresa",C19="Desenvolupament"),Hoja2I!$C$17,IF(AND($D$10="Petita empresa",C19="Recerca"),Hoja2I!$C$13,IF(AND($D$10="Petita empresa",C19="Desenvolupament"),Hoja2I!$C$16,0)))))))</f>
        <v>0</v>
      </c>
      <c r="K19" s="35">
        <f t="shared" si="2"/>
        <v>0</v>
      </c>
    </row>
    <row r="20" spans="1:11" s="16" customFormat="1" x14ac:dyDescent="0.35">
      <c r="A20" s="99"/>
      <c r="B20" s="100"/>
      <c r="C20" s="101"/>
      <c r="D20" s="112"/>
      <c r="E20" s="102"/>
      <c r="F20" s="103"/>
      <c r="G20" s="104"/>
      <c r="H20" s="105">
        <f t="shared" si="0"/>
        <v>0</v>
      </c>
      <c r="I20" s="33">
        <f t="shared" si="1"/>
        <v>0</v>
      </c>
      <c r="J20" s="34">
        <f>IF($D$10="Agent TECNIO",1,IF(AND($D$10="Gran empresa",C20="Recerca"),Hoja2I!$C$15,IF(AND($D$10="Gran empresa",C20="Desenvolupament"),Hoja2I!$C$18,IF(AND($D$10="Mitjana empresa",C20="Recerca"),Hoja2I!$C$14,IF(AND($D$10="Mitjana empresa",C20="Desenvolupament"),Hoja2I!$C$17,IF(AND($D$10="Petita empresa",C20="Recerca"),Hoja2I!$C$13,IF(AND($D$10="Petita empresa",C20="Desenvolupament"),Hoja2I!$C$16,0)))))))</f>
        <v>0</v>
      </c>
      <c r="K20" s="35">
        <f t="shared" si="2"/>
        <v>0</v>
      </c>
    </row>
    <row r="21" spans="1:11" s="16" customFormat="1" x14ac:dyDescent="0.35">
      <c r="A21" s="99"/>
      <c r="B21" s="100"/>
      <c r="C21" s="101"/>
      <c r="D21" s="112"/>
      <c r="E21" s="102"/>
      <c r="F21" s="103"/>
      <c r="G21" s="104"/>
      <c r="H21" s="105">
        <f t="shared" si="0"/>
        <v>0</v>
      </c>
      <c r="I21" s="33">
        <f t="shared" si="1"/>
        <v>0</v>
      </c>
      <c r="J21" s="34">
        <f>IF($D$10="Agent TECNIO",1,IF(AND($D$10="Gran empresa",C21="Recerca"),Hoja2I!$C$15,IF(AND($D$10="Gran empresa",C21="Desenvolupament"),Hoja2I!$C$18,IF(AND($D$10="Mitjana empresa",C21="Recerca"),Hoja2I!$C$14,IF(AND($D$10="Mitjana empresa",C21="Desenvolupament"),Hoja2I!$C$17,IF(AND($D$10="Petita empresa",C21="Recerca"),Hoja2I!$C$13,IF(AND($D$10="Petita empresa",C21="Desenvolupament"),Hoja2I!$C$16,0)))))))</f>
        <v>0</v>
      </c>
      <c r="K21" s="35">
        <f t="shared" si="2"/>
        <v>0</v>
      </c>
    </row>
    <row r="22" spans="1:11" s="16" customFormat="1" x14ac:dyDescent="0.35">
      <c r="A22" s="99"/>
      <c r="B22" s="100"/>
      <c r="C22" s="101"/>
      <c r="D22" s="112"/>
      <c r="E22" s="102"/>
      <c r="F22" s="103"/>
      <c r="G22" s="104"/>
      <c r="H22" s="105">
        <f t="shared" si="0"/>
        <v>0</v>
      </c>
      <c r="I22" s="33">
        <f t="shared" si="1"/>
        <v>0</v>
      </c>
      <c r="J22" s="34">
        <f>IF($D$10="Agent TECNIO",1,IF(AND($D$10="Gran empresa",C22="Recerca"),Hoja2I!$C$15,IF(AND($D$10="Gran empresa",C22="Desenvolupament"),Hoja2I!$C$18,IF(AND($D$10="Mitjana empresa",C22="Recerca"),Hoja2I!$C$14,IF(AND($D$10="Mitjana empresa",C22="Desenvolupament"),Hoja2I!$C$17,IF(AND($D$10="Petita empresa",C22="Recerca"),Hoja2I!$C$13,IF(AND($D$10="Petita empresa",C22="Desenvolupament"),Hoja2I!$C$16,0)))))))</f>
        <v>0</v>
      </c>
      <c r="K22" s="35">
        <f t="shared" si="2"/>
        <v>0</v>
      </c>
    </row>
    <row r="23" spans="1:11" s="16" customFormat="1" x14ac:dyDescent="0.35">
      <c r="A23" s="99"/>
      <c r="B23" s="100"/>
      <c r="C23" s="101"/>
      <c r="D23" s="112"/>
      <c r="E23" s="102"/>
      <c r="F23" s="103"/>
      <c r="G23" s="104"/>
      <c r="H23" s="105">
        <f t="shared" si="0"/>
        <v>0</v>
      </c>
      <c r="I23" s="33">
        <f t="shared" si="1"/>
        <v>0</v>
      </c>
      <c r="J23" s="34">
        <f>IF($D$10="Agent TECNIO",1,IF(AND($D$10="Gran empresa",C23="Recerca"),Hoja2I!$C$15,IF(AND($D$10="Gran empresa",C23="Desenvolupament"),Hoja2I!$C$18,IF(AND($D$10="Mitjana empresa",C23="Recerca"),Hoja2I!$C$14,IF(AND($D$10="Mitjana empresa",C23="Desenvolupament"),Hoja2I!$C$17,IF(AND($D$10="Petita empresa",C23="Recerca"),Hoja2I!$C$13,IF(AND($D$10="Petita empresa",C23="Desenvolupament"),Hoja2I!$C$16,0)))))))</f>
        <v>0</v>
      </c>
      <c r="K23" s="35">
        <f t="shared" si="2"/>
        <v>0</v>
      </c>
    </row>
    <row r="24" spans="1:11" s="16" customFormat="1" x14ac:dyDescent="0.35">
      <c r="A24" s="99"/>
      <c r="B24" s="100"/>
      <c r="C24" s="101"/>
      <c r="D24" s="112"/>
      <c r="E24" s="102"/>
      <c r="F24" s="103"/>
      <c r="G24" s="104"/>
      <c r="H24" s="105">
        <f t="shared" si="0"/>
        <v>0</v>
      </c>
      <c r="I24" s="33">
        <f t="shared" si="1"/>
        <v>0</v>
      </c>
      <c r="J24" s="34">
        <f>IF($D$10="Agent TECNIO",1,IF(AND($D$10="Gran empresa",C24="Recerca"),Hoja2I!$C$15,IF(AND($D$10="Gran empresa",C24="Desenvolupament"),Hoja2I!$C$18,IF(AND($D$10="Mitjana empresa",C24="Recerca"),Hoja2I!$C$14,IF(AND($D$10="Mitjana empresa",C24="Desenvolupament"),Hoja2I!$C$17,IF(AND($D$10="Petita empresa",C24="Recerca"),Hoja2I!$C$13,IF(AND($D$10="Petita empresa",C24="Desenvolupament"),Hoja2I!$C$16,0)))))))</f>
        <v>0</v>
      </c>
      <c r="K24" s="35">
        <f t="shared" si="2"/>
        <v>0</v>
      </c>
    </row>
    <row r="25" spans="1:11" s="16" customFormat="1" x14ac:dyDescent="0.35">
      <c r="A25" s="99"/>
      <c r="B25" s="100"/>
      <c r="C25" s="101"/>
      <c r="D25" s="112"/>
      <c r="E25" s="102"/>
      <c r="F25" s="103"/>
      <c r="G25" s="104"/>
      <c r="H25" s="105">
        <f t="shared" si="0"/>
        <v>0</v>
      </c>
      <c r="I25" s="33">
        <f t="shared" si="1"/>
        <v>0</v>
      </c>
      <c r="J25" s="34">
        <f>IF($D$10="Agent TECNIO",1,IF(AND($D$10="Gran empresa",C25="Recerca"),Hoja2I!$C$15,IF(AND($D$10="Gran empresa",C25="Desenvolupament"),Hoja2I!$C$18,IF(AND($D$10="Mitjana empresa",C25="Recerca"),Hoja2I!$C$14,IF(AND($D$10="Mitjana empresa",C25="Desenvolupament"),Hoja2I!$C$17,IF(AND($D$10="Petita empresa",C25="Recerca"),Hoja2I!$C$13,IF(AND($D$10="Petita empresa",C25="Desenvolupament"),Hoja2I!$C$16,0)))))))</f>
        <v>0</v>
      </c>
      <c r="K25" s="35">
        <f t="shared" si="2"/>
        <v>0</v>
      </c>
    </row>
    <row r="26" spans="1:11" s="16" customFormat="1" x14ac:dyDescent="0.35">
      <c r="A26" s="99"/>
      <c r="B26" s="100"/>
      <c r="C26" s="101"/>
      <c r="D26" s="112"/>
      <c r="E26" s="102"/>
      <c r="F26" s="103"/>
      <c r="G26" s="104"/>
      <c r="H26" s="105">
        <f t="shared" si="0"/>
        <v>0</v>
      </c>
      <c r="I26" s="33">
        <f t="shared" si="1"/>
        <v>0</v>
      </c>
      <c r="J26" s="34">
        <f>IF($D$10="Agent TECNIO",1,IF(AND($D$10="Gran empresa",C26="Recerca"),Hoja2I!$C$15,IF(AND($D$10="Gran empresa",C26="Desenvolupament"),Hoja2I!$C$18,IF(AND($D$10="Mitjana empresa",C26="Recerca"),Hoja2I!$C$14,IF(AND($D$10="Mitjana empresa",C26="Desenvolupament"),Hoja2I!$C$17,IF(AND($D$10="Petita empresa",C26="Recerca"),Hoja2I!$C$13,IF(AND($D$10="Petita empresa",C26="Desenvolupament"),Hoja2I!$C$16,0)))))))</f>
        <v>0</v>
      </c>
      <c r="K26" s="35">
        <f t="shared" si="2"/>
        <v>0</v>
      </c>
    </row>
    <row r="27" spans="1:11" s="16" customFormat="1" x14ac:dyDescent="0.35">
      <c r="A27" s="99"/>
      <c r="B27" s="100"/>
      <c r="C27" s="101"/>
      <c r="D27" s="112"/>
      <c r="E27" s="102"/>
      <c r="F27" s="103"/>
      <c r="G27" s="104"/>
      <c r="H27" s="105">
        <f t="shared" si="0"/>
        <v>0</v>
      </c>
      <c r="I27" s="33">
        <f t="shared" si="1"/>
        <v>0</v>
      </c>
      <c r="J27" s="34">
        <f>IF($D$10="Agent TECNIO",1,IF(AND($D$10="Gran empresa",C27="Recerca"),Hoja2I!$C$15,IF(AND($D$10="Gran empresa",C27="Desenvolupament"),Hoja2I!$C$18,IF(AND($D$10="Mitjana empresa",C27="Recerca"),Hoja2I!$C$14,IF(AND($D$10="Mitjana empresa",C27="Desenvolupament"),Hoja2I!$C$17,IF(AND($D$10="Petita empresa",C27="Recerca"),Hoja2I!$C$13,IF(AND($D$10="Petita empresa",C27="Desenvolupament"),Hoja2I!$C$16,0)))))))</f>
        <v>0</v>
      </c>
      <c r="K27" s="35">
        <f t="shared" si="2"/>
        <v>0</v>
      </c>
    </row>
    <row r="28" spans="1:11" s="16" customFormat="1" x14ac:dyDescent="0.35">
      <c r="A28" s="99"/>
      <c r="B28" s="100"/>
      <c r="C28" s="101"/>
      <c r="D28" s="112"/>
      <c r="E28" s="102"/>
      <c r="F28" s="103"/>
      <c r="G28" s="104"/>
      <c r="H28" s="105">
        <f t="shared" si="0"/>
        <v>0</v>
      </c>
      <c r="I28" s="33">
        <f t="shared" si="1"/>
        <v>0</v>
      </c>
      <c r="J28" s="34">
        <f>IF($D$10="Agent TECNIO",1,IF(AND($D$10="Gran empresa",C28="Recerca"),Hoja2I!$C$15,IF(AND($D$10="Gran empresa",C28="Desenvolupament"),Hoja2I!$C$18,IF(AND($D$10="Mitjana empresa",C28="Recerca"),Hoja2I!$C$14,IF(AND($D$10="Mitjana empresa",C28="Desenvolupament"),Hoja2I!$C$17,IF(AND($D$10="Petita empresa",C28="Recerca"),Hoja2I!$C$13,IF(AND($D$10="Petita empresa",C28="Desenvolupament"),Hoja2I!$C$16,0)))))))</f>
        <v>0</v>
      </c>
      <c r="K28" s="35">
        <f t="shared" si="2"/>
        <v>0</v>
      </c>
    </row>
    <row r="29" spans="1:11" s="16" customFormat="1" x14ac:dyDescent="0.35">
      <c r="A29" s="99"/>
      <c r="B29" s="100"/>
      <c r="C29" s="101"/>
      <c r="D29" s="112"/>
      <c r="E29" s="102"/>
      <c r="F29" s="103"/>
      <c r="G29" s="104"/>
      <c r="H29" s="105">
        <f t="shared" si="0"/>
        <v>0</v>
      </c>
      <c r="I29" s="33">
        <f t="shared" si="1"/>
        <v>0</v>
      </c>
      <c r="J29" s="34">
        <f>IF($D$10="Agent TECNIO",1,IF(AND($D$10="Gran empresa",C29="Recerca"),Hoja2I!$C$15,IF(AND($D$10="Gran empresa",C29="Desenvolupament"),Hoja2I!$C$18,IF(AND($D$10="Mitjana empresa",C29="Recerca"),Hoja2I!$C$14,IF(AND($D$10="Mitjana empresa",C29="Desenvolupament"),Hoja2I!$C$17,IF(AND($D$10="Petita empresa",C29="Recerca"),Hoja2I!$C$13,IF(AND($D$10="Petita empresa",C29="Desenvolupament"),Hoja2I!$C$16,0)))))))</f>
        <v>0</v>
      </c>
      <c r="K29" s="35">
        <f t="shared" si="2"/>
        <v>0</v>
      </c>
    </row>
    <row r="30" spans="1:11" s="16" customFormat="1" x14ac:dyDescent="0.35">
      <c r="A30" s="99"/>
      <c r="B30" s="100"/>
      <c r="C30" s="101"/>
      <c r="D30" s="112"/>
      <c r="E30" s="102"/>
      <c r="F30" s="103"/>
      <c r="G30" s="104"/>
      <c r="H30" s="114">
        <f t="shared" si="0"/>
        <v>0</v>
      </c>
      <c r="I30" s="33">
        <f t="shared" si="1"/>
        <v>0</v>
      </c>
      <c r="J30" s="34">
        <f>IF($D$10="Agent TECNIO",1,IF(AND($D$10="Gran empresa",C30="Recerca"),Hoja2I!$C$15,IF(AND($D$10="Gran empresa",C30="Desenvolupament"),Hoja2I!$C$18,IF(AND($D$10="Mitjana empresa",C30="Recerca"),Hoja2I!$C$14,IF(AND($D$10="Mitjana empresa",C30="Desenvolupament"),Hoja2I!$C$17,IF(AND($D$10="Petita empresa",C30="Recerca"),Hoja2I!$C$13,IF(AND($D$10="Petita empresa",C30="Desenvolupament"),Hoja2I!$C$16,0)))))))</f>
        <v>0</v>
      </c>
      <c r="K30" s="35">
        <f t="shared" si="2"/>
        <v>0</v>
      </c>
    </row>
    <row r="31" spans="1:11" s="16" customFormat="1" x14ac:dyDescent="0.35">
      <c r="A31" s="99"/>
      <c r="B31" s="100"/>
      <c r="C31" s="101"/>
      <c r="D31" s="112"/>
      <c r="E31" s="102"/>
      <c r="F31" s="103"/>
      <c r="G31" s="104"/>
      <c r="H31" s="114"/>
      <c r="I31" s="33">
        <f t="shared" si="1"/>
        <v>0</v>
      </c>
      <c r="J31" s="34">
        <f>IF($D$10="Agent TECNIO",1,IF(AND($D$10="Gran empresa",C31="Recerca"),Hoja2I!$C$15,IF(AND($D$10="Gran empresa",C31="Desenvolupament"),Hoja2I!$C$18,IF(AND($D$10="Mitjana empresa",C31="Recerca"),Hoja2I!$C$14,IF(AND($D$10="Mitjana empresa",C31="Desenvolupament"),Hoja2I!$C$17,IF(AND($D$10="Petita empresa",C31="Recerca"),Hoja2I!$C$13,IF(AND($D$10="Petita empresa",C31="Desenvolupament"),Hoja2I!$C$16,0)))))))</f>
        <v>0</v>
      </c>
      <c r="K31" s="35">
        <f t="shared" si="2"/>
        <v>0</v>
      </c>
    </row>
    <row r="32" spans="1:11" s="16" customFormat="1" x14ac:dyDescent="0.35">
      <c r="A32" s="25"/>
      <c r="B32" s="36"/>
      <c r="C32" s="37"/>
      <c r="D32" s="38" t="s">
        <v>3</v>
      </c>
      <c r="E32" s="39">
        <f>SUM(E18:E31)</f>
        <v>0</v>
      </c>
      <c r="F32" s="40"/>
      <c r="G32" s="41"/>
      <c r="H32" s="40">
        <f>SUM(H18:H31)</f>
        <v>0</v>
      </c>
      <c r="I32" s="40">
        <f>SUM(I18:I31)</f>
        <v>0</v>
      </c>
      <c r="J32" s="42">
        <f>IF(H32=0,0,K32/I32)</f>
        <v>0</v>
      </c>
      <c r="K32" s="40">
        <f>SUM(K18:K31)</f>
        <v>0</v>
      </c>
    </row>
    <row r="33" spans="1:11" s="16" customFormat="1" x14ac:dyDescent="0.35">
      <c r="A33" s="46" t="s">
        <v>59</v>
      </c>
      <c r="B33" s="43"/>
      <c r="C33" s="43"/>
      <c r="D33" s="125"/>
      <c r="E33" s="126"/>
      <c r="F33" s="126"/>
      <c r="G33" s="127"/>
    </row>
    <row r="34" spans="1:11" s="16" customFormat="1" x14ac:dyDescent="0.35">
      <c r="A34" s="124"/>
      <c r="B34" s="43"/>
      <c r="C34" s="43"/>
      <c r="D34" s="125"/>
      <c r="E34" s="126"/>
      <c r="F34" s="126"/>
      <c r="G34" s="127"/>
    </row>
    <row r="35" spans="1:11" s="16" customFormat="1" x14ac:dyDescent="0.35">
      <c r="A35" s="123" t="s">
        <v>46</v>
      </c>
      <c r="B35" s="43"/>
      <c r="C35" s="43"/>
      <c r="D35" s="125"/>
      <c r="E35" s="126"/>
      <c r="F35" s="126"/>
      <c r="G35" s="127"/>
    </row>
    <row r="36" spans="1:11" s="16" customFormat="1" x14ac:dyDescent="0.35">
      <c r="B36" s="43"/>
      <c r="C36" s="43"/>
      <c r="D36" s="124"/>
      <c r="E36" s="126"/>
      <c r="F36" s="126"/>
      <c r="G36" s="127"/>
    </row>
    <row r="37" spans="1:11" s="16" customFormat="1" ht="15" thickBot="1" x14ac:dyDescent="0.4">
      <c r="A37" s="141" t="s">
        <v>1</v>
      </c>
      <c r="B37" s="113" t="s">
        <v>0</v>
      </c>
      <c r="C37" s="107" t="s">
        <v>23</v>
      </c>
      <c r="D37" s="142"/>
      <c r="E37" s="143" t="s">
        <v>18</v>
      </c>
      <c r="F37" s="143"/>
      <c r="G37" s="144"/>
      <c r="H37" s="113" t="s">
        <v>25</v>
      </c>
      <c r="I37" s="17" t="s">
        <v>26</v>
      </c>
      <c r="J37" s="19" t="s">
        <v>19</v>
      </c>
      <c r="K37" s="19" t="s">
        <v>20</v>
      </c>
    </row>
    <row r="38" spans="1:11" s="16" customFormat="1" x14ac:dyDescent="0.35">
      <c r="A38" s="99"/>
      <c r="B38" s="100"/>
      <c r="C38" s="101"/>
      <c r="D38" s="159"/>
      <c r="E38" s="160"/>
      <c r="F38" s="160"/>
      <c r="G38" s="161"/>
      <c r="H38" s="109"/>
      <c r="I38" s="33"/>
      <c r="J38" s="34">
        <f>IF($D$10="Agent TECNIO",0,IF(AND($D$10="Gran empresa",C38="Recerca"),Hoja2I!$C$15,IF(AND($D$10="Gran empresa",C38="Desenvolupament"),Hoja2I!$C$18,IF(AND($D$10="Mitjana empresa",C38="Recerca"),Hoja2I!$C$14,IF(AND($D$10="Mitjana empresa",C38="Desenvolupament"),Hoja2I!$C$17,IF(AND($D$10="Petita empresa",C38="Recerca"),Hoja2I!$C$13,IF(AND($D$10="Petita empresa",C38="Desenvolupament"),Hoja2I!$C$16,0)))))))</f>
        <v>0</v>
      </c>
      <c r="K38" s="35">
        <f t="shared" ref="K38:K42" si="3">+J38*I38</f>
        <v>0</v>
      </c>
    </row>
    <row r="39" spans="1:11" s="16" customFormat="1" x14ac:dyDescent="0.35">
      <c r="A39" s="99"/>
      <c r="B39" s="100"/>
      <c r="C39" s="101"/>
      <c r="D39" s="159"/>
      <c r="E39" s="160"/>
      <c r="F39" s="160"/>
      <c r="G39" s="161"/>
      <c r="H39" s="109"/>
      <c r="I39" s="33"/>
      <c r="J39" s="34">
        <f>IF($D$10="Agent TECNIO",0,IF(AND($D$10="Gran empresa",C39="Recerca"),Hoja2I!$C$15,IF(AND($D$10="Gran empresa",C39="Desenvolupament"),Hoja2I!$C$18,IF(AND($D$10="Mitjana empresa",C39="Recerca"),Hoja2I!$C$14,IF(AND($D$10="Mitjana empresa",C39="Desenvolupament"),Hoja2I!$C$17,IF(AND($D$10="Petita empresa",C39="Recerca"),Hoja2I!$C$13,IF(AND($D$10="Petita empresa",C39="Desenvolupament"),Hoja2I!$C$16,0)))))))</f>
        <v>0</v>
      </c>
      <c r="K39" s="35">
        <f t="shared" si="3"/>
        <v>0</v>
      </c>
    </row>
    <row r="40" spans="1:11" s="16" customFormat="1" x14ac:dyDescent="0.35">
      <c r="A40" s="99"/>
      <c r="B40" s="100"/>
      <c r="C40" s="101"/>
      <c r="D40" s="159"/>
      <c r="E40" s="160"/>
      <c r="F40" s="160"/>
      <c r="G40" s="161"/>
      <c r="H40" s="109"/>
      <c r="I40" s="33"/>
      <c r="J40" s="34">
        <f>IF($D$10="Agent TECNIO",0,IF(AND($D$10="Gran empresa",C40="Recerca"),Hoja2I!$C$15,IF(AND($D$10="Gran empresa",C40="Desenvolupament"),Hoja2I!$C$18,IF(AND($D$10="Mitjana empresa",C40="Recerca"),Hoja2I!$C$14,IF(AND($D$10="Mitjana empresa",C40="Desenvolupament"),Hoja2I!$C$17,IF(AND($D$10="Petita empresa",C40="Recerca"),Hoja2I!$C$13,IF(AND($D$10="Petita empresa",C40="Desenvolupament"),Hoja2I!$C$16,0)))))))</f>
        <v>0</v>
      </c>
      <c r="K40" s="35">
        <f t="shared" si="3"/>
        <v>0</v>
      </c>
    </row>
    <row r="41" spans="1:11" s="16" customFormat="1" x14ac:dyDescent="0.35">
      <c r="A41" s="99"/>
      <c r="B41" s="100"/>
      <c r="C41" s="101"/>
      <c r="D41" s="159"/>
      <c r="E41" s="160"/>
      <c r="F41" s="160"/>
      <c r="G41" s="161"/>
      <c r="H41" s="109"/>
      <c r="I41" s="33"/>
      <c r="J41" s="34">
        <f>IF($D$10="Agent TECNIO",0,IF(AND($D$10="Gran empresa",C41="Recerca"),Hoja2I!$C$15,IF(AND($D$10="Gran empresa",C41="Desenvolupament"),Hoja2I!$C$18,IF(AND($D$10="Mitjana empresa",C41="Recerca"),Hoja2I!$C$14,IF(AND($D$10="Mitjana empresa",C41="Desenvolupament"),Hoja2I!$C$17,IF(AND($D$10="Petita empresa",C41="Recerca"),Hoja2I!$C$13,IF(AND($D$10="Petita empresa",C41="Desenvolupament"),Hoja2I!$C$16,0)))))))</f>
        <v>0</v>
      </c>
      <c r="K41" s="35">
        <f t="shared" si="3"/>
        <v>0</v>
      </c>
    </row>
    <row r="42" spans="1:11" s="16" customFormat="1" x14ac:dyDescent="0.35">
      <c r="A42" s="99"/>
      <c r="B42" s="100"/>
      <c r="C42" s="101"/>
      <c r="D42" s="159"/>
      <c r="E42" s="160"/>
      <c r="F42" s="160"/>
      <c r="G42" s="161"/>
      <c r="H42" s="109"/>
      <c r="I42" s="33"/>
      <c r="J42" s="34">
        <f>IF($D$10="Agent TECNIO",0,IF(AND($D$10="Gran empresa",C42="Recerca"),Hoja2I!$C$15,IF(AND($D$10="Gran empresa",C42="Desenvolupament"),Hoja2I!$C$18,IF(AND($D$10="Mitjana empresa",C42="Recerca"),Hoja2I!$C$14,IF(AND($D$10="Mitjana empresa",C42="Desenvolupament"),Hoja2I!$C$17,IF(AND($D$10="Petita empresa",C42="Recerca"),Hoja2I!$C$13,IF(AND($D$10="Petita empresa",C42="Desenvolupament"),Hoja2I!$C$16,0)))))))</f>
        <v>0</v>
      </c>
      <c r="K42" s="35">
        <f t="shared" si="3"/>
        <v>0</v>
      </c>
    </row>
    <row r="43" spans="1:11" s="16" customFormat="1" x14ac:dyDescent="0.35">
      <c r="A43" s="108"/>
      <c r="B43" s="100"/>
      <c r="C43" s="110"/>
      <c r="D43" s="162" t="s">
        <v>3</v>
      </c>
      <c r="E43" s="162"/>
      <c r="F43" s="162"/>
      <c r="G43" s="162"/>
      <c r="H43" s="111">
        <f>SUM(H38:H42)</f>
        <v>0</v>
      </c>
      <c r="I43" s="106">
        <f>SUM(I38:I42)</f>
        <v>0</v>
      </c>
      <c r="J43" s="42">
        <f>IF(I43=0,0,K43/I43)</f>
        <v>0</v>
      </c>
      <c r="K43" s="40">
        <f>SUM(K38:K42)</f>
        <v>0</v>
      </c>
    </row>
    <row r="44" spans="1:11" s="16" customFormat="1" x14ac:dyDescent="0.35">
      <c r="A44" s="44"/>
      <c r="B44" s="44"/>
      <c r="C44" s="44"/>
      <c r="D44" s="44"/>
      <c r="E44" s="44"/>
      <c r="F44" s="44"/>
      <c r="G44" s="44"/>
      <c r="H44" s="44"/>
      <c r="I44" s="44"/>
      <c r="J44" s="44"/>
      <c r="K44" s="44"/>
    </row>
    <row r="45" spans="1:11" s="16" customFormat="1" x14ac:dyDescent="0.35">
      <c r="A45" s="123" t="s">
        <v>64</v>
      </c>
      <c r="B45" s="44"/>
      <c r="C45" s="44"/>
      <c r="D45" s="44"/>
      <c r="E45" s="44"/>
      <c r="F45" s="44"/>
      <c r="G45" s="44"/>
      <c r="H45" s="44"/>
      <c r="I45" s="44"/>
      <c r="J45" s="44"/>
      <c r="K45" s="44"/>
    </row>
    <row r="46" spans="1:11" s="16" customFormat="1" x14ac:dyDescent="0.35">
      <c r="B46" s="43"/>
      <c r="C46" s="43"/>
      <c r="D46" s="124"/>
      <c r="E46" s="126"/>
      <c r="F46" s="126"/>
      <c r="G46" s="127"/>
    </row>
    <row r="47" spans="1:11" s="16" customFormat="1" ht="15" thickBot="1" x14ac:dyDescent="0.4">
      <c r="A47" s="141" t="s">
        <v>1</v>
      </c>
      <c r="B47" s="113" t="s">
        <v>0</v>
      </c>
      <c r="C47" s="107" t="s">
        <v>23</v>
      </c>
      <c r="D47" s="163" t="s">
        <v>18</v>
      </c>
      <c r="E47" s="164"/>
      <c r="F47" s="164"/>
      <c r="G47" s="165"/>
      <c r="H47" s="113" t="s">
        <v>25</v>
      </c>
      <c r="I47" s="17" t="s">
        <v>26</v>
      </c>
      <c r="J47" s="19" t="s">
        <v>19</v>
      </c>
      <c r="K47" s="19" t="s">
        <v>20</v>
      </c>
    </row>
    <row r="48" spans="1:11" x14ac:dyDescent="0.35">
      <c r="A48" s="99"/>
      <c r="B48" s="100"/>
      <c r="C48" s="101"/>
      <c r="D48" s="158"/>
      <c r="E48" s="158"/>
      <c r="F48" s="158"/>
      <c r="G48" s="158"/>
      <c r="H48" s="109"/>
      <c r="I48" s="45"/>
      <c r="J48" s="34">
        <f>IF($D$10="Agent TECNIO",1,IF(AND($D$10="Gran empresa",C48="Recerca"),Hoja2I!$C$15,IF(AND($D$10="Gran empresa",C48="Desenvolupament"),Hoja2I!$C$18,IF(AND($D$10="Mitjana empresa",C48="Recerca"),Hoja2I!$C$14,IF(AND($D$10="Mitjana empresa",C48="Desenvolupament"),Hoja2I!$C$17,IF(AND($D$10="Petita empresa",C48="Recerca"),Hoja2I!$C$13,IF(AND($D$10="Petita empresa",C48="Desenvolupament"),Hoja2I!$C$16,0)))))))</f>
        <v>0</v>
      </c>
      <c r="K48" s="35">
        <f t="shared" ref="K48:K52" si="4">+J48*I48</f>
        <v>0</v>
      </c>
    </row>
    <row r="49" spans="1:12" x14ac:dyDescent="0.35">
      <c r="A49" s="99"/>
      <c r="B49" s="100"/>
      <c r="C49" s="101"/>
      <c r="D49" s="158"/>
      <c r="E49" s="158"/>
      <c r="F49" s="158"/>
      <c r="G49" s="158"/>
      <c r="H49" s="109"/>
      <c r="I49" s="45"/>
      <c r="J49" s="34">
        <f>IF($D$10="Agent TECNIO",1,IF(AND($D$10="Gran empresa",C49="Recerca"),Hoja2I!$C$15,IF(AND($D$10="Gran empresa",C49="Desenvolupament"),Hoja2I!$C$18,IF(AND($D$10="Mitjana empresa",C49="Recerca"),Hoja2I!$C$14,IF(AND($D$10="Mitjana empresa",C49="Desenvolupament"),Hoja2I!$C$17,IF(AND($D$10="Petita empresa",C49="Recerca"),Hoja2I!$C$13,IF(AND($D$10="Petita empresa",C49="Desenvolupament"),Hoja2I!$C$16,0)))))))</f>
        <v>0</v>
      </c>
      <c r="K49" s="35">
        <f t="shared" si="4"/>
        <v>0</v>
      </c>
    </row>
    <row r="50" spans="1:12" x14ac:dyDescent="0.35">
      <c r="A50" s="99"/>
      <c r="B50" s="100"/>
      <c r="C50" s="101"/>
      <c r="D50" s="158"/>
      <c r="E50" s="158"/>
      <c r="F50" s="158"/>
      <c r="G50" s="158"/>
      <c r="H50" s="109"/>
      <c r="I50" s="45"/>
      <c r="J50" s="34">
        <f>IF($D$10="Agent TECNIO",1,IF(AND($D$10="Gran empresa",C50="Recerca"),Hoja2I!$C$15,IF(AND($D$10="Gran empresa",C50="Desenvolupament"),Hoja2I!$C$18,IF(AND($D$10="Mitjana empresa",C50="Recerca"),Hoja2I!$C$14,IF(AND($D$10="Mitjana empresa",C50="Desenvolupament"),Hoja2I!$C$17,IF(AND($D$10="Petita empresa",C50="Recerca"),Hoja2I!$C$13,IF(AND($D$10="Petita empresa",C50="Desenvolupament"),Hoja2I!$C$16,0)))))))</f>
        <v>0</v>
      </c>
      <c r="K50" s="35">
        <f t="shared" si="4"/>
        <v>0</v>
      </c>
    </row>
    <row r="51" spans="1:12" x14ac:dyDescent="0.35">
      <c r="A51" s="99"/>
      <c r="B51" s="100"/>
      <c r="C51" s="101"/>
      <c r="D51" s="158"/>
      <c r="E51" s="158"/>
      <c r="F51" s="158"/>
      <c r="G51" s="158"/>
      <c r="H51" s="109"/>
      <c r="I51" s="45"/>
      <c r="J51" s="34">
        <f>IF($D$10="Agent TECNIO",1,IF(AND($D$10="Gran empresa",C51="Recerca"),Hoja2I!$C$15,IF(AND($D$10="Gran empresa",C51="Desenvolupament"),Hoja2I!$C$18,IF(AND($D$10="Mitjana empresa",C51="Recerca"),Hoja2I!$C$14,IF(AND($D$10="Mitjana empresa",C51="Desenvolupament"),Hoja2I!$C$17,IF(AND($D$10="Petita empresa",C51="Recerca"),Hoja2I!$C$13,IF(AND($D$10="Petita empresa",C51="Desenvolupament"),Hoja2I!$C$16,0)))))))</f>
        <v>0</v>
      </c>
      <c r="K51" s="35">
        <f t="shared" si="4"/>
        <v>0</v>
      </c>
    </row>
    <row r="52" spans="1:12" x14ac:dyDescent="0.35">
      <c r="A52" s="99"/>
      <c r="B52" s="100"/>
      <c r="C52" s="101"/>
      <c r="D52" s="158"/>
      <c r="E52" s="158"/>
      <c r="F52" s="158"/>
      <c r="G52" s="158"/>
      <c r="H52" s="109"/>
      <c r="I52" s="45"/>
      <c r="J52" s="34">
        <f>IF($D$10="Agent TECNIO",1,IF(AND($D$10="Gran empresa",C52="Recerca"),Hoja2I!$C$15,IF(AND($D$10="Gran empresa",C52="Desenvolupament"),Hoja2I!$C$18,IF(AND($D$10="Mitjana empresa",C52="Recerca"),Hoja2I!$C$14,IF(AND($D$10="Mitjana empresa",C52="Desenvolupament"),Hoja2I!$C$17,IF(AND($D$10="Petita empresa",C52="Recerca"),Hoja2I!$C$13,IF(AND($D$10="Petita empresa",C52="Desenvolupament"),Hoja2I!$C$16,0)))))))</f>
        <v>0</v>
      </c>
      <c r="K52" s="35">
        <f t="shared" si="4"/>
        <v>0</v>
      </c>
    </row>
    <row r="53" spans="1:12" x14ac:dyDescent="0.35">
      <c r="A53" s="25"/>
      <c r="B53" s="36"/>
      <c r="C53" s="37"/>
      <c r="D53" s="166" t="s">
        <v>3</v>
      </c>
      <c r="E53" s="167"/>
      <c r="F53" s="167"/>
      <c r="G53" s="168"/>
      <c r="H53" s="41">
        <f>SUM(H48:H52)</f>
        <v>0</v>
      </c>
      <c r="I53" s="40">
        <f>SUM(I48:I52)</f>
        <v>0</v>
      </c>
      <c r="J53" s="42">
        <f>IF(I53=0,0,K53/I53)</f>
        <v>0</v>
      </c>
      <c r="K53" s="40">
        <f>SUM(K48:K52)</f>
        <v>0</v>
      </c>
    </row>
    <row r="54" spans="1:12" s="16" customFormat="1" x14ac:dyDescent="0.35">
      <c r="A54" s="44"/>
      <c r="B54" s="44"/>
      <c r="C54" s="44"/>
      <c r="D54" s="44"/>
      <c r="E54" s="44"/>
      <c r="F54" s="44"/>
      <c r="G54" s="44"/>
      <c r="H54" s="44"/>
      <c r="I54" s="44"/>
      <c r="J54" s="44"/>
      <c r="K54" s="44"/>
    </row>
    <row r="55" spans="1:12" s="16" customFormat="1" x14ac:dyDescent="0.35">
      <c r="A55" s="128"/>
      <c r="G55" s="129"/>
    </row>
    <row r="56" spans="1:12" s="16" customFormat="1" x14ac:dyDescent="0.35">
      <c r="A56" s="130"/>
      <c r="B56" s="131" t="s">
        <v>4</v>
      </c>
      <c r="C56" s="131"/>
      <c r="D56" s="132"/>
      <c r="E56" s="133"/>
      <c r="F56" s="133"/>
      <c r="G56" s="132"/>
    </row>
    <row r="57" spans="1:12" s="16" customFormat="1" ht="15" thickBot="1" x14ac:dyDescent="0.4">
      <c r="E57" s="169" t="s">
        <v>25</v>
      </c>
      <c r="F57" s="170"/>
      <c r="G57" s="170"/>
      <c r="H57" s="171"/>
      <c r="I57" s="18" t="s">
        <v>26</v>
      </c>
      <c r="J57" s="19" t="s">
        <v>19</v>
      </c>
      <c r="K57" s="19" t="s">
        <v>20</v>
      </c>
    </row>
    <row r="58" spans="1:12" s="16" customFormat="1" x14ac:dyDescent="0.35">
      <c r="B58" s="172" t="s">
        <v>6</v>
      </c>
      <c r="C58" s="173"/>
      <c r="D58" s="134" t="s">
        <v>2</v>
      </c>
      <c r="E58" s="178">
        <f>+SUMIFS(H18:H31,B18:B31,B58)</f>
        <v>0</v>
      </c>
      <c r="F58" s="178"/>
      <c r="G58" s="178"/>
      <c r="H58" s="179">
        <f>+SUM(E58:E61)</f>
        <v>0</v>
      </c>
      <c r="I58" s="20">
        <f>+SUMIFS(I18:I31,C18:C31,B58)</f>
        <v>0</v>
      </c>
      <c r="J58" s="21">
        <f>IF(K58=0,0,K58/I58)</f>
        <v>0</v>
      </c>
      <c r="K58" s="22">
        <f>+SUMIFS(K18:K31,C18:C31,B58)</f>
        <v>0</v>
      </c>
      <c r="L58" s="46"/>
    </row>
    <row r="59" spans="1:12" s="16" customFormat="1" x14ac:dyDescent="0.35">
      <c r="B59" s="174"/>
      <c r="C59" s="175"/>
      <c r="D59" s="134" t="s">
        <v>42</v>
      </c>
      <c r="E59" s="178">
        <f>+SUMIFS(H38:H42,B38:B42,B58)</f>
        <v>0</v>
      </c>
      <c r="F59" s="178"/>
      <c r="G59" s="178"/>
      <c r="H59" s="179"/>
      <c r="I59" s="20">
        <f>+SUMIFS(I38:I42,C38:C42,B58)</f>
        <v>0</v>
      </c>
      <c r="J59" s="21">
        <f t="shared" ref="J59:J60" si="5">IF(K59=0,0,K59/I59)</f>
        <v>0</v>
      </c>
      <c r="K59" s="22">
        <f>+SUMIFS(K38:K42,C38:C42,B58)</f>
        <v>0</v>
      </c>
    </row>
    <row r="60" spans="1:12" s="16" customFormat="1" x14ac:dyDescent="0.35">
      <c r="B60" s="174"/>
      <c r="C60" s="175"/>
      <c r="D60" s="134" t="s">
        <v>41</v>
      </c>
      <c r="E60" s="178">
        <f>+SUMIFS(H48:H52,B48:B52,B58)</f>
        <v>0</v>
      </c>
      <c r="F60" s="178"/>
      <c r="G60" s="178"/>
      <c r="H60" s="179"/>
      <c r="I60" s="20">
        <f>+SUMIFS(I48:I52,C48:C52,B58)</f>
        <v>0</v>
      </c>
      <c r="J60" s="21">
        <f t="shared" si="5"/>
        <v>0</v>
      </c>
      <c r="K60" s="22">
        <f>+SUMIFS(K48:K52,C48:C52,B58)</f>
        <v>0</v>
      </c>
    </row>
    <row r="61" spans="1:12" s="16" customFormat="1" x14ac:dyDescent="0.35">
      <c r="B61" s="176"/>
      <c r="C61" s="177"/>
      <c r="D61" s="134" t="s">
        <v>14</v>
      </c>
      <c r="E61" s="178">
        <f>+E58*Hoja2I!$B$22</f>
        <v>0</v>
      </c>
      <c r="F61" s="178"/>
      <c r="G61" s="178"/>
      <c r="H61" s="179"/>
      <c r="I61" s="20">
        <f>+I58*Hoja2I!$B$22</f>
        <v>0</v>
      </c>
      <c r="J61" s="21">
        <f>IF(K61=0,0,K61/I61)</f>
        <v>0</v>
      </c>
      <c r="K61" s="22">
        <f>+K58*Hoja2I!$B$22</f>
        <v>0</v>
      </c>
    </row>
    <row r="62" spans="1:12" s="16" customFormat="1" x14ac:dyDescent="0.35">
      <c r="B62" s="172" t="s">
        <v>5</v>
      </c>
      <c r="C62" s="173"/>
      <c r="D62" s="134" t="s">
        <v>2</v>
      </c>
      <c r="E62" s="178">
        <f>+SUMIFS(H18:H31,B18:B31,B62)</f>
        <v>0</v>
      </c>
      <c r="F62" s="178"/>
      <c r="G62" s="178"/>
      <c r="H62" s="179">
        <f>+SUM(E62:E65)</f>
        <v>0</v>
      </c>
      <c r="I62" s="20">
        <f>+SUMIFS(I18:I31,C18:C31,B62)</f>
        <v>0</v>
      </c>
      <c r="J62" s="21">
        <f t="shared" ref="J62:J65" si="6">IF(K62=0,0,K62/I62)</f>
        <v>0</v>
      </c>
      <c r="K62" s="22">
        <f>+SUMIFS(K18:K31,C18:C31,B62)</f>
        <v>0</v>
      </c>
    </row>
    <row r="63" spans="1:12" s="16" customFormat="1" x14ac:dyDescent="0.35">
      <c r="B63" s="174"/>
      <c r="C63" s="175"/>
      <c r="D63" s="134" t="s">
        <v>42</v>
      </c>
      <c r="E63" s="178">
        <f>+SUMIFS(H38:H42,B38:B42,B62)</f>
        <v>0</v>
      </c>
      <c r="F63" s="178"/>
      <c r="G63" s="178"/>
      <c r="H63" s="179"/>
      <c r="I63" s="20">
        <f>+SUMIFS(I38:I42,C38:C42,B62)</f>
        <v>0</v>
      </c>
      <c r="J63" s="21">
        <f t="shared" si="6"/>
        <v>0</v>
      </c>
      <c r="K63" s="22">
        <f>+SUMIFS(K38:K42,C38:C42,B62)</f>
        <v>0</v>
      </c>
    </row>
    <row r="64" spans="1:12" s="16" customFormat="1" x14ac:dyDescent="0.35">
      <c r="B64" s="174"/>
      <c r="C64" s="175"/>
      <c r="D64" s="134" t="s">
        <v>41</v>
      </c>
      <c r="E64" s="178">
        <f>+SUMIFS(H48:H52,B48:B52,B62)</f>
        <v>0</v>
      </c>
      <c r="F64" s="178"/>
      <c r="G64" s="178"/>
      <c r="H64" s="179"/>
      <c r="I64" s="20">
        <f>+SUMIFS(I48:I52,C48:C52,B62)</f>
        <v>0</v>
      </c>
      <c r="J64" s="21">
        <f t="shared" si="6"/>
        <v>0</v>
      </c>
      <c r="K64" s="22">
        <f>+SUMIFS(K48:K52,C48:C52,B62)</f>
        <v>0</v>
      </c>
    </row>
    <row r="65" spans="2:11" s="16" customFormat="1" x14ac:dyDescent="0.35">
      <c r="B65" s="176"/>
      <c r="C65" s="177"/>
      <c r="D65" s="134" t="s">
        <v>14</v>
      </c>
      <c r="E65" s="178">
        <f>+E62*Hoja2I!$B$22</f>
        <v>0</v>
      </c>
      <c r="F65" s="178"/>
      <c r="G65" s="178"/>
      <c r="H65" s="179"/>
      <c r="I65" s="20">
        <f>+I62*Hoja2I!$B$22</f>
        <v>0</v>
      </c>
      <c r="J65" s="21">
        <f t="shared" si="6"/>
        <v>0</v>
      </c>
      <c r="K65" s="22">
        <f>+K62*Hoja2I!$B$22</f>
        <v>0</v>
      </c>
    </row>
    <row r="66" spans="2:11" s="16" customFormat="1" ht="15.5" x14ac:dyDescent="0.35">
      <c r="E66" s="180">
        <f>SUM(E58:E65)</f>
        <v>0</v>
      </c>
      <c r="F66" s="180"/>
      <c r="G66" s="180"/>
      <c r="H66" s="135">
        <f>+H62+H58</f>
        <v>0</v>
      </c>
      <c r="I66" s="23">
        <f>SUM(I58:I65)</f>
        <v>0</v>
      </c>
      <c r="J66" s="21">
        <f>IF(K66=0,0,K66/I66)</f>
        <v>0</v>
      </c>
      <c r="K66" s="23">
        <f>SUM(K58:K65)</f>
        <v>0</v>
      </c>
    </row>
    <row r="67" spans="2:11" s="16" customFormat="1" x14ac:dyDescent="0.35"/>
    <row r="68" spans="2:11" s="16" customFormat="1" x14ac:dyDescent="0.35"/>
    <row r="69" spans="2:11" s="16" customFormat="1" x14ac:dyDescent="0.35"/>
    <row r="70" spans="2:11" s="16" customFormat="1" x14ac:dyDescent="0.35"/>
    <row r="71" spans="2:11" s="16" customFormat="1" x14ac:dyDescent="0.35"/>
    <row r="72" spans="2:11" s="16" customFormat="1" x14ac:dyDescent="0.35"/>
    <row r="73" spans="2:11" s="16" customFormat="1" x14ac:dyDescent="0.35"/>
    <row r="74" spans="2:11" s="16" customFormat="1" x14ac:dyDescent="0.35"/>
    <row r="75" spans="2:11" s="16" customFormat="1" x14ac:dyDescent="0.35"/>
    <row r="76" spans="2:11" s="16" customFormat="1" x14ac:dyDescent="0.35"/>
    <row r="77" spans="2:11" s="16" customFormat="1" x14ac:dyDescent="0.35"/>
    <row r="78" spans="2:11" s="16" customFormat="1" x14ac:dyDescent="0.35"/>
    <row r="79" spans="2:11" s="16" customFormat="1" x14ac:dyDescent="0.35"/>
    <row r="80" spans="2:11" s="16" customFormat="1" x14ac:dyDescent="0.35"/>
    <row r="81" s="16" customFormat="1" x14ac:dyDescent="0.35"/>
    <row r="82" s="16" customFormat="1" x14ac:dyDescent="0.35"/>
    <row r="83" s="16" customFormat="1" x14ac:dyDescent="0.35"/>
    <row r="84" s="16" customFormat="1" x14ac:dyDescent="0.35"/>
    <row r="85" s="16" customFormat="1" x14ac:dyDescent="0.35"/>
    <row r="86" s="16" customFormat="1" x14ac:dyDescent="0.35"/>
    <row r="87" s="16" customFormat="1" x14ac:dyDescent="0.35"/>
    <row r="88" s="16" customFormat="1" x14ac:dyDescent="0.35"/>
    <row r="89" s="16" customFormat="1" x14ac:dyDescent="0.35"/>
    <row r="90" s="16" customFormat="1" x14ac:dyDescent="0.35"/>
    <row r="91" s="16" customFormat="1" x14ac:dyDescent="0.35"/>
    <row r="92" s="16" customFormat="1" x14ac:dyDescent="0.35"/>
    <row r="93" s="16" customFormat="1" x14ac:dyDescent="0.35"/>
    <row r="94" s="16" customFormat="1" x14ac:dyDescent="0.35"/>
    <row r="95" s="16" customFormat="1" x14ac:dyDescent="0.35"/>
    <row r="96" s="16" customFormat="1" x14ac:dyDescent="0.35"/>
    <row r="97" s="16" customFormat="1" x14ac:dyDescent="0.35"/>
    <row r="98" s="16" customFormat="1" x14ac:dyDescent="0.35"/>
    <row r="99" s="16" customFormat="1" x14ac:dyDescent="0.35"/>
    <row r="100" s="16" customFormat="1" x14ac:dyDescent="0.35"/>
    <row r="101" s="16" customFormat="1" x14ac:dyDescent="0.35"/>
    <row r="102" s="16" customFormat="1" x14ac:dyDescent="0.35"/>
    <row r="103" s="16" customFormat="1" x14ac:dyDescent="0.35"/>
    <row r="104" s="16" customFormat="1" x14ac:dyDescent="0.35"/>
    <row r="105" s="16" customFormat="1" x14ac:dyDescent="0.35"/>
    <row r="106" s="16" customFormat="1" x14ac:dyDescent="0.35"/>
    <row r="107" s="16" customFormat="1" x14ac:dyDescent="0.35"/>
    <row r="108" s="16" customFormat="1" x14ac:dyDescent="0.35"/>
    <row r="109" s="16" customFormat="1" x14ac:dyDescent="0.35"/>
    <row r="110" s="16" customFormat="1" x14ac:dyDescent="0.35"/>
    <row r="111" s="16" customFormat="1" x14ac:dyDescent="0.35"/>
    <row r="112" s="16" customFormat="1" x14ac:dyDescent="0.35"/>
    <row r="113" s="16" customFormat="1" x14ac:dyDescent="0.35"/>
    <row r="114" s="16" customFormat="1" x14ac:dyDescent="0.35"/>
    <row r="115" s="16" customFormat="1" x14ac:dyDescent="0.35"/>
    <row r="116" s="16" customFormat="1" x14ac:dyDescent="0.35"/>
    <row r="117" s="16" customFormat="1" x14ac:dyDescent="0.35"/>
  </sheetData>
  <sheetProtection algorithmName="SHA-512" hashValue="pYqlMbFk3s79+9jmZu5fw3tUxe391irE0v3vH0ih7StIKWfYlNoupxbpuW8eLFvRc7f0I3c4b8em5s8HG5FWFw==" saltValue="6vQT8wPjiyLSQ1g+EZuoEQ==" spinCount="100000" sheet="1" insertRows="0" deleteRows="0" selectLockedCells="1"/>
  <mergeCells count="39">
    <mergeCell ref="E66:G66"/>
    <mergeCell ref="B62:C65"/>
    <mergeCell ref="E62:G62"/>
    <mergeCell ref="H62:H65"/>
    <mergeCell ref="E63:G63"/>
    <mergeCell ref="E64:G64"/>
    <mergeCell ref="E65:G65"/>
    <mergeCell ref="D53:G53"/>
    <mergeCell ref="E57:H57"/>
    <mergeCell ref="B58:C61"/>
    <mergeCell ref="E58:G58"/>
    <mergeCell ref="H58:H61"/>
    <mergeCell ref="E59:G59"/>
    <mergeCell ref="E60:G60"/>
    <mergeCell ref="E61:G61"/>
    <mergeCell ref="D52:G52"/>
    <mergeCell ref="D38:G38"/>
    <mergeCell ref="D39:G39"/>
    <mergeCell ref="D40:G40"/>
    <mergeCell ref="D41:G41"/>
    <mergeCell ref="D42:G42"/>
    <mergeCell ref="D43:G43"/>
    <mergeCell ref="D47:G47"/>
    <mergeCell ref="D48:G48"/>
    <mergeCell ref="D49:G49"/>
    <mergeCell ref="D50:G50"/>
    <mergeCell ref="D51:G51"/>
    <mergeCell ref="A11:C11"/>
    <mergeCell ref="D11:G11"/>
    <mergeCell ref="A12:C12"/>
    <mergeCell ref="D12:G12"/>
    <mergeCell ref="A13:C13"/>
    <mergeCell ref="D13:G13"/>
    <mergeCell ref="A8:C8"/>
    <mergeCell ref="D8:G8"/>
    <mergeCell ref="A9:C9"/>
    <mergeCell ref="D9:G9"/>
    <mergeCell ref="A10:C10"/>
    <mergeCell ref="D10:G10"/>
  </mergeCells>
  <pageMargins left="0.70866141732283472" right="0.70866141732283472" top="0.74803149606299213" bottom="0.74803149606299213" header="0.31496062992125984" footer="0.31496062992125984"/>
  <pageSetup paperSize="9" scale="47" orientation="portrait" r:id="rId1"/>
  <headerFooter>
    <oddFooter>&amp;RINNOTEC
Versió esborrany , 26 d'octubre de 2020</oddFooter>
  </headerFooter>
  <colBreaks count="1" manualBreakCount="1">
    <brk id="9" max="76"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AA4B5C5-61EB-4B10-A292-4D935C38A9C8}">
          <x14:formula1>
            <xm:f>Hoja2I!$C$8:$C$11</xm:f>
          </x14:formula1>
          <xm:sqref>D9:G10</xm:sqref>
        </x14:dataValidation>
        <x14:dataValidation type="list" allowBlank="1" showInputMessage="1" showErrorMessage="1" xr:uid="{FEF127B1-DCCD-42B3-83A5-4EC9FDEA377F}">
          <x14:formula1>
            <xm:f>Hoja2I!$C$2:$C$3</xm:f>
          </x14:formula1>
          <xm:sqref>D13:G13</xm:sqref>
        </x14:dataValidation>
        <x14:dataValidation type="list" allowBlank="1" showInputMessage="1" showErrorMessage="1" xr:uid="{C7727347-F0B9-4E21-9111-99C9397A51FE}">
          <x14:formula1>
            <xm:f>Hoja2I!$A$2:$A$3</xm:f>
          </x14:formula1>
          <xm:sqref>B18:C31 B38:C42 B48:C52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E0B08-D7BA-4AC0-950F-0B8132AB5A58}">
  <dimension ref="A1:BF117"/>
  <sheetViews>
    <sheetView showGridLines="0" zoomScaleNormal="100" zoomScaleSheetLayoutView="100" workbookViewId="0">
      <selection activeCell="D13" sqref="D13:G13"/>
    </sheetView>
  </sheetViews>
  <sheetFormatPr defaultColWidth="19.7265625" defaultRowHeight="14.5" x14ac:dyDescent="0.35"/>
  <cols>
    <col min="1" max="1" width="19.7265625" style="15"/>
    <col min="2" max="2" width="20" style="15" customWidth="1"/>
    <col min="3" max="3" width="17.7265625" style="15" hidden="1" customWidth="1"/>
    <col min="4" max="4" width="29.26953125" style="15" customWidth="1"/>
    <col min="5" max="5" width="11.54296875" style="15" customWidth="1"/>
    <col min="6" max="6" width="10.81640625" style="15" hidden="1" customWidth="1"/>
    <col min="7" max="7" width="15.7265625" style="15" customWidth="1"/>
    <col min="8" max="8" width="28.26953125" style="15" customWidth="1"/>
    <col min="9" max="9" width="26.453125" style="16" hidden="1" customWidth="1"/>
    <col min="10" max="10" width="7.26953125" style="16" hidden="1" customWidth="1"/>
    <col min="11" max="11" width="12.7265625" style="16" hidden="1" customWidth="1"/>
    <col min="12" max="12" width="7.7265625" style="16" customWidth="1"/>
    <col min="13" max="58" width="19.7265625" style="16"/>
    <col min="59" max="16384" width="19.7265625" style="15"/>
  </cols>
  <sheetData>
    <row r="1" spans="1:11" s="16" customFormat="1" x14ac:dyDescent="0.35"/>
    <row r="2" spans="1:11" s="16" customFormat="1" x14ac:dyDescent="0.35"/>
    <row r="3" spans="1:11" s="16" customFormat="1" x14ac:dyDescent="0.35"/>
    <row r="4" spans="1:11" s="16" customFormat="1" ht="18.5" x14ac:dyDescent="0.35">
      <c r="A4" s="120" t="s">
        <v>40</v>
      </c>
    </row>
    <row r="5" spans="1:11" s="16" customFormat="1" ht="18.5" x14ac:dyDescent="0.45">
      <c r="A5" s="121"/>
    </row>
    <row r="6" spans="1:11" s="16" customFormat="1" x14ac:dyDescent="0.35">
      <c r="A6" s="122" t="s">
        <v>50</v>
      </c>
    </row>
    <row r="7" spans="1:11" s="16" customFormat="1" x14ac:dyDescent="0.35"/>
    <row r="8" spans="1:11" s="16" customFormat="1" x14ac:dyDescent="0.35">
      <c r="A8" s="150" t="s">
        <v>49</v>
      </c>
      <c r="B8" s="151"/>
      <c r="C8" s="152"/>
      <c r="D8" s="153"/>
      <c r="E8" s="153"/>
      <c r="F8" s="153"/>
      <c r="G8" s="153"/>
    </row>
    <row r="9" spans="1:11" s="16" customFormat="1" x14ac:dyDescent="0.35">
      <c r="A9" s="150" t="s">
        <v>47</v>
      </c>
      <c r="B9" s="151"/>
      <c r="C9" s="152"/>
      <c r="D9" s="153"/>
      <c r="E9" s="153"/>
      <c r="F9" s="153"/>
      <c r="G9" s="153"/>
    </row>
    <row r="10" spans="1:11" s="16" customFormat="1" hidden="1" x14ac:dyDescent="0.35">
      <c r="A10" s="154" t="s">
        <v>48</v>
      </c>
      <c r="B10" s="155"/>
      <c r="C10" s="156"/>
      <c r="D10" s="157"/>
      <c r="E10" s="157"/>
      <c r="F10" s="157"/>
      <c r="G10" s="157"/>
    </row>
    <row r="11" spans="1:11" s="16" customFormat="1" x14ac:dyDescent="0.35">
      <c r="A11" s="150" t="s">
        <v>10</v>
      </c>
      <c r="B11" s="151"/>
      <c r="C11" s="152"/>
      <c r="D11" s="153"/>
      <c r="E11" s="153"/>
      <c r="F11" s="153"/>
      <c r="G11" s="153"/>
    </row>
    <row r="12" spans="1:11" s="16" customFormat="1" x14ac:dyDescent="0.35">
      <c r="A12" s="150" t="s">
        <v>11</v>
      </c>
      <c r="B12" s="151"/>
      <c r="C12" s="152"/>
      <c r="D12" s="153"/>
      <c r="E12" s="153"/>
      <c r="F12" s="153"/>
      <c r="G12" s="153"/>
    </row>
    <row r="13" spans="1:11" s="16" customFormat="1" x14ac:dyDescent="0.35">
      <c r="A13" s="150" t="s">
        <v>12</v>
      </c>
      <c r="B13" s="151"/>
      <c r="C13" s="152"/>
      <c r="D13" s="153"/>
      <c r="E13" s="153"/>
      <c r="F13" s="153"/>
      <c r="G13" s="153"/>
    </row>
    <row r="14" spans="1:11" s="16" customFormat="1" x14ac:dyDescent="0.35">
      <c r="A14" s="123"/>
    </row>
    <row r="15" spans="1:11" s="16" customFormat="1" x14ac:dyDescent="0.35">
      <c r="A15" s="123" t="s">
        <v>2</v>
      </c>
    </row>
    <row r="16" spans="1:11" s="16" customFormat="1" x14ac:dyDescent="0.35">
      <c r="H16" s="26"/>
      <c r="I16" s="26"/>
      <c r="J16" s="26"/>
      <c r="K16" s="26"/>
    </row>
    <row r="17" spans="1:11" s="16" customFormat="1" ht="29.5" thickBot="1" x14ac:dyDescent="0.4">
      <c r="A17" s="139" t="s">
        <v>1</v>
      </c>
      <c r="B17" s="140" t="s">
        <v>0</v>
      </c>
      <c r="C17" s="17" t="s">
        <v>23</v>
      </c>
      <c r="D17" s="140" t="s">
        <v>8</v>
      </c>
      <c r="E17" s="140" t="s">
        <v>9</v>
      </c>
      <c r="F17" s="17" t="s">
        <v>24</v>
      </c>
      <c r="G17" s="140" t="s">
        <v>7</v>
      </c>
      <c r="H17" s="113" t="s">
        <v>25</v>
      </c>
      <c r="I17" s="17" t="s">
        <v>26</v>
      </c>
      <c r="J17" s="19" t="s">
        <v>19</v>
      </c>
      <c r="K17" s="19" t="s">
        <v>20</v>
      </c>
    </row>
    <row r="18" spans="1:11" s="16" customFormat="1" x14ac:dyDescent="0.35">
      <c r="A18" s="24"/>
      <c r="B18" s="27"/>
      <c r="C18" s="28"/>
      <c r="D18" s="29"/>
      <c r="E18" s="30"/>
      <c r="F18" s="31"/>
      <c r="G18" s="32"/>
      <c r="H18" s="105">
        <f t="shared" ref="H18:H30" si="0">+E18*G18</f>
        <v>0</v>
      </c>
      <c r="I18" s="33">
        <f t="shared" ref="I18:I31" si="1">+F18*G18</f>
        <v>0</v>
      </c>
      <c r="J18" s="34">
        <f>IF($D$10="Agent TECNIO",1,IF(AND($D$10="Gran empresa",C18="Recerca"),Hoja2I!$C$15,IF(AND($D$10="Gran empresa",C18="Desenvolupament"),Hoja2I!$C$18,IF(AND($D$10="Mitjana empresa",C18="Recerca"),Hoja2I!$C$14,IF(AND($D$10="Mitjana empresa",C18="Desenvolupament"),Hoja2I!$C$17,IF(AND($D$10="Petita empresa",C18="Recerca"),Hoja2I!$C$13,IF(AND($D$10="Petita empresa",C18="Desenvolupament"),Hoja2I!$C$16,0)))))))</f>
        <v>0</v>
      </c>
      <c r="K18" s="35">
        <f t="shared" ref="K18:K31" si="2">+J18*I18</f>
        <v>0</v>
      </c>
    </row>
    <row r="19" spans="1:11" s="16" customFormat="1" x14ac:dyDescent="0.35">
      <c r="A19" s="99"/>
      <c r="B19" s="100"/>
      <c r="C19" s="101"/>
      <c r="D19" s="112"/>
      <c r="E19" s="102"/>
      <c r="F19" s="103"/>
      <c r="G19" s="104"/>
      <c r="H19" s="105">
        <f t="shared" si="0"/>
        <v>0</v>
      </c>
      <c r="I19" s="33">
        <f t="shared" si="1"/>
        <v>0</v>
      </c>
      <c r="J19" s="34">
        <f>IF($D$10="Agent TECNIO",1,IF(AND($D$10="Gran empresa",C19="Recerca"),Hoja2I!$C$15,IF(AND($D$10="Gran empresa",C19="Desenvolupament"),Hoja2I!$C$18,IF(AND($D$10="Mitjana empresa",C19="Recerca"),Hoja2I!$C$14,IF(AND($D$10="Mitjana empresa",C19="Desenvolupament"),Hoja2I!$C$17,IF(AND($D$10="Petita empresa",C19="Recerca"),Hoja2I!$C$13,IF(AND($D$10="Petita empresa",C19="Desenvolupament"),Hoja2I!$C$16,0)))))))</f>
        <v>0</v>
      </c>
      <c r="K19" s="35">
        <f t="shared" si="2"/>
        <v>0</v>
      </c>
    </row>
    <row r="20" spans="1:11" s="16" customFormat="1" x14ac:dyDescent="0.35">
      <c r="A20" s="99"/>
      <c r="B20" s="100"/>
      <c r="C20" s="101"/>
      <c r="D20" s="112"/>
      <c r="E20" s="102"/>
      <c r="F20" s="103"/>
      <c r="G20" s="104"/>
      <c r="H20" s="105">
        <f t="shared" si="0"/>
        <v>0</v>
      </c>
      <c r="I20" s="33">
        <f t="shared" si="1"/>
        <v>0</v>
      </c>
      <c r="J20" s="34">
        <f>IF($D$10="Agent TECNIO",1,IF(AND($D$10="Gran empresa",C20="Recerca"),Hoja2I!$C$15,IF(AND($D$10="Gran empresa",C20="Desenvolupament"),Hoja2I!$C$18,IF(AND($D$10="Mitjana empresa",C20="Recerca"),Hoja2I!$C$14,IF(AND($D$10="Mitjana empresa",C20="Desenvolupament"),Hoja2I!$C$17,IF(AND($D$10="Petita empresa",C20="Recerca"),Hoja2I!$C$13,IF(AND($D$10="Petita empresa",C20="Desenvolupament"),Hoja2I!$C$16,0)))))))</f>
        <v>0</v>
      </c>
      <c r="K20" s="35">
        <f t="shared" si="2"/>
        <v>0</v>
      </c>
    </row>
    <row r="21" spans="1:11" s="16" customFormat="1" x14ac:dyDescent="0.35">
      <c r="A21" s="99"/>
      <c r="B21" s="100"/>
      <c r="C21" s="101"/>
      <c r="D21" s="112"/>
      <c r="E21" s="102"/>
      <c r="F21" s="103"/>
      <c r="G21" s="104"/>
      <c r="H21" s="105">
        <f t="shared" si="0"/>
        <v>0</v>
      </c>
      <c r="I21" s="33">
        <f t="shared" si="1"/>
        <v>0</v>
      </c>
      <c r="J21" s="34">
        <f>IF($D$10="Agent TECNIO",1,IF(AND($D$10="Gran empresa",C21="Recerca"),Hoja2I!$C$15,IF(AND($D$10="Gran empresa",C21="Desenvolupament"),Hoja2I!$C$18,IF(AND($D$10="Mitjana empresa",C21="Recerca"),Hoja2I!$C$14,IF(AND($D$10="Mitjana empresa",C21="Desenvolupament"),Hoja2I!$C$17,IF(AND($D$10="Petita empresa",C21="Recerca"),Hoja2I!$C$13,IF(AND($D$10="Petita empresa",C21="Desenvolupament"),Hoja2I!$C$16,0)))))))</f>
        <v>0</v>
      </c>
      <c r="K21" s="35">
        <f t="shared" si="2"/>
        <v>0</v>
      </c>
    </row>
    <row r="22" spans="1:11" s="16" customFormat="1" x14ac:dyDescent="0.35">
      <c r="A22" s="99"/>
      <c r="B22" s="100"/>
      <c r="C22" s="101"/>
      <c r="D22" s="112"/>
      <c r="E22" s="102"/>
      <c r="F22" s="103"/>
      <c r="G22" s="104"/>
      <c r="H22" s="105">
        <f t="shared" si="0"/>
        <v>0</v>
      </c>
      <c r="I22" s="33">
        <f t="shared" si="1"/>
        <v>0</v>
      </c>
      <c r="J22" s="34">
        <f>IF($D$10="Agent TECNIO",1,IF(AND($D$10="Gran empresa",C22="Recerca"),Hoja2I!$C$15,IF(AND($D$10="Gran empresa",C22="Desenvolupament"),Hoja2I!$C$18,IF(AND($D$10="Mitjana empresa",C22="Recerca"),Hoja2I!$C$14,IF(AND($D$10="Mitjana empresa",C22="Desenvolupament"),Hoja2I!$C$17,IF(AND($D$10="Petita empresa",C22="Recerca"),Hoja2I!$C$13,IF(AND($D$10="Petita empresa",C22="Desenvolupament"),Hoja2I!$C$16,0)))))))</f>
        <v>0</v>
      </c>
      <c r="K22" s="35">
        <f t="shared" si="2"/>
        <v>0</v>
      </c>
    </row>
    <row r="23" spans="1:11" s="16" customFormat="1" x14ac:dyDescent="0.35">
      <c r="A23" s="99"/>
      <c r="B23" s="100"/>
      <c r="C23" s="101"/>
      <c r="D23" s="112"/>
      <c r="E23" s="102"/>
      <c r="F23" s="103"/>
      <c r="G23" s="104"/>
      <c r="H23" s="105">
        <f t="shared" si="0"/>
        <v>0</v>
      </c>
      <c r="I23" s="33">
        <f t="shared" si="1"/>
        <v>0</v>
      </c>
      <c r="J23" s="34">
        <f>IF($D$10="Agent TECNIO",1,IF(AND($D$10="Gran empresa",C23="Recerca"),Hoja2I!$C$15,IF(AND($D$10="Gran empresa",C23="Desenvolupament"),Hoja2I!$C$18,IF(AND($D$10="Mitjana empresa",C23="Recerca"),Hoja2I!$C$14,IF(AND($D$10="Mitjana empresa",C23="Desenvolupament"),Hoja2I!$C$17,IF(AND($D$10="Petita empresa",C23="Recerca"),Hoja2I!$C$13,IF(AND($D$10="Petita empresa",C23="Desenvolupament"),Hoja2I!$C$16,0)))))))</f>
        <v>0</v>
      </c>
      <c r="K23" s="35">
        <f t="shared" si="2"/>
        <v>0</v>
      </c>
    </row>
    <row r="24" spans="1:11" s="16" customFormat="1" x14ac:dyDescent="0.35">
      <c r="A24" s="99"/>
      <c r="B24" s="100"/>
      <c r="C24" s="101"/>
      <c r="D24" s="112"/>
      <c r="E24" s="102"/>
      <c r="F24" s="103"/>
      <c r="G24" s="104"/>
      <c r="H24" s="105">
        <f t="shared" si="0"/>
        <v>0</v>
      </c>
      <c r="I24" s="33">
        <f t="shared" si="1"/>
        <v>0</v>
      </c>
      <c r="J24" s="34">
        <f>IF($D$10="Agent TECNIO",1,IF(AND($D$10="Gran empresa",C24="Recerca"),Hoja2I!$C$15,IF(AND($D$10="Gran empresa",C24="Desenvolupament"),Hoja2I!$C$18,IF(AND($D$10="Mitjana empresa",C24="Recerca"),Hoja2I!$C$14,IF(AND($D$10="Mitjana empresa",C24="Desenvolupament"),Hoja2I!$C$17,IF(AND($D$10="Petita empresa",C24="Recerca"),Hoja2I!$C$13,IF(AND($D$10="Petita empresa",C24="Desenvolupament"),Hoja2I!$C$16,0)))))))</f>
        <v>0</v>
      </c>
      <c r="K24" s="35">
        <f t="shared" si="2"/>
        <v>0</v>
      </c>
    </row>
    <row r="25" spans="1:11" s="16" customFormat="1" x14ac:dyDescent="0.35">
      <c r="A25" s="99"/>
      <c r="B25" s="100"/>
      <c r="C25" s="101"/>
      <c r="D25" s="112"/>
      <c r="E25" s="102"/>
      <c r="F25" s="103"/>
      <c r="G25" s="104"/>
      <c r="H25" s="105">
        <f t="shared" si="0"/>
        <v>0</v>
      </c>
      <c r="I25" s="33">
        <f t="shared" si="1"/>
        <v>0</v>
      </c>
      <c r="J25" s="34">
        <f>IF($D$10="Agent TECNIO",1,IF(AND($D$10="Gran empresa",C25="Recerca"),Hoja2I!$C$15,IF(AND($D$10="Gran empresa",C25="Desenvolupament"),Hoja2I!$C$18,IF(AND($D$10="Mitjana empresa",C25="Recerca"),Hoja2I!$C$14,IF(AND($D$10="Mitjana empresa",C25="Desenvolupament"),Hoja2I!$C$17,IF(AND($D$10="Petita empresa",C25="Recerca"),Hoja2I!$C$13,IF(AND($D$10="Petita empresa",C25="Desenvolupament"),Hoja2I!$C$16,0)))))))</f>
        <v>0</v>
      </c>
      <c r="K25" s="35">
        <f t="shared" si="2"/>
        <v>0</v>
      </c>
    </row>
    <row r="26" spans="1:11" s="16" customFormat="1" x14ac:dyDescent="0.35">
      <c r="A26" s="99"/>
      <c r="B26" s="100"/>
      <c r="C26" s="101"/>
      <c r="D26" s="112"/>
      <c r="E26" s="102"/>
      <c r="F26" s="103"/>
      <c r="G26" s="104"/>
      <c r="H26" s="105">
        <f t="shared" si="0"/>
        <v>0</v>
      </c>
      <c r="I26" s="33">
        <f t="shared" si="1"/>
        <v>0</v>
      </c>
      <c r="J26" s="34">
        <f>IF($D$10="Agent TECNIO",1,IF(AND($D$10="Gran empresa",C26="Recerca"),Hoja2I!$C$15,IF(AND($D$10="Gran empresa",C26="Desenvolupament"),Hoja2I!$C$18,IF(AND($D$10="Mitjana empresa",C26="Recerca"),Hoja2I!$C$14,IF(AND($D$10="Mitjana empresa",C26="Desenvolupament"),Hoja2I!$C$17,IF(AND($D$10="Petita empresa",C26="Recerca"),Hoja2I!$C$13,IF(AND($D$10="Petita empresa",C26="Desenvolupament"),Hoja2I!$C$16,0)))))))</f>
        <v>0</v>
      </c>
      <c r="K26" s="35">
        <f t="shared" si="2"/>
        <v>0</v>
      </c>
    </row>
    <row r="27" spans="1:11" s="16" customFormat="1" x14ac:dyDescent="0.35">
      <c r="A27" s="99"/>
      <c r="B27" s="100"/>
      <c r="C27" s="101"/>
      <c r="D27" s="112"/>
      <c r="E27" s="102"/>
      <c r="F27" s="103"/>
      <c r="G27" s="104"/>
      <c r="H27" s="105">
        <f t="shared" si="0"/>
        <v>0</v>
      </c>
      <c r="I27" s="33">
        <f t="shared" si="1"/>
        <v>0</v>
      </c>
      <c r="J27" s="34">
        <f>IF($D$10="Agent TECNIO",1,IF(AND($D$10="Gran empresa",C27="Recerca"),Hoja2I!$C$15,IF(AND($D$10="Gran empresa",C27="Desenvolupament"),Hoja2I!$C$18,IF(AND($D$10="Mitjana empresa",C27="Recerca"),Hoja2I!$C$14,IF(AND($D$10="Mitjana empresa",C27="Desenvolupament"),Hoja2I!$C$17,IF(AND($D$10="Petita empresa",C27="Recerca"),Hoja2I!$C$13,IF(AND($D$10="Petita empresa",C27="Desenvolupament"),Hoja2I!$C$16,0)))))))</f>
        <v>0</v>
      </c>
      <c r="K27" s="35">
        <f t="shared" si="2"/>
        <v>0</v>
      </c>
    </row>
    <row r="28" spans="1:11" s="16" customFormat="1" x14ac:dyDescent="0.35">
      <c r="A28" s="99"/>
      <c r="B28" s="100"/>
      <c r="C28" s="101"/>
      <c r="D28" s="112"/>
      <c r="E28" s="102"/>
      <c r="F28" s="103"/>
      <c r="G28" s="104"/>
      <c r="H28" s="105">
        <f t="shared" si="0"/>
        <v>0</v>
      </c>
      <c r="I28" s="33">
        <f t="shared" si="1"/>
        <v>0</v>
      </c>
      <c r="J28" s="34">
        <f>IF($D$10="Agent TECNIO",1,IF(AND($D$10="Gran empresa",C28="Recerca"),Hoja2I!$C$15,IF(AND($D$10="Gran empresa",C28="Desenvolupament"),Hoja2I!$C$18,IF(AND($D$10="Mitjana empresa",C28="Recerca"),Hoja2I!$C$14,IF(AND($D$10="Mitjana empresa",C28="Desenvolupament"),Hoja2I!$C$17,IF(AND($D$10="Petita empresa",C28="Recerca"),Hoja2I!$C$13,IF(AND($D$10="Petita empresa",C28="Desenvolupament"),Hoja2I!$C$16,0)))))))</f>
        <v>0</v>
      </c>
      <c r="K28" s="35">
        <f t="shared" si="2"/>
        <v>0</v>
      </c>
    </row>
    <row r="29" spans="1:11" s="16" customFormat="1" x14ac:dyDescent="0.35">
      <c r="A29" s="99"/>
      <c r="B29" s="100"/>
      <c r="C29" s="101"/>
      <c r="D29" s="112"/>
      <c r="E29" s="102"/>
      <c r="F29" s="103"/>
      <c r="G29" s="104"/>
      <c r="H29" s="105">
        <f t="shared" si="0"/>
        <v>0</v>
      </c>
      <c r="I29" s="33">
        <f t="shared" si="1"/>
        <v>0</v>
      </c>
      <c r="J29" s="34">
        <f>IF($D$10="Agent TECNIO",1,IF(AND($D$10="Gran empresa",C29="Recerca"),Hoja2I!$C$15,IF(AND($D$10="Gran empresa",C29="Desenvolupament"),Hoja2I!$C$18,IF(AND($D$10="Mitjana empresa",C29="Recerca"),Hoja2I!$C$14,IF(AND($D$10="Mitjana empresa",C29="Desenvolupament"),Hoja2I!$C$17,IF(AND($D$10="Petita empresa",C29="Recerca"),Hoja2I!$C$13,IF(AND($D$10="Petita empresa",C29="Desenvolupament"),Hoja2I!$C$16,0)))))))</f>
        <v>0</v>
      </c>
      <c r="K29" s="35">
        <f t="shared" si="2"/>
        <v>0</v>
      </c>
    </row>
    <row r="30" spans="1:11" s="16" customFormat="1" x14ac:dyDescent="0.35">
      <c r="A30" s="99"/>
      <c r="B30" s="100"/>
      <c r="C30" s="101"/>
      <c r="D30" s="112"/>
      <c r="E30" s="102"/>
      <c r="F30" s="103"/>
      <c r="G30" s="104"/>
      <c r="H30" s="114">
        <f t="shared" si="0"/>
        <v>0</v>
      </c>
      <c r="I30" s="33">
        <f t="shared" si="1"/>
        <v>0</v>
      </c>
      <c r="J30" s="34">
        <f>IF($D$10="Agent TECNIO",1,IF(AND($D$10="Gran empresa",C30="Recerca"),Hoja2I!$C$15,IF(AND($D$10="Gran empresa",C30="Desenvolupament"),Hoja2I!$C$18,IF(AND($D$10="Mitjana empresa",C30="Recerca"),Hoja2I!$C$14,IF(AND($D$10="Mitjana empresa",C30="Desenvolupament"),Hoja2I!$C$17,IF(AND($D$10="Petita empresa",C30="Recerca"),Hoja2I!$C$13,IF(AND($D$10="Petita empresa",C30="Desenvolupament"),Hoja2I!$C$16,0)))))))</f>
        <v>0</v>
      </c>
      <c r="K30" s="35">
        <f t="shared" si="2"/>
        <v>0</v>
      </c>
    </row>
    <row r="31" spans="1:11" s="16" customFormat="1" x14ac:dyDescent="0.35">
      <c r="A31" s="99"/>
      <c r="B31" s="100"/>
      <c r="C31" s="101"/>
      <c r="D31" s="112"/>
      <c r="E31" s="102"/>
      <c r="F31" s="103"/>
      <c r="G31" s="104"/>
      <c r="H31" s="114"/>
      <c r="I31" s="33">
        <f t="shared" si="1"/>
        <v>0</v>
      </c>
      <c r="J31" s="34">
        <f>IF($D$10="Agent TECNIO",1,IF(AND($D$10="Gran empresa",C31="Recerca"),Hoja2I!$C$15,IF(AND($D$10="Gran empresa",C31="Desenvolupament"),Hoja2I!$C$18,IF(AND($D$10="Mitjana empresa",C31="Recerca"),Hoja2I!$C$14,IF(AND($D$10="Mitjana empresa",C31="Desenvolupament"),Hoja2I!$C$17,IF(AND($D$10="Petita empresa",C31="Recerca"),Hoja2I!$C$13,IF(AND($D$10="Petita empresa",C31="Desenvolupament"),Hoja2I!$C$16,0)))))))</f>
        <v>0</v>
      </c>
      <c r="K31" s="35">
        <f t="shared" si="2"/>
        <v>0</v>
      </c>
    </row>
    <row r="32" spans="1:11" s="16" customFormat="1" x14ac:dyDescent="0.35">
      <c r="A32" s="25"/>
      <c r="B32" s="36"/>
      <c r="C32" s="37"/>
      <c r="D32" s="38" t="s">
        <v>3</v>
      </c>
      <c r="E32" s="39">
        <f>SUM(E18:E31)</f>
        <v>0</v>
      </c>
      <c r="F32" s="40"/>
      <c r="G32" s="41"/>
      <c r="H32" s="40">
        <f>SUM(H18:H31)</f>
        <v>0</v>
      </c>
      <c r="I32" s="40">
        <f>SUM(I18:I31)</f>
        <v>0</v>
      </c>
      <c r="J32" s="42">
        <f>IF(H32=0,0,K32/I32)</f>
        <v>0</v>
      </c>
      <c r="K32" s="40">
        <f>SUM(K18:K31)</f>
        <v>0</v>
      </c>
    </row>
    <row r="33" spans="1:11" s="16" customFormat="1" x14ac:dyDescent="0.35">
      <c r="A33" s="46" t="s">
        <v>59</v>
      </c>
      <c r="B33" s="43"/>
      <c r="C33" s="43"/>
      <c r="D33" s="125"/>
      <c r="E33" s="126"/>
      <c r="F33" s="126"/>
      <c r="G33" s="127"/>
    </row>
    <row r="34" spans="1:11" s="16" customFormat="1" x14ac:dyDescent="0.35">
      <c r="A34" s="124"/>
      <c r="B34" s="43"/>
      <c r="C34" s="43"/>
      <c r="D34" s="125"/>
      <c r="E34" s="126"/>
      <c r="F34" s="126"/>
      <c r="G34" s="127"/>
    </row>
    <row r="35" spans="1:11" s="16" customFormat="1" x14ac:dyDescent="0.35">
      <c r="A35" s="123" t="s">
        <v>46</v>
      </c>
      <c r="B35" s="43"/>
      <c r="C35" s="43"/>
      <c r="D35" s="125"/>
      <c r="E35" s="126"/>
      <c r="F35" s="126"/>
      <c r="G35" s="127"/>
    </row>
    <row r="36" spans="1:11" s="16" customFormat="1" x14ac:dyDescent="0.35">
      <c r="B36" s="43"/>
      <c r="C36" s="43"/>
      <c r="D36" s="124"/>
      <c r="E36" s="126"/>
      <c r="F36" s="126"/>
      <c r="G36" s="127"/>
    </row>
    <row r="37" spans="1:11" s="16" customFormat="1" ht="15" thickBot="1" x14ac:dyDescent="0.4">
      <c r="A37" s="141" t="s">
        <v>1</v>
      </c>
      <c r="B37" s="113" t="s">
        <v>0</v>
      </c>
      <c r="C37" s="107" t="s">
        <v>23</v>
      </c>
      <c r="D37" s="142"/>
      <c r="E37" s="143" t="s">
        <v>18</v>
      </c>
      <c r="F37" s="143"/>
      <c r="G37" s="144"/>
      <c r="H37" s="113" t="s">
        <v>25</v>
      </c>
      <c r="I37" s="17" t="s">
        <v>26</v>
      </c>
      <c r="J37" s="19" t="s">
        <v>19</v>
      </c>
      <c r="K37" s="19" t="s">
        <v>20</v>
      </c>
    </row>
    <row r="38" spans="1:11" s="16" customFormat="1" x14ac:dyDescent="0.35">
      <c r="A38" s="99"/>
      <c r="B38" s="100"/>
      <c r="C38" s="101"/>
      <c r="D38" s="159"/>
      <c r="E38" s="160"/>
      <c r="F38" s="160"/>
      <c r="G38" s="161"/>
      <c r="H38" s="109"/>
      <c r="I38" s="33"/>
      <c r="J38" s="34">
        <f>IF($D$10="Agent TECNIO",0,IF(AND($D$10="Gran empresa",C38="Recerca"),Hoja2I!$C$15,IF(AND($D$10="Gran empresa",C38="Desenvolupament"),Hoja2I!$C$18,IF(AND($D$10="Mitjana empresa",C38="Recerca"),Hoja2I!$C$14,IF(AND($D$10="Mitjana empresa",C38="Desenvolupament"),Hoja2I!$C$17,IF(AND($D$10="Petita empresa",C38="Recerca"),Hoja2I!$C$13,IF(AND($D$10="Petita empresa",C38="Desenvolupament"),Hoja2I!$C$16,0)))))))</f>
        <v>0</v>
      </c>
      <c r="K38" s="35">
        <f t="shared" ref="K38:K42" si="3">+J38*I38</f>
        <v>0</v>
      </c>
    </row>
    <row r="39" spans="1:11" s="16" customFormat="1" x14ac:dyDescent="0.35">
      <c r="A39" s="99"/>
      <c r="B39" s="100"/>
      <c r="C39" s="101"/>
      <c r="D39" s="159"/>
      <c r="E39" s="160"/>
      <c r="F39" s="160"/>
      <c r="G39" s="161"/>
      <c r="H39" s="109"/>
      <c r="I39" s="33"/>
      <c r="J39" s="34">
        <f>IF($D$10="Agent TECNIO",0,IF(AND($D$10="Gran empresa",C39="Recerca"),Hoja2I!$C$15,IF(AND($D$10="Gran empresa",C39="Desenvolupament"),Hoja2I!$C$18,IF(AND($D$10="Mitjana empresa",C39="Recerca"),Hoja2I!$C$14,IF(AND($D$10="Mitjana empresa",C39="Desenvolupament"),Hoja2I!$C$17,IF(AND($D$10="Petita empresa",C39="Recerca"),Hoja2I!$C$13,IF(AND($D$10="Petita empresa",C39="Desenvolupament"),Hoja2I!$C$16,0)))))))</f>
        <v>0</v>
      </c>
      <c r="K39" s="35">
        <f t="shared" si="3"/>
        <v>0</v>
      </c>
    </row>
    <row r="40" spans="1:11" s="16" customFormat="1" x14ac:dyDescent="0.35">
      <c r="A40" s="99"/>
      <c r="B40" s="100"/>
      <c r="C40" s="101"/>
      <c r="D40" s="159"/>
      <c r="E40" s="160"/>
      <c r="F40" s="160"/>
      <c r="G40" s="161"/>
      <c r="H40" s="109"/>
      <c r="I40" s="33"/>
      <c r="J40" s="34">
        <f>IF($D$10="Agent TECNIO",0,IF(AND($D$10="Gran empresa",C40="Recerca"),Hoja2I!$C$15,IF(AND($D$10="Gran empresa",C40="Desenvolupament"),Hoja2I!$C$18,IF(AND($D$10="Mitjana empresa",C40="Recerca"),Hoja2I!$C$14,IF(AND($D$10="Mitjana empresa",C40="Desenvolupament"),Hoja2I!$C$17,IF(AND($D$10="Petita empresa",C40="Recerca"),Hoja2I!$C$13,IF(AND($D$10="Petita empresa",C40="Desenvolupament"),Hoja2I!$C$16,0)))))))</f>
        <v>0</v>
      </c>
      <c r="K40" s="35">
        <f t="shared" si="3"/>
        <v>0</v>
      </c>
    </row>
    <row r="41" spans="1:11" s="16" customFormat="1" x14ac:dyDescent="0.35">
      <c r="A41" s="99"/>
      <c r="B41" s="100"/>
      <c r="C41" s="101"/>
      <c r="D41" s="159"/>
      <c r="E41" s="160"/>
      <c r="F41" s="160"/>
      <c r="G41" s="161"/>
      <c r="H41" s="109"/>
      <c r="I41" s="33"/>
      <c r="J41" s="34">
        <f>IF($D$10="Agent TECNIO",0,IF(AND($D$10="Gran empresa",C41="Recerca"),Hoja2I!$C$15,IF(AND($D$10="Gran empresa",C41="Desenvolupament"),Hoja2I!$C$18,IF(AND($D$10="Mitjana empresa",C41="Recerca"),Hoja2I!$C$14,IF(AND($D$10="Mitjana empresa",C41="Desenvolupament"),Hoja2I!$C$17,IF(AND($D$10="Petita empresa",C41="Recerca"),Hoja2I!$C$13,IF(AND($D$10="Petita empresa",C41="Desenvolupament"),Hoja2I!$C$16,0)))))))</f>
        <v>0</v>
      </c>
      <c r="K41" s="35">
        <f t="shared" si="3"/>
        <v>0</v>
      </c>
    </row>
    <row r="42" spans="1:11" s="16" customFormat="1" x14ac:dyDescent="0.35">
      <c r="A42" s="99"/>
      <c r="B42" s="100"/>
      <c r="C42" s="101"/>
      <c r="D42" s="159"/>
      <c r="E42" s="160"/>
      <c r="F42" s="160"/>
      <c r="G42" s="161"/>
      <c r="H42" s="109"/>
      <c r="I42" s="33"/>
      <c r="J42" s="34">
        <f>IF($D$10="Agent TECNIO",0,IF(AND($D$10="Gran empresa",C42="Recerca"),Hoja2I!$C$15,IF(AND($D$10="Gran empresa",C42="Desenvolupament"),Hoja2I!$C$18,IF(AND($D$10="Mitjana empresa",C42="Recerca"),Hoja2I!$C$14,IF(AND($D$10="Mitjana empresa",C42="Desenvolupament"),Hoja2I!$C$17,IF(AND($D$10="Petita empresa",C42="Recerca"),Hoja2I!$C$13,IF(AND($D$10="Petita empresa",C42="Desenvolupament"),Hoja2I!$C$16,0)))))))</f>
        <v>0</v>
      </c>
      <c r="K42" s="35">
        <f t="shared" si="3"/>
        <v>0</v>
      </c>
    </row>
    <row r="43" spans="1:11" s="16" customFormat="1" x14ac:dyDescent="0.35">
      <c r="A43" s="108"/>
      <c r="B43" s="100"/>
      <c r="C43" s="110"/>
      <c r="D43" s="162" t="s">
        <v>3</v>
      </c>
      <c r="E43" s="162"/>
      <c r="F43" s="162"/>
      <c r="G43" s="162"/>
      <c r="H43" s="111">
        <f>SUM(H38:H42)</f>
        <v>0</v>
      </c>
      <c r="I43" s="106">
        <f>SUM(I38:I42)</f>
        <v>0</v>
      </c>
      <c r="J43" s="42">
        <f>IF(I43=0,0,K43/I43)</f>
        <v>0</v>
      </c>
      <c r="K43" s="40">
        <f>SUM(K38:K42)</f>
        <v>0</v>
      </c>
    </row>
    <row r="44" spans="1:11" s="16" customFormat="1" x14ac:dyDescent="0.35">
      <c r="A44" s="44"/>
      <c r="B44" s="44"/>
      <c r="C44" s="44"/>
      <c r="D44" s="44"/>
      <c r="E44" s="44"/>
      <c r="F44" s="44"/>
      <c r="G44" s="44"/>
      <c r="H44" s="44"/>
      <c r="I44" s="44"/>
      <c r="J44" s="44"/>
      <c r="K44" s="44"/>
    </row>
    <row r="45" spans="1:11" s="16" customFormat="1" x14ac:dyDescent="0.35">
      <c r="A45" s="123" t="s">
        <v>64</v>
      </c>
      <c r="B45" s="44"/>
      <c r="C45" s="44"/>
      <c r="D45" s="44"/>
      <c r="E45" s="44"/>
      <c r="F45" s="44"/>
      <c r="G45" s="44"/>
      <c r="H45" s="44"/>
      <c r="I45" s="44"/>
      <c r="J45" s="44"/>
      <c r="K45" s="44"/>
    </row>
    <row r="46" spans="1:11" s="16" customFormat="1" x14ac:dyDescent="0.35">
      <c r="B46" s="43"/>
      <c r="C46" s="43"/>
      <c r="D46" s="124"/>
      <c r="E46" s="126"/>
      <c r="F46" s="126"/>
      <c r="G46" s="127"/>
    </row>
    <row r="47" spans="1:11" s="16" customFormat="1" ht="15" thickBot="1" x14ac:dyDescent="0.4">
      <c r="A47" s="141" t="s">
        <v>1</v>
      </c>
      <c r="B47" s="113" t="s">
        <v>0</v>
      </c>
      <c r="C47" s="107" t="s">
        <v>23</v>
      </c>
      <c r="D47" s="163" t="s">
        <v>18</v>
      </c>
      <c r="E47" s="164"/>
      <c r="F47" s="164"/>
      <c r="G47" s="165"/>
      <c r="H47" s="113" t="s">
        <v>25</v>
      </c>
      <c r="I47" s="17" t="s">
        <v>26</v>
      </c>
      <c r="J47" s="19" t="s">
        <v>19</v>
      </c>
      <c r="K47" s="19" t="s">
        <v>20</v>
      </c>
    </row>
    <row r="48" spans="1:11" x14ac:dyDescent="0.35">
      <c r="A48" s="99"/>
      <c r="B48" s="100"/>
      <c r="C48" s="101"/>
      <c r="D48" s="158"/>
      <c r="E48" s="158"/>
      <c r="F48" s="158"/>
      <c r="G48" s="158"/>
      <c r="H48" s="109"/>
      <c r="I48" s="45"/>
      <c r="J48" s="34">
        <f>IF($D$10="Agent TECNIO",1,IF(AND($D$10="Gran empresa",C48="Recerca"),Hoja2I!$C$15,IF(AND($D$10="Gran empresa",C48="Desenvolupament"),Hoja2I!$C$18,IF(AND($D$10="Mitjana empresa",C48="Recerca"),Hoja2I!$C$14,IF(AND($D$10="Mitjana empresa",C48="Desenvolupament"),Hoja2I!$C$17,IF(AND($D$10="Petita empresa",C48="Recerca"),Hoja2I!$C$13,IF(AND($D$10="Petita empresa",C48="Desenvolupament"),Hoja2I!$C$16,0)))))))</f>
        <v>0</v>
      </c>
      <c r="K48" s="35">
        <f t="shared" ref="K48:K52" si="4">+J48*I48</f>
        <v>0</v>
      </c>
    </row>
    <row r="49" spans="1:12" x14ac:dyDescent="0.35">
      <c r="A49" s="99"/>
      <c r="B49" s="100"/>
      <c r="C49" s="101"/>
      <c r="D49" s="158"/>
      <c r="E49" s="158"/>
      <c r="F49" s="158"/>
      <c r="G49" s="158"/>
      <c r="H49" s="109"/>
      <c r="I49" s="45"/>
      <c r="J49" s="34">
        <f>IF($D$10="Agent TECNIO",1,IF(AND($D$10="Gran empresa",C49="Recerca"),Hoja2I!$C$15,IF(AND($D$10="Gran empresa",C49="Desenvolupament"),Hoja2I!$C$18,IF(AND($D$10="Mitjana empresa",C49="Recerca"),Hoja2I!$C$14,IF(AND($D$10="Mitjana empresa",C49="Desenvolupament"),Hoja2I!$C$17,IF(AND($D$10="Petita empresa",C49="Recerca"),Hoja2I!$C$13,IF(AND($D$10="Petita empresa",C49="Desenvolupament"),Hoja2I!$C$16,0)))))))</f>
        <v>0</v>
      </c>
      <c r="K49" s="35">
        <f t="shared" si="4"/>
        <v>0</v>
      </c>
    </row>
    <row r="50" spans="1:12" x14ac:dyDescent="0.35">
      <c r="A50" s="99"/>
      <c r="B50" s="100"/>
      <c r="C50" s="101"/>
      <c r="D50" s="158"/>
      <c r="E50" s="158"/>
      <c r="F50" s="158"/>
      <c r="G50" s="158"/>
      <c r="H50" s="109"/>
      <c r="I50" s="45"/>
      <c r="J50" s="34">
        <f>IF($D$10="Agent TECNIO",1,IF(AND($D$10="Gran empresa",C50="Recerca"),Hoja2I!$C$15,IF(AND($D$10="Gran empresa",C50="Desenvolupament"),Hoja2I!$C$18,IF(AND($D$10="Mitjana empresa",C50="Recerca"),Hoja2I!$C$14,IF(AND($D$10="Mitjana empresa",C50="Desenvolupament"),Hoja2I!$C$17,IF(AND($D$10="Petita empresa",C50="Recerca"),Hoja2I!$C$13,IF(AND($D$10="Petita empresa",C50="Desenvolupament"),Hoja2I!$C$16,0)))))))</f>
        <v>0</v>
      </c>
      <c r="K50" s="35">
        <f t="shared" si="4"/>
        <v>0</v>
      </c>
    </row>
    <row r="51" spans="1:12" x14ac:dyDescent="0.35">
      <c r="A51" s="99"/>
      <c r="B51" s="100"/>
      <c r="C51" s="101"/>
      <c r="D51" s="158"/>
      <c r="E51" s="158"/>
      <c r="F51" s="158"/>
      <c r="G51" s="158"/>
      <c r="H51" s="109"/>
      <c r="I51" s="45"/>
      <c r="J51" s="34">
        <f>IF($D$10="Agent TECNIO",1,IF(AND($D$10="Gran empresa",C51="Recerca"),Hoja2I!$C$15,IF(AND($D$10="Gran empresa",C51="Desenvolupament"),Hoja2I!$C$18,IF(AND($D$10="Mitjana empresa",C51="Recerca"),Hoja2I!$C$14,IF(AND($D$10="Mitjana empresa",C51="Desenvolupament"),Hoja2I!$C$17,IF(AND($D$10="Petita empresa",C51="Recerca"),Hoja2I!$C$13,IF(AND($D$10="Petita empresa",C51="Desenvolupament"),Hoja2I!$C$16,0)))))))</f>
        <v>0</v>
      </c>
      <c r="K51" s="35">
        <f t="shared" si="4"/>
        <v>0</v>
      </c>
    </row>
    <row r="52" spans="1:12" x14ac:dyDescent="0.35">
      <c r="A52" s="99"/>
      <c r="B52" s="100"/>
      <c r="C52" s="101"/>
      <c r="D52" s="158"/>
      <c r="E52" s="158"/>
      <c r="F52" s="158"/>
      <c r="G52" s="158"/>
      <c r="H52" s="109"/>
      <c r="I52" s="45"/>
      <c r="J52" s="34">
        <f>IF($D$10="Agent TECNIO",1,IF(AND($D$10="Gran empresa",C52="Recerca"),Hoja2I!$C$15,IF(AND($D$10="Gran empresa",C52="Desenvolupament"),Hoja2I!$C$18,IF(AND($D$10="Mitjana empresa",C52="Recerca"),Hoja2I!$C$14,IF(AND($D$10="Mitjana empresa",C52="Desenvolupament"),Hoja2I!$C$17,IF(AND($D$10="Petita empresa",C52="Recerca"),Hoja2I!$C$13,IF(AND($D$10="Petita empresa",C52="Desenvolupament"),Hoja2I!$C$16,0)))))))</f>
        <v>0</v>
      </c>
      <c r="K52" s="35">
        <f t="shared" si="4"/>
        <v>0</v>
      </c>
    </row>
    <row r="53" spans="1:12" x14ac:dyDescent="0.35">
      <c r="A53" s="25"/>
      <c r="B53" s="36"/>
      <c r="C53" s="37"/>
      <c r="D53" s="166" t="s">
        <v>3</v>
      </c>
      <c r="E53" s="167"/>
      <c r="F53" s="167"/>
      <c r="G53" s="168"/>
      <c r="H53" s="41">
        <f>SUM(H48:H52)</f>
        <v>0</v>
      </c>
      <c r="I53" s="40">
        <f>SUM(I48:I52)</f>
        <v>0</v>
      </c>
      <c r="J53" s="42">
        <f>IF(I53=0,0,K53/I53)</f>
        <v>0</v>
      </c>
      <c r="K53" s="40">
        <f>SUM(K48:K52)</f>
        <v>0</v>
      </c>
    </row>
    <row r="54" spans="1:12" s="16" customFormat="1" x14ac:dyDescent="0.35">
      <c r="A54" s="44"/>
      <c r="B54" s="44"/>
      <c r="C54" s="44"/>
      <c r="D54" s="44"/>
      <c r="E54" s="44"/>
      <c r="F54" s="44"/>
      <c r="G54" s="44"/>
      <c r="H54" s="44"/>
      <c r="I54" s="44"/>
      <c r="J54" s="44"/>
      <c r="K54" s="44"/>
    </row>
    <row r="55" spans="1:12" s="16" customFormat="1" x14ac:dyDescent="0.35">
      <c r="A55" s="128"/>
      <c r="G55" s="129"/>
    </row>
    <row r="56" spans="1:12" s="16" customFormat="1" x14ac:dyDescent="0.35">
      <c r="A56" s="130"/>
      <c r="B56" s="131" t="s">
        <v>4</v>
      </c>
      <c r="C56" s="131"/>
      <c r="D56" s="132"/>
      <c r="E56" s="133"/>
      <c r="F56" s="133"/>
      <c r="G56" s="132"/>
    </row>
    <row r="57" spans="1:12" s="16" customFormat="1" ht="15" thickBot="1" x14ac:dyDescent="0.4">
      <c r="E57" s="169" t="s">
        <v>25</v>
      </c>
      <c r="F57" s="170"/>
      <c r="G57" s="170"/>
      <c r="H57" s="171"/>
      <c r="I57" s="18" t="s">
        <v>26</v>
      </c>
      <c r="J57" s="19" t="s">
        <v>19</v>
      </c>
      <c r="K57" s="19" t="s">
        <v>20</v>
      </c>
    </row>
    <row r="58" spans="1:12" s="16" customFormat="1" x14ac:dyDescent="0.35">
      <c r="B58" s="172" t="s">
        <v>6</v>
      </c>
      <c r="C58" s="173"/>
      <c r="D58" s="134" t="s">
        <v>2</v>
      </c>
      <c r="E58" s="178">
        <f>+SUMIFS(H18:H31,B18:B31,B58)</f>
        <v>0</v>
      </c>
      <c r="F58" s="178"/>
      <c r="G58" s="178"/>
      <c r="H58" s="179">
        <f>+SUM(E58:E61)</f>
        <v>0</v>
      </c>
      <c r="I58" s="20">
        <f>+SUMIFS(I18:I31,C18:C31,B58)</f>
        <v>0</v>
      </c>
      <c r="J58" s="21">
        <f>IF(K58=0,0,K58/I58)</f>
        <v>0</v>
      </c>
      <c r="K58" s="22">
        <f>+SUMIFS(K18:K31,C18:C31,B58)</f>
        <v>0</v>
      </c>
      <c r="L58" s="46"/>
    </row>
    <row r="59" spans="1:12" s="16" customFormat="1" x14ac:dyDescent="0.35">
      <c r="B59" s="174"/>
      <c r="C59" s="175"/>
      <c r="D59" s="134" t="s">
        <v>42</v>
      </c>
      <c r="E59" s="178">
        <f>+SUMIFS(H38:H42,B38:B42,B58)</f>
        <v>0</v>
      </c>
      <c r="F59" s="178"/>
      <c r="G59" s="178"/>
      <c r="H59" s="179"/>
      <c r="I59" s="20">
        <f>+SUMIFS(I38:I42,C38:C42,B58)</f>
        <v>0</v>
      </c>
      <c r="J59" s="21">
        <f t="shared" ref="J59:J60" si="5">IF(K59=0,0,K59/I59)</f>
        <v>0</v>
      </c>
      <c r="K59" s="22">
        <f>+SUMIFS(K38:K42,C38:C42,B58)</f>
        <v>0</v>
      </c>
    </row>
    <row r="60" spans="1:12" s="16" customFormat="1" x14ac:dyDescent="0.35">
      <c r="B60" s="174"/>
      <c r="C60" s="175"/>
      <c r="D60" s="134" t="s">
        <v>41</v>
      </c>
      <c r="E60" s="178">
        <f>+SUMIFS(H48:H52,B48:B52,B58)</f>
        <v>0</v>
      </c>
      <c r="F60" s="178"/>
      <c r="G60" s="178"/>
      <c r="H60" s="179"/>
      <c r="I60" s="20">
        <f>+SUMIFS(I48:I52,C48:C52,B58)</f>
        <v>0</v>
      </c>
      <c r="J60" s="21">
        <f t="shared" si="5"/>
        <v>0</v>
      </c>
      <c r="K60" s="22">
        <f>+SUMIFS(K48:K52,C48:C52,B58)</f>
        <v>0</v>
      </c>
    </row>
    <row r="61" spans="1:12" s="16" customFormat="1" x14ac:dyDescent="0.35">
      <c r="B61" s="176"/>
      <c r="C61" s="177"/>
      <c r="D61" s="134" t="s">
        <v>14</v>
      </c>
      <c r="E61" s="178">
        <f>+E58*Hoja2I!$B$22</f>
        <v>0</v>
      </c>
      <c r="F61" s="178"/>
      <c r="G61" s="178"/>
      <c r="H61" s="179"/>
      <c r="I61" s="20">
        <f>+I58*Hoja2I!$B$22</f>
        <v>0</v>
      </c>
      <c r="J61" s="21">
        <f>IF(K61=0,0,K61/I61)</f>
        <v>0</v>
      </c>
      <c r="K61" s="22">
        <f>+K58*Hoja2I!$B$22</f>
        <v>0</v>
      </c>
    </row>
    <row r="62" spans="1:12" s="16" customFormat="1" x14ac:dyDescent="0.35">
      <c r="B62" s="172" t="s">
        <v>5</v>
      </c>
      <c r="C62" s="173"/>
      <c r="D62" s="134" t="s">
        <v>2</v>
      </c>
      <c r="E62" s="178">
        <f>+SUMIFS(H18:H31,B18:B31,B62)</f>
        <v>0</v>
      </c>
      <c r="F62" s="178"/>
      <c r="G62" s="178"/>
      <c r="H62" s="179">
        <f>+SUM(E62:E65)</f>
        <v>0</v>
      </c>
      <c r="I62" s="20">
        <f>+SUMIFS(I18:I31,C18:C31,B62)</f>
        <v>0</v>
      </c>
      <c r="J62" s="21">
        <f t="shared" ref="J62:J65" si="6">IF(K62=0,0,K62/I62)</f>
        <v>0</v>
      </c>
      <c r="K62" s="22">
        <f>+SUMIFS(K18:K31,C18:C31,B62)</f>
        <v>0</v>
      </c>
    </row>
    <row r="63" spans="1:12" s="16" customFormat="1" x14ac:dyDescent="0.35">
      <c r="B63" s="174"/>
      <c r="C63" s="175"/>
      <c r="D63" s="134" t="s">
        <v>42</v>
      </c>
      <c r="E63" s="178">
        <f>+SUMIFS(H38:H42,B38:B42,B62)</f>
        <v>0</v>
      </c>
      <c r="F63" s="178"/>
      <c r="G63" s="178"/>
      <c r="H63" s="179"/>
      <c r="I63" s="20">
        <f>+SUMIFS(I38:I42,C38:C42,B62)</f>
        <v>0</v>
      </c>
      <c r="J63" s="21">
        <f t="shared" si="6"/>
        <v>0</v>
      </c>
      <c r="K63" s="22">
        <f>+SUMIFS(K38:K42,C38:C42,B62)</f>
        <v>0</v>
      </c>
    </row>
    <row r="64" spans="1:12" s="16" customFormat="1" x14ac:dyDescent="0.35">
      <c r="B64" s="174"/>
      <c r="C64" s="175"/>
      <c r="D64" s="134" t="s">
        <v>41</v>
      </c>
      <c r="E64" s="178">
        <f>+SUMIFS(H48:H52,B48:B52,B62)</f>
        <v>0</v>
      </c>
      <c r="F64" s="178"/>
      <c r="G64" s="178"/>
      <c r="H64" s="179"/>
      <c r="I64" s="20">
        <f>+SUMIFS(I48:I52,C48:C52,B62)</f>
        <v>0</v>
      </c>
      <c r="J64" s="21">
        <f t="shared" si="6"/>
        <v>0</v>
      </c>
      <c r="K64" s="22">
        <f>+SUMIFS(K48:K52,C48:C52,B62)</f>
        <v>0</v>
      </c>
    </row>
    <row r="65" spans="2:11" s="16" customFormat="1" x14ac:dyDescent="0.35">
      <c r="B65" s="176"/>
      <c r="C65" s="177"/>
      <c r="D65" s="134" t="s">
        <v>14</v>
      </c>
      <c r="E65" s="178">
        <f>+E62*Hoja2I!$B$22</f>
        <v>0</v>
      </c>
      <c r="F65" s="178"/>
      <c r="G65" s="178"/>
      <c r="H65" s="179"/>
      <c r="I65" s="20">
        <f>+I62*Hoja2I!$B$22</f>
        <v>0</v>
      </c>
      <c r="J65" s="21">
        <f t="shared" si="6"/>
        <v>0</v>
      </c>
      <c r="K65" s="22">
        <f>+K62*Hoja2I!$B$22</f>
        <v>0</v>
      </c>
    </row>
    <row r="66" spans="2:11" s="16" customFormat="1" ht="15.5" x14ac:dyDescent="0.35">
      <c r="E66" s="180">
        <f>SUM(E58:E65)</f>
        <v>0</v>
      </c>
      <c r="F66" s="180"/>
      <c r="G66" s="180"/>
      <c r="H66" s="135">
        <f>+H62+H58</f>
        <v>0</v>
      </c>
      <c r="I66" s="23">
        <f>SUM(I58:I65)</f>
        <v>0</v>
      </c>
      <c r="J66" s="21">
        <f>IF(K66=0,0,K66/I66)</f>
        <v>0</v>
      </c>
      <c r="K66" s="23">
        <f>SUM(K58:K65)</f>
        <v>0</v>
      </c>
    </row>
    <row r="67" spans="2:11" s="16" customFormat="1" x14ac:dyDescent="0.35"/>
    <row r="68" spans="2:11" s="16" customFormat="1" x14ac:dyDescent="0.35"/>
    <row r="69" spans="2:11" s="16" customFormat="1" x14ac:dyDescent="0.35"/>
    <row r="70" spans="2:11" s="16" customFormat="1" x14ac:dyDescent="0.35"/>
    <row r="71" spans="2:11" s="16" customFormat="1" x14ac:dyDescent="0.35"/>
    <row r="72" spans="2:11" s="16" customFormat="1" x14ac:dyDescent="0.35"/>
    <row r="73" spans="2:11" s="16" customFormat="1" x14ac:dyDescent="0.35"/>
    <row r="74" spans="2:11" s="16" customFormat="1" x14ac:dyDescent="0.35"/>
    <row r="75" spans="2:11" s="16" customFormat="1" x14ac:dyDescent="0.35"/>
    <row r="76" spans="2:11" s="16" customFormat="1" x14ac:dyDescent="0.35"/>
    <row r="77" spans="2:11" s="16" customFormat="1" x14ac:dyDescent="0.35"/>
    <row r="78" spans="2:11" s="16" customFormat="1" x14ac:dyDescent="0.35"/>
    <row r="79" spans="2:11" s="16" customFormat="1" x14ac:dyDescent="0.35"/>
    <row r="80" spans="2:11" s="16" customFormat="1" x14ac:dyDescent="0.35"/>
    <row r="81" s="16" customFormat="1" x14ac:dyDescent="0.35"/>
    <row r="82" s="16" customFormat="1" x14ac:dyDescent="0.35"/>
    <row r="83" s="16" customFormat="1" x14ac:dyDescent="0.35"/>
    <row r="84" s="16" customFormat="1" x14ac:dyDescent="0.35"/>
    <row r="85" s="16" customFormat="1" x14ac:dyDescent="0.35"/>
    <row r="86" s="16" customFormat="1" x14ac:dyDescent="0.35"/>
    <row r="87" s="16" customFormat="1" x14ac:dyDescent="0.35"/>
    <row r="88" s="16" customFormat="1" x14ac:dyDescent="0.35"/>
    <row r="89" s="16" customFormat="1" x14ac:dyDescent="0.35"/>
    <row r="90" s="16" customFormat="1" x14ac:dyDescent="0.35"/>
    <row r="91" s="16" customFormat="1" x14ac:dyDescent="0.35"/>
    <row r="92" s="16" customFormat="1" x14ac:dyDescent="0.35"/>
    <row r="93" s="16" customFormat="1" x14ac:dyDescent="0.35"/>
    <row r="94" s="16" customFormat="1" x14ac:dyDescent="0.35"/>
    <row r="95" s="16" customFormat="1" x14ac:dyDescent="0.35"/>
    <row r="96" s="16" customFormat="1" x14ac:dyDescent="0.35"/>
    <row r="97" s="16" customFormat="1" x14ac:dyDescent="0.35"/>
    <row r="98" s="16" customFormat="1" x14ac:dyDescent="0.35"/>
    <row r="99" s="16" customFormat="1" x14ac:dyDescent="0.35"/>
    <row r="100" s="16" customFormat="1" x14ac:dyDescent="0.35"/>
    <row r="101" s="16" customFormat="1" x14ac:dyDescent="0.35"/>
    <row r="102" s="16" customFormat="1" x14ac:dyDescent="0.35"/>
    <row r="103" s="16" customFormat="1" x14ac:dyDescent="0.35"/>
    <row r="104" s="16" customFormat="1" x14ac:dyDescent="0.35"/>
    <row r="105" s="16" customFormat="1" x14ac:dyDescent="0.35"/>
    <row r="106" s="16" customFormat="1" x14ac:dyDescent="0.35"/>
    <row r="107" s="16" customFormat="1" x14ac:dyDescent="0.35"/>
    <row r="108" s="16" customFormat="1" x14ac:dyDescent="0.35"/>
    <row r="109" s="16" customFormat="1" x14ac:dyDescent="0.35"/>
    <row r="110" s="16" customFormat="1" x14ac:dyDescent="0.35"/>
    <row r="111" s="16" customFormat="1" x14ac:dyDescent="0.35"/>
    <row r="112" s="16" customFormat="1" x14ac:dyDescent="0.35"/>
    <row r="113" s="16" customFormat="1" x14ac:dyDescent="0.35"/>
    <row r="114" s="16" customFormat="1" x14ac:dyDescent="0.35"/>
    <row r="115" s="16" customFormat="1" x14ac:dyDescent="0.35"/>
    <row r="116" s="16" customFormat="1" x14ac:dyDescent="0.35"/>
    <row r="117" s="16" customFormat="1" x14ac:dyDescent="0.35"/>
  </sheetData>
  <sheetProtection algorithmName="SHA-512" hashValue="EFxHWaLu96Jm13vqY3ehHN9Qd8s0fX2TEZQ+WhLYsiKywGexM/G7K4AxCvUuuq47kV0u9QfBEoBiXOQRLNpxOA==" saltValue="FyZVsIBX3Z0Jhh/hPylPyA==" spinCount="100000" sheet="1" insertRows="0" deleteRows="0" selectLockedCells="1"/>
  <mergeCells count="39">
    <mergeCell ref="E66:G66"/>
    <mergeCell ref="B62:C65"/>
    <mergeCell ref="E62:G62"/>
    <mergeCell ref="H62:H65"/>
    <mergeCell ref="E63:G63"/>
    <mergeCell ref="E64:G64"/>
    <mergeCell ref="E65:G65"/>
    <mergeCell ref="D53:G53"/>
    <mergeCell ref="E57:H57"/>
    <mergeCell ref="B58:C61"/>
    <mergeCell ref="E58:G58"/>
    <mergeCell ref="H58:H61"/>
    <mergeCell ref="E59:G59"/>
    <mergeCell ref="E60:G60"/>
    <mergeCell ref="E61:G61"/>
    <mergeCell ref="D52:G52"/>
    <mergeCell ref="D38:G38"/>
    <mergeCell ref="D39:G39"/>
    <mergeCell ref="D40:G40"/>
    <mergeCell ref="D41:G41"/>
    <mergeCell ref="D42:G42"/>
    <mergeCell ref="D43:G43"/>
    <mergeCell ref="D47:G47"/>
    <mergeCell ref="D48:G48"/>
    <mergeCell ref="D49:G49"/>
    <mergeCell ref="D50:G50"/>
    <mergeCell ref="D51:G51"/>
    <mergeCell ref="A11:C11"/>
    <mergeCell ref="D11:G11"/>
    <mergeCell ref="A12:C12"/>
    <mergeCell ref="D12:G12"/>
    <mergeCell ref="A13:C13"/>
    <mergeCell ref="D13:G13"/>
    <mergeCell ref="A8:C8"/>
    <mergeCell ref="D8:G8"/>
    <mergeCell ref="A9:C9"/>
    <mergeCell ref="D9:G9"/>
    <mergeCell ref="A10:C10"/>
    <mergeCell ref="D10:G10"/>
  </mergeCells>
  <pageMargins left="0.70866141732283472" right="0.70866141732283472" top="0.74803149606299213" bottom="0.74803149606299213" header="0.31496062992125984" footer="0.31496062992125984"/>
  <pageSetup paperSize="9" scale="47" orientation="portrait" r:id="rId1"/>
  <headerFooter>
    <oddFooter>&amp;RINNOTEC
Versió esborrany , 26 d'octubre de 2020</oddFooter>
  </headerFooter>
  <colBreaks count="1" manualBreakCount="1">
    <brk id="9" max="76"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49EB3E0-D332-4608-848E-4F5D2A478EF2}">
          <x14:formula1>
            <xm:f>Hoja2I!$A$2:$A$3</xm:f>
          </x14:formula1>
          <xm:sqref>B18:C31 B38:C42 B48:C52</xm:sqref>
        </x14:dataValidation>
        <x14:dataValidation type="list" allowBlank="1" showInputMessage="1" showErrorMessage="1" xr:uid="{F47542DC-2002-4A33-AA50-994884A35AEB}">
          <x14:formula1>
            <xm:f>Hoja2I!$C$2:$C$3</xm:f>
          </x14:formula1>
          <xm:sqref>D13:G13</xm:sqref>
        </x14:dataValidation>
        <x14:dataValidation type="list" allowBlank="1" showInputMessage="1" showErrorMessage="1" xr:uid="{5B4F5B4B-7215-4FD1-8E85-801DF5A7F576}">
          <x14:formula1>
            <xm:f>Hoja2I!$C$8:$C$11</xm:f>
          </x14:formula1>
          <xm:sqref>D9:G10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CAB5B-B788-448F-A134-A131C22DB707}">
  <dimension ref="A1:BF117"/>
  <sheetViews>
    <sheetView showGridLines="0" zoomScaleNormal="100" zoomScaleSheetLayoutView="100" workbookViewId="0">
      <selection activeCell="D13" sqref="D13:G13"/>
    </sheetView>
  </sheetViews>
  <sheetFormatPr defaultColWidth="19.7265625" defaultRowHeight="14.5" x14ac:dyDescent="0.35"/>
  <cols>
    <col min="1" max="1" width="19.7265625" style="15"/>
    <col min="2" max="2" width="20" style="15" customWidth="1"/>
    <col min="3" max="3" width="17.7265625" style="15" hidden="1" customWidth="1"/>
    <col min="4" max="4" width="29.26953125" style="15" customWidth="1"/>
    <col min="5" max="5" width="11.54296875" style="15" customWidth="1"/>
    <col min="6" max="6" width="10.81640625" style="15" hidden="1" customWidth="1"/>
    <col min="7" max="7" width="15.7265625" style="15" customWidth="1"/>
    <col min="8" max="8" width="28.26953125" style="15" customWidth="1"/>
    <col min="9" max="9" width="26.453125" style="16" hidden="1" customWidth="1"/>
    <col min="10" max="10" width="7.26953125" style="16" hidden="1" customWidth="1"/>
    <col min="11" max="11" width="12.7265625" style="16" hidden="1" customWidth="1"/>
    <col min="12" max="12" width="7.7265625" style="16" customWidth="1"/>
    <col min="13" max="58" width="19.7265625" style="16"/>
    <col min="59" max="16384" width="19.7265625" style="15"/>
  </cols>
  <sheetData>
    <row r="1" spans="1:11" s="16" customFormat="1" x14ac:dyDescent="0.35"/>
    <row r="2" spans="1:11" s="16" customFormat="1" x14ac:dyDescent="0.35"/>
    <row r="3" spans="1:11" s="16" customFormat="1" x14ac:dyDescent="0.35"/>
    <row r="4" spans="1:11" s="16" customFormat="1" ht="18.5" x14ac:dyDescent="0.35">
      <c r="A4" s="120" t="s">
        <v>40</v>
      </c>
    </row>
    <row r="5" spans="1:11" s="16" customFormat="1" ht="18.5" x14ac:dyDescent="0.45">
      <c r="A5" s="121"/>
    </row>
    <row r="6" spans="1:11" s="16" customFormat="1" x14ac:dyDescent="0.35">
      <c r="A6" s="122" t="s">
        <v>50</v>
      </c>
    </row>
    <row r="7" spans="1:11" s="16" customFormat="1" x14ac:dyDescent="0.35"/>
    <row r="8" spans="1:11" s="16" customFormat="1" x14ac:dyDescent="0.35">
      <c r="A8" s="150" t="s">
        <v>49</v>
      </c>
      <c r="B8" s="151"/>
      <c r="C8" s="152"/>
      <c r="D8" s="153"/>
      <c r="E8" s="153"/>
      <c r="F8" s="153"/>
      <c r="G8" s="153"/>
    </row>
    <row r="9" spans="1:11" s="16" customFormat="1" x14ac:dyDescent="0.35">
      <c r="A9" s="150" t="s">
        <v>47</v>
      </c>
      <c r="B9" s="151"/>
      <c r="C9" s="152"/>
      <c r="D9" s="153"/>
      <c r="E9" s="153"/>
      <c r="F9" s="153"/>
      <c r="G9" s="153"/>
    </row>
    <row r="10" spans="1:11" s="16" customFormat="1" hidden="1" x14ac:dyDescent="0.35">
      <c r="A10" s="154" t="s">
        <v>48</v>
      </c>
      <c r="B10" s="155"/>
      <c r="C10" s="156"/>
      <c r="D10" s="157"/>
      <c r="E10" s="157"/>
      <c r="F10" s="157"/>
      <c r="G10" s="157"/>
    </row>
    <row r="11" spans="1:11" s="16" customFormat="1" x14ac:dyDescent="0.35">
      <c r="A11" s="150" t="s">
        <v>10</v>
      </c>
      <c r="B11" s="151"/>
      <c r="C11" s="152"/>
      <c r="D11" s="153"/>
      <c r="E11" s="153"/>
      <c r="F11" s="153"/>
      <c r="G11" s="153"/>
    </row>
    <row r="12" spans="1:11" s="16" customFormat="1" x14ac:dyDescent="0.35">
      <c r="A12" s="150" t="s">
        <v>11</v>
      </c>
      <c r="B12" s="151"/>
      <c r="C12" s="152"/>
      <c r="D12" s="153"/>
      <c r="E12" s="153"/>
      <c r="F12" s="153"/>
      <c r="G12" s="153"/>
    </row>
    <row r="13" spans="1:11" s="16" customFormat="1" x14ac:dyDescent="0.35">
      <c r="A13" s="150" t="s">
        <v>12</v>
      </c>
      <c r="B13" s="151"/>
      <c r="C13" s="152"/>
      <c r="D13" s="153"/>
      <c r="E13" s="153"/>
      <c r="F13" s="153"/>
      <c r="G13" s="153"/>
    </row>
    <row r="14" spans="1:11" s="16" customFormat="1" x14ac:dyDescent="0.35">
      <c r="A14" s="123"/>
    </row>
    <row r="15" spans="1:11" s="16" customFormat="1" x14ac:dyDescent="0.35">
      <c r="A15" s="123" t="s">
        <v>2</v>
      </c>
    </row>
    <row r="16" spans="1:11" s="16" customFormat="1" x14ac:dyDescent="0.35">
      <c r="H16" s="26"/>
      <c r="I16" s="26"/>
      <c r="J16" s="26"/>
      <c r="K16" s="26"/>
    </row>
    <row r="17" spans="1:11" s="16" customFormat="1" ht="29.5" thickBot="1" x14ac:dyDescent="0.4">
      <c r="A17" s="139" t="s">
        <v>1</v>
      </c>
      <c r="B17" s="140" t="s">
        <v>0</v>
      </c>
      <c r="C17" s="17" t="s">
        <v>23</v>
      </c>
      <c r="D17" s="140" t="s">
        <v>8</v>
      </c>
      <c r="E17" s="140" t="s">
        <v>9</v>
      </c>
      <c r="F17" s="17" t="s">
        <v>24</v>
      </c>
      <c r="G17" s="140" t="s">
        <v>7</v>
      </c>
      <c r="H17" s="113" t="s">
        <v>25</v>
      </c>
      <c r="I17" s="17" t="s">
        <v>26</v>
      </c>
      <c r="J17" s="19" t="s">
        <v>19</v>
      </c>
      <c r="K17" s="19" t="s">
        <v>20</v>
      </c>
    </row>
    <row r="18" spans="1:11" s="16" customFormat="1" x14ac:dyDescent="0.35">
      <c r="A18" s="24"/>
      <c r="B18" s="27"/>
      <c r="C18" s="28"/>
      <c r="D18" s="29"/>
      <c r="E18" s="30"/>
      <c r="F18" s="31"/>
      <c r="G18" s="32"/>
      <c r="H18" s="105">
        <f t="shared" ref="H18:H30" si="0">+E18*G18</f>
        <v>0</v>
      </c>
      <c r="I18" s="33">
        <f t="shared" ref="I18:I31" si="1">+F18*G18</f>
        <v>0</v>
      </c>
      <c r="J18" s="34">
        <f>IF($D$10="Agent TECNIO",1,IF(AND($D$10="Gran empresa",C18="Recerca"),Hoja2I!$C$15,IF(AND($D$10="Gran empresa",C18="Desenvolupament"),Hoja2I!$C$18,IF(AND($D$10="Mitjana empresa",C18="Recerca"),Hoja2I!$C$14,IF(AND($D$10="Mitjana empresa",C18="Desenvolupament"),Hoja2I!$C$17,IF(AND($D$10="Petita empresa",C18="Recerca"),Hoja2I!$C$13,IF(AND($D$10="Petita empresa",C18="Desenvolupament"),Hoja2I!$C$16,0)))))))</f>
        <v>0</v>
      </c>
      <c r="K18" s="35">
        <f t="shared" ref="K18:K31" si="2">+J18*I18</f>
        <v>0</v>
      </c>
    </row>
    <row r="19" spans="1:11" s="16" customFormat="1" x14ac:dyDescent="0.35">
      <c r="A19" s="99"/>
      <c r="B19" s="100"/>
      <c r="C19" s="101"/>
      <c r="D19" s="112"/>
      <c r="E19" s="102"/>
      <c r="F19" s="103"/>
      <c r="G19" s="104"/>
      <c r="H19" s="105">
        <f t="shared" si="0"/>
        <v>0</v>
      </c>
      <c r="I19" s="33">
        <f t="shared" si="1"/>
        <v>0</v>
      </c>
      <c r="J19" s="34">
        <f>IF($D$10="Agent TECNIO",1,IF(AND($D$10="Gran empresa",C19="Recerca"),Hoja2I!$C$15,IF(AND($D$10="Gran empresa",C19="Desenvolupament"),Hoja2I!$C$18,IF(AND($D$10="Mitjana empresa",C19="Recerca"),Hoja2I!$C$14,IF(AND($D$10="Mitjana empresa",C19="Desenvolupament"),Hoja2I!$C$17,IF(AND($D$10="Petita empresa",C19="Recerca"),Hoja2I!$C$13,IF(AND($D$10="Petita empresa",C19="Desenvolupament"),Hoja2I!$C$16,0)))))))</f>
        <v>0</v>
      </c>
      <c r="K19" s="35">
        <f t="shared" si="2"/>
        <v>0</v>
      </c>
    </row>
    <row r="20" spans="1:11" s="16" customFormat="1" x14ac:dyDescent="0.35">
      <c r="A20" s="99"/>
      <c r="B20" s="100"/>
      <c r="C20" s="101"/>
      <c r="D20" s="112"/>
      <c r="E20" s="102"/>
      <c r="F20" s="103"/>
      <c r="G20" s="104"/>
      <c r="H20" s="105">
        <f t="shared" si="0"/>
        <v>0</v>
      </c>
      <c r="I20" s="33">
        <f t="shared" si="1"/>
        <v>0</v>
      </c>
      <c r="J20" s="34">
        <f>IF($D$10="Agent TECNIO",1,IF(AND($D$10="Gran empresa",C20="Recerca"),Hoja2I!$C$15,IF(AND($D$10="Gran empresa",C20="Desenvolupament"),Hoja2I!$C$18,IF(AND($D$10="Mitjana empresa",C20="Recerca"),Hoja2I!$C$14,IF(AND($D$10="Mitjana empresa",C20="Desenvolupament"),Hoja2I!$C$17,IF(AND($D$10="Petita empresa",C20="Recerca"),Hoja2I!$C$13,IF(AND($D$10="Petita empresa",C20="Desenvolupament"),Hoja2I!$C$16,0)))))))</f>
        <v>0</v>
      </c>
      <c r="K20" s="35">
        <f t="shared" si="2"/>
        <v>0</v>
      </c>
    </row>
    <row r="21" spans="1:11" s="16" customFormat="1" x14ac:dyDescent="0.35">
      <c r="A21" s="99"/>
      <c r="B21" s="100"/>
      <c r="C21" s="101"/>
      <c r="D21" s="112"/>
      <c r="E21" s="102"/>
      <c r="F21" s="103"/>
      <c r="G21" s="104"/>
      <c r="H21" s="105">
        <f t="shared" si="0"/>
        <v>0</v>
      </c>
      <c r="I21" s="33">
        <f t="shared" si="1"/>
        <v>0</v>
      </c>
      <c r="J21" s="34">
        <f>IF($D$10="Agent TECNIO",1,IF(AND($D$10="Gran empresa",C21="Recerca"),Hoja2I!$C$15,IF(AND($D$10="Gran empresa",C21="Desenvolupament"),Hoja2I!$C$18,IF(AND($D$10="Mitjana empresa",C21="Recerca"),Hoja2I!$C$14,IF(AND($D$10="Mitjana empresa",C21="Desenvolupament"),Hoja2I!$C$17,IF(AND($D$10="Petita empresa",C21="Recerca"),Hoja2I!$C$13,IF(AND($D$10="Petita empresa",C21="Desenvolupament"),Hoja2I!$C$16,0)))))))</f>
        <v>0</v>
      </c>
      <c r="K21" s="35">
        <f t="shared" si="2"/>
        <v>0</v>
      </c>
    </row>
    <row r="22" spans="1:11" s="16" customFormat="1" x14ac:dyDescent="0.35">
      <c r="A22" s="99"/>
      <c r="B22" s="100"/>
      <c r="C22" s="101"/>
      <c r="D22" s="112"/>
      <c r="E22" s="102"/>
      <c r="F22" s="103"/>
      <c r="G22" s="104"/>
      <c r="H22" s="105">
        <f t="shared" si="0"/>
        <v>0</v>
      </c>
      <c r="I22" s="33">
        <f t="shared" si="1"/>
        <v>0</v>
      </c>
      <c r="J22" s="34">
        <f>IF($D$10="Agent TECNIO",1,IF(AND($D$10="Gran empresa",C22="Recerca"),Hoja2I!$C$15,IF(AND($D$10="Gran empresa",C22="Desenvolupament"),Hoja2I!$C$18,IF(AND($D$10="Mitjana empresa",C22="Recerca"),Hoja2I!$C$14,IF(AND($D$10="Mitjana empresa",C22="Desenvolupament"),Hoja2I!$C$17,IF(AND($D$10="Petita empresa",C22="Recerca"),Hoja2I!$C$13,IF(AND($D$10="Petita empresa",C22="Desenvolupament"),Hoja2I!$C$16,0)))))))</f>
        <v>0</v>
      </c>
      <c r="K22" s="35">
        <f t="shared" si="2"/>
        <v>0</v>
      </c>
    </row>
    <row r="23" spans="1:11" s="16" customFormat="1" x14ac:dyDescent="0.35">
      <c r="A23" s="99"/>
      <c r="B23" s="100"/>
      <c r="C23" s="101"/>
      <c r="D23" s="112"/>
      <c r="E23" s="102"/>
      <c r="F23" s="103"/>
      <c r="G23" s="104"/>
      <c r="H23" s="105">
        <f t="shared" si="0"/>
        <v>0</v>
      </c>
      <c r="I23" s="33">
        <f t="shared" si="1"/>
        <v>0</v>
      </c>
      <c r="J23" s="34">
        <f>IF($D$10="Agent TECNIO",1,IF(AND($D$10="Gran empresa",C23="Recerca"),Hoja2I!$C$15,IF(AND($D$10="Gran empresa",C23="Desenvolupament"),Hoja2I!$C$18,IF(AND($D$10="Mitjana empresa",C23="Recerca"),Hoja2I!$C$14,IF(AND($D$10="Mitjana empresa",C23="Desenvolupament"),Hoja2I!$C$17,IF(AND($D$10="Petita empresa",C23="Recerca"),Hoja2I!$C$13,IF(AND($D$10="Petita empresa",C23="Desenvolupament"),Hoja2I!$C$16,0)))))))</f>
        <v>0</v>
      </c>
      <c r="K23" s="35">
        <f t="shared" si="2"/>
        <v>0</v>
      </c>
    </row>
    <row r="24" spans="1:11" s="16" customFormat="1" x14ac:dyDescent="0.35">
      <c r="A24" s="99"/>
      <c r="B24" s="100"/>
      <c r="C24" s="101"/>
      <c r="D24" s="112"/>
      <c r="E24" s="102"/>
      <c r="F24" s="103"/>
      <c r="G24" s="104"/>
      <c r="H24" s="105">
        <f t="shared" si="0"/>
        <v>0</v>
      </c>
      <c r="I24" s="33">
        <f t="shared" si="1"/>
        <v>0</v>
      </c>
      <c r="J24" s="34">
        <f>IF($D$10="Agent TECNIO",1,IF(AND($D$10="Gran empresa",C24="Recerca"),Hoja2I!$C$15,IF(AND($D$10="Gran empresa",C24="Desenvolupament"),Hoja2I!$C$18,IF(AND($D$10="Mitjana empresa",C24="Recerca"),Hoja2I!$C$14,IF(AND($D$10="Mitjana empresa",C24="Desenvolupament"),Hoja2I!$C$17,IF(AND($D$10="Petita empresa",C24="Recerca"),Hoja2I!$C$13,IF(AND($D$10="Petita empresa",C24="Desenvolupament"),Hoja2I!$C$16,0)))))))</f>
        <v>0</v>
      </c>
      <c r="K24" s="35">
        <f t="shared" si="2"/>
        <v>0</v>
      </c>
    </row>
    <row r="25" spans="1:11" s="16" customFormat="1" x14ac:dyDescent="0.35">
      <c r="A25" s="99"/>
      <c r="B25" s="100"/>
      <c r="C25" s="101"/>
      <c r="D25" s="112"/>
      <c r="E25" s="102"/>
      <c r="F25" s="103"/>
      <c r="G25" s="104"/>
      <c r="H25" s="105">
        <f t="shared" si="0"/>
        <v>0</v>
      </c>
      <c r="I25" s="33">
        <f t="shared" si="1"/>
        <v>0</v>
      </c>
      <c r="J25" s="34">
        <f>IF($D$10="Agent TECNIO",1,IF(AND($D$10="Gran empresa",C25="Recerca"),Hoja2I!$C$15,IF(AND($D$10="Gran empresa",C25="Desenvolupament"),Hoja2I!$C$18,IF(AND($D$10="Mitjana empresa",C25="Recerca"),Hoja2I!$C$14,IF(AND($D$10="Mitjana empresa",C25="Desenvolupament"),Hoja2I!$C$17,IF(AND($D$10="Petita empresa",C25="Recerca"),Hoja2I!$C$13,IF(AND($D$10="Petita empresa",C25="Desenvolupament"),Hoja2I!$C$16,0)))))))</f>
        <v>0</v>
      </c>
      <c r="K25" s="35">
        <f t="shared" si="2"/>
        <v>0</v>
      </c>
    </row>
    <row r="26" spans="1:11" s="16" customFormat="1" x14ac:dyDescent="0.35">
      <c r="A26" s="99"/>
      <c r="B26" s="100"/>
      <c r="C26" s="101"/>
      <c r="D26" s="112"/>
      <c r="E26" s="102"/>
      <c r="F26" s="103"/>
      <c r="G26" s="104"/>
      <c r="H26" s="105">
        <f t="shared" si="0"/>
        <v>0</v>
      </c>
      <c r="I26" s="33">
        <f t="shared" si="1"/>
        <v>0</v>
      </c>
      <c r="J26" s="34">
        <f>IF($D$10="Agent TECNIO",1,IF(AND($D$10="Gran empresa",C26="Recerca"),Hoja2I!$C$15,IF(AND($D$10="Gran empresa",C26="Desenvolupament"),Hoja2I!$C$18,IF(AND($D$10="Mitjana empresa",C26="Recerca"),Hoja2I!$C$14,IF(AND($D$10="Mitjana empresa",C26="Desenvolupament"),Hoja2I!$C$17,IF(AND($D$10="Petita empresa",C26="Recerca"),Hoja2I!$C$13,IF(AND($D$10="Petita empresa",C26="Desenvolupament"),Hoja2I!$C$16,0)))))))</f>
        <v>0</v>
      </c>
      <c r="K26" s="35">
        <f t="shared" si="2"/>
        <v>0</v>
      </c>
    </row>
    <row r="27" spans="1:11" s="16" customFormat="1" x14ac:dyDescent="0.35">
      <c r="A27" s="99"/>
      <c r="B27" s="100"/>
      <c r="C27" s="101"/>
      <c r="D27" s="112"/>
      <c r="E27" s="102"/>
      <c r="F27" s="103"/>
      <c r="G27" s="104"/>
      <c r="H27" s="105">
        <f t="shared" si="0"/>
        <v>0</v>
      </c>
      <c r="I27" s="33">
        <f t="shared" si="1"/>
        <v>0</v>
      </c>
      <c r="J27" s="34">
        <f>IF($D$10="Agent TECNIO",1,IF(AND($D$10="Gran empresa",C27="Recerca"),Hoja2I!$C$15,IF(AND($D$10="Gran empresa",C27="Desenvolupament"),Hoja2I!$C$18,IF(AND($D$10="Mitjana empresa",C27="Recerca"),Hoja2I!$C$14,IF(AND($D$10="Mitjana empresa",C27="Desenvolupament"),Hoja2I!$C$17,IF(AND($D$10="Petita empresa",C27="Recerca"),Hoja2I!$C$13,IF(AND($D$10="Petita empresa",C27="Desenvolupament"),Hoja2I!$C$16,0)))))))</f>
        <v>0</v>
      </c>
      <c r="K27" s="35">
        <f t="shared" si="2"/>
        <v>0</v>
      </c>
    </row>
    <row r="28" spans="1:11" s="16" customFormat="1" x14ac:dyDescent="0.35">
      <c r="A28" s="99"/>
      <c r="B28" s="100"/>
      <c r="C28" s="101"/>
      <c r="D28" s="112"/>
      <c r="E28" s="102"/>
      <c r="F28" s="103"/>
      <c r="G28" s="104"/>
      <c r="H28" s="105">
        <f t="shared" si="0"/>
        <v>0</v>
      </c>
      <c r="I28" s="33">
        <f t="shared" si="1"/>
        <v>0</v>
      </c>
      <c r="J28" s="34">
        <f>IF($D$10="Agent TECNIO",1,IF(AND($D$10="Gran empresa",C28="Recerca"),Hoja2I!$C$15,IF(AND($D$10="Gran empresa",C28="Desenvolupament"),Hoja2I!$C$18,IF(AND($D$10="Mitjana empresa",C28="Recerca"),Hoja2I!$C$14,IF(AND($D$10="Mitjana empresa",C28="Desenvolupament"),Hoja2I!$C$17,IF(AND($D$10="Petita empresa",C28="Recerca"),Hoja2I!$C$13,IF(AND($D$10="Petita empresa",C28="Desenvolupament"),Hoja2I!$C$16,0)))))))</f>
        <v>0</v>
      </c>
      <c r="K28" s="35">
        <f t="shared" si="2"/>
        <v>0</v>
      </c>
    </row>
    <row r="29" spans="1:11" s="16" customFormat="1" x14ac:dyDescent="0.35">
      <c r="A29" s="99"/>
      <c r="B29" s="100"/>
      <c r="C29" s="101"/>
      <c r="D29" s="112"/>
      <c r="E29" s="102"/>
      <c r="F29" s="103"/>
      <c r="G29" s="104"/>
      <c r="H29" s="105">
        <f t="shared" si="0"/>
        <v>0</v>
      </c>
      <c r="I29" s="33">
        <f t="shared" si="1"/>
        <v>0</v>
      </c>
      <c r="J29" s="34">
        <f>IF($D$10="Agent TECNIO",1,IF(AND($D$10="Gran empresa",C29="Recerca"),Hoja2I!$C$15,IF(AND($D$10="Gran empresa",C29="Desenvolupament"),Hoja2I!$C$18,IF(AND($D$10="Mitjana empresa",C29="Recerca"),Hoja2I!$C$14,IF(AND($D$10="Mitjana empresa",C29="Desenvolupament"),Hoja2I!$C$17,IF(AND($D$10="Petita empresa",C29="Recerca"),Hoja2I!$C$13,IF(AND($D$10="Petita empresa",C29="Desenvolupament"),Hoja2I!$C$16,0)))))))</f>
        <v>0</v>
      </c>
      <c r="K29" s="35">
        <f t="shared" si="2"/>
        <v>0</v>
      </c>
    </row>
    <row r="30" spans="1:11" s="16" customFormat="1" x14ac:dyDescent="0.35">
      <c r="A30" s="99"/>
      <c r="B30" s="100"/>
      <c r="C30" s="101"/>
      <c r="D30" s="112"/>
      <c r="E30" s="102"/>
      <c r="F30" s="103"/>
      <c r="G30" s="104"/>
      <c r="H30" s="114">
        <f t="shared" si="0"/>
        <v>0</v>
      </c>
      <c r="I30" s="33">
        <f t="shared" si="1"/>
        <v>0</v>
      </c>
      <c r="J30" s="34">
        <f>IF($D$10="Agent TECNIO",1,IF(AND($D$10="Gran empresa",C30="Recerca"),Hoja2I!$C$15,IF(AND($D$10="Gran empresa",C30="Desenvolupament"),Hoja2I!$C$18,IF(AND($D$10="Mitjana empresa",C30="Recerca"),Hoja2I!$C$14,IF(AND($D$10="Mitjana empresa",C30="Desenvolupament"),Hoja2I!$C$17,IF(AND($D$10="Petita empresa",C30="Recerca"),Hoja2I!$C$13,IF(AND($D$10="Petita empresa",C30="Desenvolupament"),Hoja2I!$C$16,0)))))))</f>
        <v>0</v>
      </c>
      <c r="K30" s="35">
        <f t="shared" si="2"/>
        <v>0</v>
      </c>
    </row>
    <row r="31" spans="1:11" s="16" customFormat="1" x14ac:dyDescent="0.35">
      <c r="A31" s="99"/>
      <c r="B31" s="100"/>
      <c r="C31" s="101"/>
      <c r="D31" s="112"/>
      <c r="E31" s="102"/>
      <c r="F31" s="103"/>
      <c r="G31" s="104"/>
      <c r="H31" s="114"/>
      <c r="I31" s="33">
        <f t="shared" si="1"/>
        <v>0</v>
      </c>
      <c r="J31" s="34">
        <f>IF($D$10="Agent TECNIO",1,IF(AND($D$10="Gran empresa",C31="Recerca"),Hoja2I!$C$15,IF(AND($D$10="Gran empresa",C31="Desenvolupament"),Hoja2I!$C$18,IF(AND($D$10="Mitjana empresa",C31="Recerca"),Hoja2I!$C$14,IF(AND($D$10="Mitjana empresa",C31="Desenvolupament"),Hoja2I!$C$17,IF(AND($D$10="Petita empresa",C31="Recerca"),Hoja2I!$C$13,IF(AND($D$10="Petita empresa",C31="Desenvolupament"),Hoja2I!$C$16,0)))))))</f>
        <v>0</v>
      </c>
      <c r="K31" s="35">
        <f t="shared" si="2"/>
        <v>0</v>
      </c>
    </row>
    <row r="32" spans="1:11" s="16" customFormat="1" x14ac:dyDescent="0.35">
      <c r="A32" s="25"/>
      <c r="B32" s="36"/>
      <c r="C32" s="37"/>
      <c r="D32" s="38" t="s">
        <v>3</v>
      </c>
      <c r="E32" s="39">
        <f>SUM(E18:E31)</f>
        <v>0</v>
      </c>
      <c r="F32" s="40"/>
      <c r="G32" s="41"/>
      <c r="H32" s="40">
        <f>SUM(H18:H31)</f>
        <v>0</v>
      </c>
      <c r="I32" s="40">
        <f>SUM(I18:I31)</f>
        <v>0</v>
      </c>
      <c r="J32" s="42">
        <f>IF(H32=0,0,K32/I32)</f>
        <v>0</v>
      </c>
      <c r="K32" s="40">
        <f>SUM(K18:K31)</f>
        <v>0</v>
      </c>
    </row>
    <row r="33" spans="1:11" s="16" customFormat="1" x14ac:dyDescent="0.35">
      <c r="A33" s="46" t="s">
        <v>59</v>
      </c>
      <c r="B33" s="43"/>
      <c r="C33" s="43"/>
      <c r="D33" s="125"/>
      <c r="E33" s="126"/>
      <c r="F33" s="126"/>
      <c r="G33" s="127"/>
    </row>
    <row r="34" spans="1:11" s="16" customFormat="1" x14ac:dyDescent="0.35">
      <c r="A34" s="124"/>
      <c r="B34" s="43"/>
      <c r="C34" s="43"/>
      <c r="D34" s="125"/>
      <c r="E34" s="126"/>
      <c r="F34" s="126"/>
      <c r="G34" s="127"/>
    </row>
    <row r="35" spans="1:11" s="16" customFormat="1" x14ac:dyDescent="0.35">
      <c r="A35" s="123" t="s">
        <v>46</v>
      </c>
      <c r="B35" s="43"/>
      <c r="C35" s="43"/>
      <c r="D35" s="125"/>
      <c r="E35" s="126"/>
      <c r="F35" s="126"/>
      <c r="G35" s="127"/>
    </row>
    <row r="36" spans="1:11" s="16" customFormat="1" x14ac:dyDescent="0.35">
      <c r="B36" s="43"/>
      <c r="C36" s="43"/>
      <c r="D36" s="124"/>
      <c r="E36" s="126"/>
      <c r="F36" s="126"/>
      <c r="G36" s="127"/>
    </row>
    <row r="37" spans="1:11" s="16" customFormat="1" ht="15" thickBot="1" x14ac:dyDescent="0.4">
      <c r="A37" s="141" t="s">
        <v>1</v>
      </c>
      <c r="B37" s="113" t="s">
        <v>0</v>
      </c>
      <c r="C37" s="107" t="s">
        <v>23</v>
      </c>
      <c r="D37" s="142"/>
      <c r="E37" s="143" t="s">
        <v>18</v>
      </c>
      <c r="F37" s="143"/>
      <c r="G37" s="144"/>
      <c r="H37" s="113" t="s">
        <v>25</v>
      </c>
      <c r="I37" s="17" t="s">
        <v>26</v>
      </c>
      <c r="J37" s="19" t="s">
        <v>19</v>
      </c>
      <c r="K37" s="19" t="s">
        <v>20</v>
      </c>
    </row>
    <row r="38" spans="1:11" s="16" customFormat="1" x14ac:dyDescent="0.35">
      <c r="A38" s="99"/>
      <c r="B38" s="100"/>
      <c r="C38" s="101"/>
      <c r="D38" s="159"/>
      <c r="E38" s="160"/>
      <c r="F38" s="160"/>
      <c r="G38" s="161"/>
      <c r="H38" s="109"/>
      <c r="I38" s="33"/>
      <c r="J38" s="34">
        <f>IF($D$10="Agent TECNIO",0,IF(AND($D$10="Gran empresa",C38="Recerca"),Hoja2I!$C$15,IF(AND($D$10="Gran empresa",C38="Desenvolupament"),Hoja2I!$C$18,IF(AND($D$10="Mitjana empresa",C38="Recerca"),Hoja2I!$C$14,IF(AND($D$10="Mitjana empresa",C38="Desenvolupament"),Hoja2I!$C$17,IF(AND($D$10="Petita empresa",C38="Recerca"),Hoja2I!$C$13,IF(AND($D$10="Petita empresa",C38="Desenvolupament"),Hoja2I!$C$16,0)))))))</f>
        <v>0</v>
      </c>
      <c r="K38" s="35">
        <f t="shared" ref="K38:K42" si="3">+J38*I38</f>
        <v>0</v>
      </c>
    </row>
    <row r="39" spans="1:11" s="16" customFormat="1" x14ac:dyDescent="0.35">
      <c r="A39" s="99"/>
      <c r="B39" s="100"/>
      <c r="C39" s="101"/>
      <c r="D39" s="159"/>
      <c r="E39" s="160"/>
      <c r="F39" s="160"/>
      <c r="G39" s="161"/>
      <c r="H39" s="109"/>
      <c r="I39" s="33"/>
      <c r="J39" s="34">
        <f>IF($D$10="Agent TECNIO",0,IF(AND($D$10="Gran empresa",C39="Recerca"),Hoja2I!$C$15,IF(AND($D$10="Gran empresa",C39="Desenvolupament"),Hoja2I!$C$18,IF(AND($D$10="Mitjana empresa",C39="Recerca"),Hoja2I!$C$14,IF(AND($D$10="Mitjana empresa",C39="Desenvolupament"),Hoja2I!$C$17,IF(AND($D$10="Petita empresa",C39="Recerca"),Hoja2I!$C$13,IF(AND($D$10="Petita empresa",C39="Desenvolupament"),Hoja2I!$C$16,0)))))))</f>
        <v>0</v>
      </c>
      <c r="K39" s="35">
        <f t="shared" si="3"/>
        <v>0</v>
      </c>
    </row>
    <row r="40" spans="1:11" s="16" customFormat="1" x14ac:dyDescent="0.35">
      <c r="A40" s="99"/>
      <c r="B40" s="100"/>
      <c r="C40" s="101"/>
      <c r="D40" s="159"/>
      <c r="E40" s="160"/>
      <c r="F40" s="160"/>
      <c r="G40" s="161"/>
      <c r="H40" s="109"/>
      <c r="I40" s="33"/>
      <c r="J40" s="34">
        <f>IF($D$10="Agent TECNIO",0,IF(AND($D$10="Gran empresa",C40="Recerca"),Hoja2I!$C$15,IF(AND($D$10="Gran empresa",C40="Desenvolupament"),Hoja2I!$C$18,IF(AND($D$10="Mitjana empresa",C40="Recerca"),Hoja2I!$C$14,IF(AND($D$10="Mitjana empresa",C40="Desenvolupament"),Hoja2I!$C$17,IF(AND($D$10="Petita empresa",C40="Recerca"),Hoja2I!$C$13,IF(AND($D$10="Petita empresa",C40="Desenvolupament"),Hoja2I!$C$16,0)))))))</f>
        <v>0</v>
      </c>
      <c r="K40" s="35">
        <f t="shared" si="3"/>
        <v>0</v>
      </c>
    </row>
    <row r="41" spans="1:11" s="16" customFormat="1" x14ac:dyDescent="0.35">
      <c r="A41" s="99"/>
      <c r="B41" s="100"/>
      <c r="C41" s="101"/>
      <c r="D41" s="159"/>
      <c r="E41" s="160"/>
      <c r="F41" s="160"/>
      <c r="G41" s="161"/>
      <c r="H41" s="109"/>
      <c r="I41" s="33"/>
      <c r="J41" s="34">
        <f>IF($D$10="Agent TECNIO",0,IF(AND($D$10="Gran empresa",C41="Recerca"),Hoja2I!$C$15,IF(AND($D$10="Gran empresa",C41="Desenvolupament"),Hoja2I!$C$18,IF(AND($D$10="Mitjana empresa",C41="Recerca"),Hoja2I!$C$14,IF(AND($D$10="Mitjana empresa",C41="Desenvolupament"),Hoja2I!$C$17,IF(AND($D$10="Petita empresa",C41="Recerca"),Hoja2I!$C$13,IF(AND($D$10="Petita empresa",C41="Desenvolupament"),Hoja2I!$C$16,0)))))))</f>
        <v>0</v>
      </c>
      <c r="K41" s="35">
        <f t="shared" si="3"/>
        <v>0</v>
      </c>
    </row>
    <row r="42" spans="1:11" s="16" customFormat="1" x14ac:dyDescent="0.35">
      <c r="A42" s="99"/>
      <c r="B42" s="100"/>
      <c r="C42" s="101"/>
      <c r="D42" s="159"/>
      <c r="E42" s="160"/>
      <c r="F42" s="160"/>
      <c r="G42" s="161"/>
      <c r="H42" s="109"/>
      <c r="I42" s="33"/>
      <c r="J42" s="34">
        <f>IF($D$10="Agent TECNIO",0,IF(AND($D$10="Gran empresa",C42="Recerca"),Hoja2I!$C$15,IF(AND($D$10="Gran empresa",C42="Desenvolupament"),Hoja2I!$C$18,IF(AND($D$10="Mitjana empresa",C42="Recerca"),Hoja2I!$C$14,IF(AND($D$10="Mitjana empresa",C42="Desenvolupament"),Hoja2I!$C$17,IF(AND($D$10="Petita empresa",C42="Recerca"),Hoja2I!$C$13,IF(AND($D$10="Petita empresa",C42="Desenvolupament"),Hoja2I!$C$16,0)))))))</f>
        <v>0</v>
      </c>
      <c r="K42" s="35">
        <f t="shared" si="3"/>
        <v>0</v>
      </c>
    </row>
    <row r="43" spans="1:11" s="16" customFormat="1" x14ac:dyDescent="0.35">
      <c r="A43" s="108"/>
      <c r="B43" s="100"/>
      <c r="C43" s="110"/>
      <c r="D43" s="162" t="s">
        <v>3</v>
      </c>
      <c r="E43" s="162"/>
      <c r="F43" s="162"/>
      <c r="G43" s="162"/>
      <c r="H43" s="111">
        <f>SUM(H38:H42)</f>
        <v>0</v>
      </c>
      <c r="I43" s="106">
        <f>SUM(I38:I42)</f>
        <v>0</v>
      </c>
      <c r="J43" s="42">
        <f>IF(I43=0,0,K43/I43)</f>
        <v>0</v>
      </c>
      <c r="K43" s="40">
        <f>SUM(K38:K42)</f>
        <v>0</v>
      </c>
    </row>
    <row r="44" spans="1:11" s="16" customFormat="1" x14ac:dyDescent="0.35">
      <c r="A44" s="44"/>
      <c r="B44" s="44"/>
      <c r="C44" s="44"/>
      <c r="D44" s="44"/>
      <c r="E44" s="44"/>
      <c r="F44" s="44"/>
      <c r="G44" s="44"/>
      <c r="H44" s="44"/>
      <c r="I44" s="44"/>
      <c r="J44" s="44"/>
      <c r="K44" s="44"/>
    </row>
    <row r="45" spans="1:11" s="16" customFormat="1" x14ac:dyDescent="0.35">
      <c r="A45" s="123" t="s">
        <v>64</v>
      </c>
      <c r="B45" s="44"/>
      <c r="C45" s="44"/>
      <c r="D45" s="44"/>
      <c r="E45" s="44"/>
      <c r="F45" s="44"/>
      <c r="G45" s="44"/>
      <c r="H45" s="44"/>
      <c r="I45" s="44"/>
      <c r="J45" s="44"/>
      <c r="K45" s="44"/>
    </row>
    <row r="46" spans="1:11" s="16" customFormat="1" x14ac:dyDescent="0.35">
      <c r="B46" s="43"/>
      <c r="C46" s="43"/>
      <c r="D46" s="124"/>
      <c r="E46" s="126"/>
      <c r="F46" s="126"/>
      <c r="G46" s="127"/>
    </row>
    <row r="47" spans="1:11" s="16" customFormat="1" ht="15" thickBot="1" x14ac:dyDescent="0.4">
      <c r="A47" s="141" t="s">
        <v>1</v>
      </c>
      <c r="B47" s="113" t="s">
        <v>0</v>
      </c>
      <c r="C47" s="107" t="s">
        <v>23</v>
      </c>
      <c r="D47" s="163" t="s">
        <v>18</v>
      </c>
      <c r="E47" s="164"/>
      <c r="F47" s="164"/>
      <c r="G47" s="165"/>
      <c r="H47" s="113" t="s">
        <v>25</v>
      </c>
      <c r="I47" s="17" t="s">
        <v>26</v>
      </c>
      <c r="J47" s="19" t="s">
        <v>19</v>
      </c>
      <c r="K47" s="19" t="s">
        <v>20</v>
      </c>
    </row>
    <row r="48" spans="1:11" x14ac:dyDescent="0.35">
      <c r="A48" s="99"/>
      <c r="B48" s="100"/>
      <c r="C48" s="101"/>
      <c r="D48" s="158"/>
      <c r="E48" s="158"/>
      <c r="F48" s="158"/>
      <c r="G48" s="158"/>
      <c r="H48" s="109"/>
      <c r="I48" s="45"/>
      <c r="J48" s="34">
        <f>IF($D$10="Agent TECNIO",1,IF(AND($D$10="Gran empresa",C48="Recerca"),Hoja2I!$C$15,IF(AND($D$10="Gran empresa",C48="Desenvolupament"),Hoja2I!$C$18,IF(AND($D$10="Mitjana empresa",C48="Recerca"),Hoja2I!$C$14,IF(AND($D$10="Mitjana empresa",C48="Desenvolupament"),Hoja2I!$C$17,IF(AND($D$10="Petita empresa",C48="Recerca"),Hoja2I!$C$13,IF(AND($D$10="Petita empresa",C48="Desenvolupament"),Hoja2I!$C$16,0)))))))</f>
        <v>0</v>
      </c>
      <c r="K48" s="35">
        <f t="shared" ref="K48:K52" si="4">+J48*I48</f>
        <v>0</v>
      </c>
    </row>
    <row r="49" spans="1:12" x14ac:dyDescent="0.35">
      <c r="A49" s="99"/>
      <c r="B49" s="100"/>
      <c r="C49" s="101"/>
      <c r="D49" s="158"/>
      <c r="E49" s="158"/>
      <c r="F49" s="158"/>
      <c r="G49" s="158"/>
      <c r="H49" s="109"/>
      <c r="I49" s="45"/>
      <c r="J49" s="34">
        <f>IF($D$10="Agent TECNIO",1,IF(AND($D$10="Gran empresa",C49="Recerca"),Hoja2I!$C$15,IF(AND($D$10="Gran empresa",C49="Desenvolupament"),Hoja2I!$C$18,IF(AND($D$10="Mitjana empresa",C49="Recerca"),Hoja2I!$C$14,IF(AND($D$10="Mitjana empresa",C49="Desenvolupament"),Hoja2I!$C$17,IF(AND($D$10="Petita empresa",C49="Recerca"),Hoja2I!$C$13,IF(AND($D$10="Petita empresa",C49="Desenvolupament"),Hoja2I!$C$16,0)))))))</f>
        <v>0</v>
      </c>
      <c r="K49" s="35">
        <f t="shared" si="4"/>
        <v>0</v>
      </c>
    </row>
    <row r="50" spans="1:12" x14ac:dyDescent="0.35">
      <c r="A50" s="99"/>
      <c r="B50" s="100"/>
      <c r="C50" s="101"/>
      <c r="D50" s="158"/>
      <c r="E50" s="158"/>
      <c r="F50" s="158"/>
      <c r="G50" s="158"/>
      <c r="H50" s="109"/>
      <c r="I50" s="45"/>
      <c r="J50" s="34">
        <f>IF($D$10="Agent TECNIO",1,IF(AND($D$10="Gran empresa",C50="Recerca"),Hoja2I!$C$15,IF(AND($D$10="Gran empresa",C50="Desenvolupament"),Hoja2I!$C$18,IF(AND($D$10="Mitjana empresa",C50="Recerca"),Hoja2I!$C$14,IF(AND($D$10="Mitjana empresa",C50="Desenvolupament"),Hoja2I!$C$17,IF(AND($D$10="Petita empresa",C50="Recerca"),Hoja2I!$C$13,IF(AND($D$10="Petita empresa",C50="Desenvolupament"),Hoja2I!$C$16,0)))))))</f>
        <v>0</v>
      </c>
      <c r="K50" s="35">
        <f t="shared" si="4"/>
        <v>0</v>
      </c>
    </row>
    <row r="51" spans="1:12" x14ac:dyDescent="0.35">
      <c r="A51" s="99"/>
      <c r="B51" s="100"/>
      <c r="C51" s="101"/>
      <c r="D51" s="158"/>
      <c r="E51" s="158"/>
      <c r="F51" s="158"/>
      <c r="G51" s="158"/>
      <c r="H51" s="109"/>
      <c r="I51" s="45"/>
      <c r="J51" s="34">
        <f>IF($D$10="Agent TECNIO",1,IF(AND($D$10="Gran empresa",C51="Recerca"),Hoja2I!$C$15,IF(AND($D$10="Gran empresa",C51="Desenvolupament"),Hoja2I!$C$18,IF(AND($D$10="Mitjana empresa",C51="Recerca"),Hoja2I!$C$14,IF(AND($D$10="Mitjana empresa",C51="Desenvolupament"),Hoja2I!$C$17,IF(AND($D$10="Petita empresa",C51="Recerca"),Hoja2I!$C$13,IF(AND($D$10="Petita empresa",C51="Desenvolupament"),Hoja2I!$C$16,0)))))))</f>
        <v>0</v>
      </c>
      <c r="K51" s="35">
        <f t="shared" si="4"/>
        <v>0</v>
      </c>
    </row>
    <row r="52" spans="1:12" x14ac:dyDescent="0.35">
      <c r="A52" s="99"/>
      <c r="B52" s="100"/>
      <c r="C52" s="101"/>
      <c r="D52" s="158"/>
      <c r="E52" s="158"/>
      <c r="F52" s="158"/>
      <c r="G52" s="158"/>
      <c r="H52" s="109"/>
      <c r="I52" s="45"/>
      <c r="J52" s="34">
        <f>IF($D$10="Agent TECNIO",1,IF(AND($D$10="Gran empresa",C52="Recerca"),Hoja2I!$C$15,IF(AND($D$10="Gran empresa",C52="Desenvolupament"),Hoja2I!$C$18,IF(AND($D$10="Mitjana empresa",C52="Recerca"),Hoja2I!$C$14,IF(AND($D$10="Mitjana empresa",C52="Desenvolupament"),Hoja2I!$C$17,IF(AND($D$10="Petita empresa",C52="Recerca"),Hoja2I!$C$13,IF(AND($D$10="Petita empresa",C52="Desenvolupament"),Hoja2I!$C$16,0)))))))</f>
        <v>0</v>
      </c>
      <c r="K52" s="35">
        <f t="shared" si="4"/>
        <v>0</v>
      </c>
    </row>
    <row r="53" spans="1:12" x14ac:dyDescent="0.35">
      <c r="A53" s="25"/>
      <c r="B53" s="36"/>
      <c r="C53" s="37"/>
      <c r="D53" s="166" t="s">
        <v>3</v>
      </c>
      <c r="E53" s="167"/>
      <c r="F53" s="167"/>
      <c r="G53" s="168"/>
      <c r="H53" s="41">
        <f>SUM(H48:H52)</f>
        <v>0</v>
      </c>
      <c r="I53" s="40">
        <f>SUM(I48:I52)</f>
        <v>0</v>
      </c>
      <c r="J53" s="42">
        <f>IF(I53=0,0,K53/I53)</f>
        <v>0</v>
      </c>
      <c r="K53" s="40">
        <f>SUM(K48:K52)</f>
        <v>0</v>
      </c>
    </row>
    <row r="54" spans="1:12" s="16" customFormat="1" x14ac:dyDescent="0.35">
      <c r="A54" s="44"/>
      <c r="B54" s="44"/>
      <c r="C54" s="44"/>
      <c r="D54" s="44"/>
      <c r="E54" s="44"/>
      <c r="F54" s="44"/>
      <c r="G54" s="44"/>
      <c r="H54" s="44"/>
      <c r="I54" s="44"/>
      <c r="J54" s="44"/>
      <c r="K54" s="44"/>
    </row>
    <row r="55" spans="1:12" s="16" customFormat="1" x14ac:dyDescent="0.35">
      <c r="A55" s="128"/>
      <c r="G55" s="129"/>
    </row>
    <row r="56" spans="1:12" s="16" customFormat="1" x14ac:dyDescent="0.35">
      <c r="A56" s="130"/>
      <c r="B56" s="131" t="s">
        <v>4</v>
      </c>
      <c r="C56" s="131"/>
      <c r="D56" s="132"/>
      <c r="E56" s="133"/>
      <c r="F56" s="133"/>
      <c r="G56" s="132"/>
    </row>
    <row r="57" spans="1:12" s="16" customFormat="1" ht="15" thickBot="1" x14ac:dyDescent="0.4">
      <c r="E57" s="169" t="s">
        <v>25</v>
      </c>
      <c r="F57" s="170"/>
      <c r="G57" s="170"/>
      <c r="H57" s="171"/>
      <c r="I57" s="18" t="s">
        <v>26</v>
      </c>
      <c r="J57" s="19" t="s">
        <v>19</v>
      </c>
      <c r="K57" s="19" t="s">
        <v>20</v>
      </c>
    </row>
    <row r="58" spans="1:12" s="16" customFormat="1" x14ac:dyDescent="0.35">
      <c r="B58" s="172" t="s">
        <v>6</v>
      </c>
      <c r="C58" s="173"/>
      <c r="D58" s="134" t="s">
        <v>2</v>
      </c>
      <c r="E58" s="178">
        <f>+SUMIFS(H18:H31,B18:B31,B58)</f>
        <v>0</v>
      </c>
      <c r="F58" s="178"/>
      <c r="G58" s="178"/>
      <c r="H58" s="179">
        <f>+SUM(E58:E61)</f>
        <v>0</v>
      </c>
      <c r="I58" s="20">
        <f>+SUMIFS(I18:I31,C18:C31,B58)</f>
        <v>0</v>
      </c>
      <c r="J58" s="21">
        <f>IF(K58=0,0,K58/I58)</f>
        <v>0</v>
      </c>
      <c r="K58" s="22">
        <f>+SUMIFS(K18:K31,C18:C31,B58)</f>
        <v>0</v>
      </c>
      <c r="L58" s="46"/>
    </row>
    <row r="59" spans="1:12" s="16" customFormat="1" x14ac:dyDescent="0.35">
      <c r="B59" s="174"/>
      <c r="C59" s="175"/>
      <c r="D59" s="134" t="s">
        <v>42</v>
      </c>
      <c r="E59" s="178">
        <f>+SUMIFS(H38:H42,B38:B42,B58)</f>
        <v>0</v>
      </c>
      <c r="F59" s="178"/>
      <c r="G59" s="178"/>
      <c r="H59" s="179"/>
      <c r="I59" s="20">
        <f>+SUMIFS(I38:I42,C38:C42,B58)</f>
        <v>0</v>
      </c>
      <c r="J59" s="21">
        <f t="shared" ref="J59:J60" si="5">IF(K59=0,0,K59/I59)</f>
        <v>0</v>
      </c>
      <c r="K59" s="22">
        <f>+SUMIFS(K38:K42,C38:C42,B58)</f>
        <v>0</v>
      </c>
    </row>
    <row r="60" spans="1:12" s="16" customFormat="1" x14ac:dyDescent="0.35">
      <c r="B60" s="174"/>
      <c r="C60" s="175"/>
      <c r="D60" s="134" t="s">
        <v>41</v>
      </c>
      <c r="E60" s="178">
        <f>+SUMIFS(H48:H52,B48:B52,B58)</f>
        <v>0</v>
      </c>
      <c r="F60" s="178"/>
      <c r="G60" s="178"/>
      <c r="H60" s="179"/>
      <c r="I60" s="20">
        <f>+SUMIFS(I48:I52,C48:C52,B58)</f>
        <v>0</v>
      </c>
      <c r="J60" s="21">
        <f t="shared" si="5"/>
        <v>0</v>
      </c>
      <c r="K60" s="22">
        <f>+SUMIFS(K48:K52,C48:C52,B58)</f>
        <v>0</v>
      </c>
    </row>
    <row r="61" spans="1:12" s="16" customFormat="1" x14ac:dyDescent="0.35">
      <c r="B61" s="176"/>
      <c r="C61" s="177"/>
      <c r="D61" s="134" t="s">
        <v>14</v>
      </c>
      <c r="E61" s="178">
        <f>+E58*Hoja2I!$B$22</f>
        <v>0</v>
      </c>
      <c r="F61" s="178"/>
      <c r="G61" s="178"/>
      <c r="H61" s="179"/>
      <c r="I61" s="20">
        <f>+I58*Hoja2I!$B$22</f>
        <v>0</v>
      </c>
      <c r="J61" s="21">
        <f>IF(K61=0,0,K61/I61)</f>
        <v>0</v>
      </c>
      <c r="K61" s="22">
        <f>+K58*Hoja2I!$B$22</f>
        <v>0</v>
      </c>
    </row>
    <row r="62" spans="1:12" s="16" customFormat="1" x14ac:dyDescent="0.35">
      <c r="B62" s="172" t="s">
        <v>5</v>
      </c>
      <c r="C62" s="173"/>
      <c r="D62" s="134" t="s">
        <v>2</v>
      </c>
      <c r="E62" s="178">
        <f>+SUMIFS(H18:H31,B18:B31,B62)</f>
        <v>0</v>
      </c>
      <c r="F62" s="178"/>
      <c r="G62" s="178"/>
      <c r="H62" s="179">
        <f>+SUM(E62:E65)</f>
        <v>0</v>
      </c>
      <c r="I62" s="20">
        <f>+SUMIFS(I18:I31,C18:C31,B62)</f>
        <v>0</v>
      </c>
      <c r="J62" s="21">
        <f t="shared" ref="J62:J65" si="6">IF(K62=0,0,K62/I62)</f>
        <v>0</v>
      </c>
      <c r="K62" s="22">
        <f>+SUMIFS(K18:K31,C18:C31,B62)</f>
        <v>0</v>
      </c>
    </row>
    <row r="63" spans="1:12" s="16" customFormat="1" x14ac:dyDescent="0.35">
      <c r="B63" s="174"/>
      <c r="C63" s="175"/>
      <c r="D63" s="134" t="s">
        <v>42</v>
      </c>
      <c r="E63" s="178">
        <f>+SUMIFS(H38:H42,B38:B42,B62)</f>
        <v>0</v>
      </c>
      <c r="F63" s="178"/>
      <c r="G63" s="178"/>
      <c r="H63" s="179"/>
      <c r="I63" s="20">
        <f>+SUMIFS(I38:I42,C38:C42,B62)</f>
        <v>0</v>
      </c>
      <c r="J63" s="21">
        <f t="shared" si="6"/>
        <v>0</v>
      </c>
      <c r="K63" s="22">
        <f>+SUMIFS(K38:K42,C38:C42,B62)</f>
        <v>0</v>
      </c>
    </row>
    <row r="64" spans="1:12" s="16" customFormat="1" x14ac:dyDescent="0.35">
      <c r="B64" s="174"/>
      <c r="C64" s="175"/>
      <c r="D64" s="134" t="s">
        <v>41</v>
      </c>
      <c r="E64" s="178">
        <f>+SUMIFS(H48:H52,B48:B52,B62)</f>
        <v>0</v>
      </c>
      <c r="F64" s="178"/>
      <c r="G64" s="178"/>
      <c r="H64" s="179"/>
      <c r="I64" s="20">
        <f>+SUMIFS(I48:I52,C48:C52,B62)</f>
        <v>0</v>
      </c>
      <c r="J64" s="21">
        <f t="shared" si="6"/>
        <v>0</v>
      </c>
      <c r="K64" s="22">
        <f>+SUMIFS(K48:K52,C48:C52,B62)</f>
        <v>0</v>
      </c>
    </row>
    <row r="65" spans="2:11" s="16" customFormat="1" x14ac:dyDescent="0.35">
      <c r="B65" s="176"/>
      <c r="C65" s="177"/>
      <c r="D65" s="134" t="s">
        <v>14</v>
      </c>
      <c r="E65" s="178">
        <f>+E62*Hoja2I!$B$22</f>
        <v>0</v>
      </c>
      <c r="F65" s="178"/>
      <c r="G65" s="178"/>
      <c r="H65" s="179"/>
      <c r="I65" s="20">
        <f>+I62*Hoja2I!$B$22</f>
        <v>0</v>
      </c>
      <c r="J65" s="21">
        <f t="shared" si="6"/>
        <v>0</v>
      </c>
      <c r="K65" s="22">
        <f>+K62*Hoja2I!$B$22</f>
        <v>0</v>
      </c>
    </row>
    <row r="66" spans="2:11" s="16" customFormat="1" ht="15.5" x14ac:dyDescent="0.35">
      <c r="E66" s="180">
        <f>SUM(E58:E65)</f>
        <v>0</v>
      </c>
      <c r="F66" s="180"/>
      <c r="G66" s="180"/>
      <c r="H66" s="135">
        <f>+H62+H58</f>
        <v>0</v>
      </c>
      <c r="I66" s="23">
        <f>SUM(I58:I65)</f>
        <v>0</v>
      </c>
      <c r="J66" s="21">
        <f>IF(K66=0,0,K66/I66)</f>
        <v>0</v>
      </c>
      <c r="K66" s="23">
        <f>SUM(K58:K65)</f>
        <v>0</v>
      </c>
    </row>
    <row r="67" spans="2:11" s="16" customFormat="1" x14ac:dyDescent="0.35"/>
    <row r="68" spans="2:11" s="16" customFormat="1" x14ac:dyDescent="0.35"/>
    <row r="69" spans="2:11" s="16" customFormat="1" x14ac:dyDescent="0.35"/>
    <row r="70" spans="2:11" s="16" customFormat="1" x14ac:dyDescent="0.35"/>
    <row r="71" spans="2:11" s="16" customFormat="1" x14ac:dyDescent="0.35"/>
    <row r="72" spans="2:11" s="16" customFormat="1" x14ac:dyDescent="0.35"/>
    <row r="73" spans="2:11" s="16" customFormat="1" x14ac:dyDescent="0.35"/>
    <row r="74" spans="2:11" s="16" customFormat="1" x14ac:dyDescent="0.35"/>
    <row r="75" spans="2:11" s="16" customFormat="1" x14ac:dyDescent="0.35"/>
    <row r="76" spans="2:11" s="16" customFormat="1" x14ac:dyDescent="0.35"/>
    <row r="77" spans="2:11" s="16" customFormat="1" x14ac:dyDescent="0.35"/>
    <row r="78" spans="2:11" s="16" customFormat="1" x14ac:dyDescent="0.35"/>
    <row r="79" spans="2:11" s="16" customFormat="1" x14ac:dyDescent="0.35"/>
    <row r="80" spans="2:11" s="16" customFormat="1" x14ac:dyDescent="0.35"/>
    <row r="81" s="16" customFormat="1" x14ac:dyDescent="0.35"/>
    <row r="82" s="16" customFormat="1" x14ac:dyDescent="0.35"/>
    <row r="83" s="16" customFormat="1" x14ac:dyDescent="0.35"/>
    <row r="84" s="16" customFormat="1" x14ac:dyDescent="0.35"/>
    <row r="85" s="16" customFormat="1" x14ac:dyDescent="0.35"/>
    <row r="86" s="16" customFormat="1" x14ac:dyDescent="0.35"/>
    <row r="87" s="16" customFormat="1" x14ac:dyDescent="0.35"/>
    <row r="88" s="16" customFormat="1" x14ac:dyDescent="0.35"/>
    <row r="89" s="16" customFormat="1" x14ac:dyDescent="0.35"/>
    <row r="90" s="16" customFormat="1" x14ac:dyDescent="0.35"/>
    <row r="91" s="16" customFormat="1" x14ac:dyDescent="0.35"/>
    <row r="92" s="16" customFormat="1" x14ac:dyDescent="0.35"/>
    <row r="93" s="16" customFormat="1" x14ac:dyDescent="0.35"/>
    <row r="94" s="16" customFormat="1" x14ac:dyDescent="0.35"/>
    <row r="95" s="16" customFormat="1" x14ac:dyDescent="0.35"/>
    <row r="96" s="16" customFormat="1" x14ac:dyDescent="0.35"/>
    <row r="97" s="16" customFormat="1" x14ac:dyDescent="0.35"/>
    <row r="98" s="16" customFormat="1" x14ac:dyDescent="0.35"/>
    <row r="99" s="16" customFormat="1" x14ac:dyDescent="0.35"/>
    <row r="100" s="16" customFormat="1" x14ac:dyDescent="0.35"/>
    <row r="101" s="16" customFormat="1" x14ac:dyDescent="0.35"/>
    <row r="102" s="16" customFormat="1" x14ac:dyDescent="0.35"/>
    <row r="103" s="16" customFormat="1" x14ac:dyDescent="0.35"/>
    <row r="104" s="16" customFormat="1" x14ac:dyDescent="0.35"/>
    <row r="105" s="16" customFormat="1" x14ac:dyDescent="0.35"/>
    <row r="106" s="16" customFormat="1" x14ac:dyDescent="0.35"/>
    <row r="107" s="16" customFormat="1" x14ac:dyDescent="0.35"/>
    <row r="108" s="16" customFormat="1" x14ac:dyDescent="0.35"/>
    <row r="109" s="16" customFormat="1" x14ac:dyDescent="0.35"/>
    <row r="110" s="16" customFormat="1" x14ac:dyDescent="0.35"/>
    <row r="111" s="16" customFormat="1" x14ac:dyDescent="0.35"/>
    <row r="112" s="16" customFormat="1" x14ac:dyDescent="0.35"/>
    <row r="113" s="16" customFormat="1" x14ac:dyDescent="0.35"/>
    <row r="114" s="16" customFormat="1" x14ac:dyDescent="0.35"/>
    <row r="115" s="16" customFormat="1" x14ac:dyDescent="0.35"/>
    <row r="116" s="16" customFormat="1" x14ac:dyDescent="0.35"/>
    <row r="117" s="16" customFormat="1" x14ac:dyDescent="0.35"/>
  </sheetData>
  <sheetProtection algorithmName="SHA-512" hashValue="lO6P3U+2ZX2aNdx+tO3xWaItuGnXbB0LEq31HWUUbYAWUTR4noCvBxN+vkq+pJx2Akuk80UcGC984xawmGIKvw==" saltValue="Bii61bcFfT2SgXQU1KvOKg==" spinCount="100000" sheet="1" insertRows="0" deleteRows="0" selectLockedCells="1"/>
  <mergeCells count="39">
    <mergeCell ref="E66:G66"/>
    <mergeCell ref="B62:C65"/>
    <mergeCell ref="E62:G62"/>
    <mergeCell ref="H62:H65"/>
    <mergeCell ref="E63:G63"/>
    <mergeCell ref="E64:G64"/>
    <mergeCell ref="E65:G65"/>
    <mergeCell ref="D53:G53"/>
    <mergeCell ref="E57:H57"/>
    <mergeCell ref="B58:C61"/>
    <mergeCell ref="E58:G58"/>
    <mergeCell ref="H58:H61"/>
    <mergeCell ref="E59:G59"/>
    <mergeCell ref="E60:G60"/>
    <mergeCell ref="E61:G61"/>
    <mergeCell ref="D52:G52"/>
    <mergeCell ref="D38:G38"/>
    <mergeCell ref="D39:G39"/>
    <mergeCell ref="D40:G40"/>
    <mergeCell ref="D41:G41"/>
    <mergeCell ref="D42:G42"/>
    <mergeCell ref="D43:G43"/>
    <mergeCell ref="D47:G47"/>
    <mergeCell ref="D48:G48"/>
    <mergeCell ref="D49:G49"/>
    <mergeCell ref="D50:G50"/>
    <mergeCell ref="D51:G51"/>
    <mergeCell ref="A11:C11"/>
    <mergeCell ref="D11:G11"/>
    <mergeCell ref="A12:C12"/>
    <mergeCell ref="D12:G12"/>
    <mergeCell ref="A13:C13"/>
    <mergeCell ref="D13:G13"/>
    <mergeCell ref="A8:C8"/>
    <mergeCell ref="D8:G8"/>
    <mergeCell ref="A9:C9"/>
    <mergeCell ref="D9:G9"/>
    <mergeCell ref="A10:C10"/>
    <mergeCell ref="D10:G10"/>
  </mergeCells>
  <pageMargins left="0.70866141732283472" right="0.70866141732283472" top="0.74803149606299213" bottom="0.74803149606299213" header="0.31496062992125984" footer="0.31496062992125984"/>
  <pageSetup paperSize="9" scale="47" orientation="portrait" r:id="rId1"/>
  <headerFooter>
    <oddFooter>&amp;RINNOTEC
Versió esborrany , 26 d'octubre de 2020</oddFooter>
  </headerFooter>
  <colBreaks count="1" manualBreakCount="1">
    <brk id="9" max="76"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4CF0A6EA-0903-4E83-9336-0A89A4C50FBB}">
          <x14:formula1>
            <xm:f>Hoja2I!$C$8:$C$11</xm:f>
          </x14:formula1>
          <xm:sqref>D9:G10</xm:sqref>
        </x14:dataValidation>
        <x14:dataValidation type="list" allowBlank="1" showInputMessage="1" showErrorMessage="1" xr:uid="{A70B273E-5525-482E-9D02-BE46114C4164}">
          <x14:formula1>
            <xm:f>Hoja2I!$C$2:$C$3</xm:f>
          </x14:formula1>
          <xm:sqref>D13:G13</xm:sqref>
        </x14:dataValidation>
        <x14:dataValidation type="list" allowBlank="1" showInputMessage="1" showErrorMessage="1" xr:uid="{0DBC6E24-E43D-4E5D-B9F7-0278A20B5C68}">
          <x14:formula1>
            <xm:f>Hoja2I!$A$2:$A$3</xm:f>
          </x14:formula1>
          <xm:sqref>B18:C31 B38:C42 B48:C52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322F1-BAB4-4E7D-BDB5-8A216C99F9F3}">
  <dimension ref="A1:BF117"/>
  <sheetViews>
    <sheetView showGridLines="0" zoomScaleNormal="100" zoomScaleSheetLayoutView="100" workbookViewId="0">
      <selection activeCell="A118" sqref="A118"/>
    </sheetView>
  </sheetViews>
  <sheetFormatPr defaultColWidth="19.7265625" defaultRowHeight="14.5" x14ac:dyDescent="0.35"/>
  <cols>
    <col min="1" max="1" width="19.7265625" style="15"/>
    <col min="2" max="2" width="20" style="15" customWidth="1"/>
    <col min="3" max="3" width="17.7265625" style="15" hidden="1" customWidth="1"/>
    <col min="4" max="4" width="29.26953125" style="15" customWidth="1"/>
    <col min="5" max="5" width="11.54296875" style="15" customWidth="1"/>
    <col min="6" max="6" width="10.81640625" style="15" hidden="1" customWidth="1"/>
    <col min="7" max="7" width="15.7265625" style="15" customWidth="1"/>
    <col min="8" max="8" width="28.26953125" style="15" customWidth="1"/>
    <col min="9" max="9" width="26.453125" style="16" hidden="1" customWidth="1"/>
    <col min="10" max="10" width="7.26953125" style="16" hidden="1" customWidth="1"/>
    <col min="11" max="11" width="12.7265625" style="16" hidden="1" customWidth="1"/>
    <col min="12" max="12" width="7.7265625" style="16" customWidth="1"/>
    <col min="13" max="58" width="19.7265625" style="16"/>
    <col min="59" max="16384" width="19.7265625" style="15"/>
  </cols>
  <sheetData>
    <row r="1" spans="1:11" s="16" customFormat="1" x14ac:dyDescent="0.35"/>
    <row r="2" spans="1:11" s="16" customFormat="1" x14ac:dyDescent="0.35"/>
    <row r="3" spans="1:11" s="16" customFormat="1" x14ac:dyDescent="0.35"/>
    <row r="4" spans="1:11" s="16" customFormat="1" ht="18.5" x14ac:dyDescent="0.35">
      <c r="A4" s="120" t="s">
        <v>40</v>
      </c>
    </row>
    <row r="5" spans="1:11" s="16" customFormat="1" ht="18.5" x14ac:dyDescent="0.45">
      <c r="A5" s="121"/>
    </row>
    <row r="6" spans="1:11" s="16" customFormat="1" x14ac:dyDescent="0.35">
      <c r="A6" s="122" t="s">
        <v>50</v>
      </c>
    </row>
    <row r="7" spans="1:11" s="16" customFormat="1" x14ac:dyDescent="0.35"/>
    <row r="8" spans="1:11" s="16" customFormat="1" x14ac:dyDescent="0.35">
      <c r="A8" s="150" t="s">
        <v>49</v>
      </c>
      <c r="B8" s="151"/>
      <c r="C8" s="152"/>
      <c r="D8" s="153"/>
      <c r="E8" s="153"/>
      <c r="F8" s="153"/>
      <c r="G8" s="153"/>
    </row>
    <row r="9" spans="1:11" s="16" customFormat="1" x14ac:dyDescent="0.35">
      <c r="A9" s="150" t="s">
        <v>47</v>
      </c>
      <c r="B9" s="151"/>
      <c r="C9" s="152"/>
      <c r="D9" s="153"/>
      <c r="E9" s="153"/>
      <c r="F9" s="153"/>
      <c r="G9" s="153"/>
    </row>
    <row r="10" spans="1:11" s="16" customFormat="1" hidden="1" x14ac:dyDescent="0.35">
      <c r="A10" s="154" t="s">
        <v>48</v>
      </c>
      <c r="B10" s="155"/>
      <c r="C10" s="156"/>
      <c r="D10" s="157"/>
      <c r="E10" s="157"/>
      <c r="F10" s="157"/>
      <c r="G10" s="157"/>
    </row>
    <row r="11" spans="1:11" s="16" customFormat="1" x14ac:dyDescent="0.35">
      <c r="A11" s="150" t="s">
        <v>10</v>
      </c>
      <c r="B11" s="151"/>
      <c r="C11" s="152"/>
      <c r="D11" s="153"/>
      <c r="E11" s="153"/>
      <c r="F11" s="153"/>
      <c r="G11" s="153"/>
    </row>
    <row r="12" spans="1:11" s="16" customFormat="1" x14ac:dyDescent="0.35">
      <c r="A12" s="150" t="s">
        <v>11</v>
      </c>
      <c r="B12" s="151"/>
      <c r="C12" s="152"/>
      <c r="D12" s="153"/>
      <c r="E12" s="153"/>
      <c r="F12" s="153"/>
      <c r="G12" s="153"/>
    </row>
    <row r="13" spans="1:11" s="16" customFormat="1" x14ac:dyDescent="0.35">
      <c r="A13" s="150" t="s">
        <v>12</v>
      </c>
      <c r="B13" s="151"/>
      <c r="C13" s="152"/>
      <c r="D13" s="153"/>
      <c r="E13" s="153"/>
      <c r="F13" s="153"/>
      <c r="G13" s="153"/>
    </row>
    <row r="14" spans="1:11" s="16" customFormat="1" x14ac:dyDescent="0.35">
      <c r="A14" s="123"/>
    </row>
    <row r="15" spans="1:11" s="16" customFormat="1" x14ac:dyDescent="0.35">
      <c r="A15" s="123" t="s">
        <v>2</v>
      </c>
    </row>
    <row r="16" spans="1:11" s="16" customFormat="1" x14ac:dyDescent="0.35">
      <c r="H16" s="26"/>
      <c r="I16" s="26"/>
      <c r="J16" s="26"/>
      <c r="K16" s="26"/>
    </row>
    <row r="17" spans="1:11" s="16" customFormat="1" ht="29.5" thickBot="1" x14ac:dyDescent="0.4">
      <c r="A17" s="139" t="s">
        <v>1</v>
      </c>
      <c r="B17" s="140" t="s">
        <v>0</v>
      </c>
      <c r="C17" s="17" t="s">
        <v>23</v>
      </c>
      <c r="D17" s="140" t="s">
        <v>8</v>
      </c>
      <c r="E17" s="140" t="s">
        <v>9</v>
      </c>
      <c r="F17" s="17" t="s">
        <v>24</v>
      </c>
      <c r="G17" s="140" t="s">
        <v>7</v>
      </c>
      <c r="H17" s="113" t="s">
        <v>25</v>
      </c>
      <c r="I17" s="17" t="s">
        <v>26</v>
      </c>
      <c r="J17" s="19" t="s">
        <v>19</v>
      </c>
      <c r="K17" s="19" t="s">
        <v>20</v>
      </c>
    </row>
    <row r="18" spans="1:11" s="16" customFormat="1" x14ac:dyDescent="0.35">
      <c r="A18" s="24"/>
      <c r="B18" s="27"/>
      <c r="C18" s="28"/>
      <c r="D18" s="29"/>
      <c r="E18" s="30"/>
      <c r="F18" s="31"/>
      <c r="G18" s="32"/>
      <c r="H18" s="105">
        <f t="shared" ref="H18:H30" si="0">+E18*G18</f>
        <v>0</v>
      </c>
      <c r="I18" s="33">
        <f t="shared" ref="I18:I31" si="1">+F18*G18</f>
        <v>0</v>
      </c>
      <c r="J18" s="34">
        <f>IF($D$10="Agent TECNIO",1,IF(AND($D$10="Gran empresa",C18="Recerca"),Hoja2I!$C$15,IF(AND($D$10="Gran empresa",C18="Desenvolupament"),Hoja2I!$C$18,IF(AND($D$10="Mitjana empresa",C18="Recerca"),Hoja2I!$C$14,IF(AND($D$10="Mitjana empresa",C18="Desenvolupament"),Hoja2I!$C$17,IF(AND($D$10="Petita empresa",C18="Recerca"),Hoja2I!$C$13,IF(AND($D$10="Petita empresa",C18="Desenvolupament"),Hoja2I!$C$16,0)))))))</f>
        <v>0</v>
      </c>
      <c r="K18" s="35">
        <f t="shared" ref="K18:K31" si="2">+J18*I18</f>
        <v>0</v>
      </c>
    </row>
    <row r="19" spans="1:11" s="16" customFormat="1" x14ac:dyDescent="0.35">
      <c r="A19" s="99"/>
      <c r="B19" s="100"/>
      <c r="C19" s="101"/>
      <c r="D19" s="112"/>
      <c r="E19" s="102"/>
      <c r="F19" s="103"/>
      <c r="G19" s="104"/>
      <c r="H19" s="105">
        <f t="shared" si="0"/>
        <v>0</v>
      </c>
      <c r="I19" s="33">
        <f t="shared" si="1"/>
        <v>0</v>
      </c>
      <c r="J19" s="34">
        <f>IF($D$10="Agent TECNIO",1,IF(AND($D$10="Gran empresa",C19="Recerca"),Hoja2I!$C$15,IF(AND($D$10="Gran empresa",C19="Desenvolupament"),Hoja2I!$C$18,IF(AND($D$10="Mitjana empresa",C19="Recerca"),Hoja2I!$C$14,IF(AND($D$10="Mitjana empresa",C19="Desenvolupament"),Hoja2I!$C$17,IF(AND($D$10="Petita empresa",C19="Recerca"),Hoja2I!$C$13,IF(AND($D$10="Petita empresa",C19="Desenvolupament"),Hoja2I!$C$16,0)))))))</f>
        <v>0</v>
      </c>
      <c r="K19" s="35">
        <f t="shared" si="2"/>
        <v>0</v>
      </c>
    </row>
    <row r="20" spans="1:11" s="16" customFormat="1" x14ac:dyDescent="0.35">
      <c r="A20" s="99"/>
      <c r="B20" s="100"/>
      <c r="C20" s="101"/>
      <c r="D20" s="112"/>
      <c r="E20" s="102"/>
      <c r="F20" s="103"/>
      <c r="G20" s="104"/>
      <c r="H20" s="105">
        <f t="shared" si="0"/>
        <v>0</v>
      </c>
      <c r="I20" s="33">
        <f t="shared" si="1"/>
        <v>0</v>
      </c>
      <c r="J20" s="34">
        <f>IF($D$10="Agent TECNIO",1,IF(AND($D$10="Gran empresa",C20="Recerca"),Hoja2I!$C$15,IF(AND($D$10="Gran empresa",C20="Desenvolupament"),Hoja2I!$C$18,IF(AND($D$10="Mitjana empresa",C20="Recerca"),Hoja2I!$C$14,IF(AND($D$10="Mitjana empresa",C20="Desenvolupament"),Hoja2I!$C$17,IF(AND($D$10="Petita empresa",C20="Recerca"),Hoja2I!$C$13,IF(AND($D$10="Petita empresa",C20="Desenvolupament"),Hoja2I!$C$16,0)))))))</f>
        <v>0</v>
      </c>
      <c r="K20" s="35">
        <f t="shared" si="2"/>
        <v>0</v>
      </c>
    </row>
    <row r="21" spans="1:11" s="16" customFormat="1" x14ac:dyDescent="0.35">
      <c r="A21" s="99"/>
      <c r="B21" s="100"/>
      <c r="C21" s="101"/>
      <c r="D21" s="112"/>
      <c r="E21" s="102"/>
      <c r="F21" s="103"/>
      <c r="G21" s="104"/>
      <c r="H21" s="105">
        <f t="shared" si="0"/>
        <v>0</v>
      </c>
      <c r="I21" s="33">
        <f t="shared" si="1"/>
        <v>0</v>
      </c>
      <c r="J21" s="34">
        <f>IF($D$10="Agent TECNIO",1,IF(AND($D$10="Gran empresa",C21="Recerca"),Hoja2I!$C$15,IF(AND($D$10="Gran empresa",C21="Desenvolupament"),Hoja2I!$C$18,IF(AND($D$10="Mitjana empresa",C21="Recerca"),Hoja2I!$C$14,IF(AND($D$10="Mitjana empresa",C21="Desenvolupament"),Hoja2I!$C$17,IF(AND($D$10="Petita empresa",C21="Recerca"),Hoja2I!$C$13,IF(AND($D$10="Petita empresa",C21="Desenvolupament"),Hoja2I!$C$16,0)))))))</f>
        <v>0</v>
      </c>
      <c r="K21" s="35">
        <f t="shared" si="2"/>
        <v>0</v>
      </c>
    </row>
    <row r="22" spans="1:11" s="16" customFormat="1" x14ac:dyDescent="0.35">
      <c r="A22" s="99"/>
      <c r="B22" s="100"/>
      <c r="C22" s="101"/>
      <c r="D22" s="112"/>
      <c r="E22" s="102"/>
      <c r="F22" s="103"/>
      <c r="G22" s="104"/>
      <c r="H22" s="105">
        <f t="shared" si="0"/>
        <v>0</v>
      </c>
      <c r="I22" s="33">
        <f t="shared" si="1"/>
        <v>0</v>
      </c>
      <c r="J22" s="34">
        <f>IF($D$10="Agent TECNIO",1,IF(AND($D$10="Gran empresa",C22="Recerca"),Hoja2I!$C$15,IF(AND($D$10="Gran empresa",C22="Desenvolupament"),Hoja2I!$C$18,IF(AND($D$10="Mitjana empresa",C22="Recerca"),Hoja2I!$C$14,IF(AND($D$10="Mitjana empresa",C22="Desenvolupament"),Hoja2I!$C$17,IF(AND($D$10="Petita empresa",C22="Recerca"),Hoja2I!$C$13,IF(AND($D$10="Petita empresa",C22="Desenvolupament"),Hoja2I!$C$16,0)))))))</f>
        <v>0</v>
      </c>
      <c r="K22" s="35">
        <f t="shared" si="2"/>
        <v>0</v>
      </c>
    </row>
    <row r="23" spans="1:11" s="16" customFormat="1" x14ac:dyDescent="0.35">
      <c r="A23" s="99"/>
      <c r="B23" s="100"/>
      <c r="C23" s="101"/>
      <c r="D23" s="112"/>
      <c r="E23" s="102"/>
      <c r="F23" s="103"/>
      <c r="G23" s="104"/>
      <c r="H23" s="105">
        <f t="shared" si="0"/>
        <v>0</v>
      </c>
      <c r="I23" s="33">
        <f t="shared" si="1"/>
        <v>0</v>
      </c>
      <c r="J23" s="34">
        <f>IF($D$10="Agent TECNIO",1,IF(AND($D$10="Gran empresa",C23="Recerca"),Hoja2I!$C$15,IF(AND($D$10="Gran empresa",C23="Desenvolupament"),Hoja2I!$C$18,IF(AND($D$10="Mitjana empresa",C23="Recerca"),Hoja2I!$C$14,IF(AND($D$10="Mitjana empresa",C23="Desenvolupament"),Hoja2I!$C$17,IF(AND($D$10="Petita empresa",C23="Recerca"),Hoja2I!$C$13,IF(AND($D$10="Petita empresa",C23="Desenvolupament"),Hoja2I!$C$16,0)))))))</f>
        <v>0</v>
      </c>
      <c r="K23" s="35">
        <f t="shared" si="2"/>
        <v>0</v>
      </c>
    </row>
    <row r="24" spans="1:11" s="16" customFormat="1" x14ac:dyDescent="0.35">
      <c r="A24" s="99"/>
      <c r="B24" s="100"/>
      <c r="C24" s="101"/>
      <c r="D24" s="112"/>
      <c r="E24" s="102"/>
      <c r="F24" s="103"/>
      <c r="G24" s="104"/>
      <c r="H24" s="105">
        <f t="shared" si="0"/>
        <v>0</v>
      </c>
      <c r="I24" s="33">
        <f t="shared" si="1"/>
        <v>0</v>
      </c>
      <c r="J24" s="34">
        <f>IF($D$10="Agent TECNIO",1,IF(AND($D$10="Gran empresa",C24="Recerca"),Hoja2I!$C$15,IF(AND($D$10="Gran empresa",C24="Desenvolupament"),Hoja2I!$C$18,IF(AND($D$10="Mitjana empresa",C24="Recerca"),Hoja2I!$C$14,IF(AND($D$10="Mitjana empresa",C24="Desenvolupament"),Hoja2I!$C$17,IF(AND($D$10="Petita empresa",C24="Recerca"),Hoja2I!$C$13,IF(AND($D$10="Petita empresa",C24="Desenvolupament"),Hoja2I!$C$16,0)))))))</f>
        <v>0</v>
      </c>
      <c r="K24" s="35">
        <f t="shared" si="2"/>
        <v>0</v>
      </c>
    </row>
    <row r="25" spans="1:11" s="16" customFormat="1" x14ac:dyDescent="0.35">
      <c r="A25" s="99"/>
      <c r="B25" s="100"/>
      <c r="C25" s="101"/>
      <c r="D25" s="112"/>
      <c r="E25" s="102"/>
      <c r="F25" s="103"/>
      <c r="G25" s="104"/>
      <c r="H25" s="105">
        <f t="shared" si="0"/>
        <v>0</v>
      </c>
      <c r="I25" s="33">
        <f t="shared" si="1"/>
        <v>0</v>
      </c>
      <c r="J25" s="34">
        <f>IF($D$10="Agent TECNIO",1,IF(AND($D$10="Gran empresa",C25="Recerca"),Hoja2I!$C$15,IF(AND($D$10="Gran empresa",C25="Desenvolupament"),Hoja2I!$C$18,IF(AND($D$10="Mitjana empresa",C25="Recerca"),Hoja2I!$C$14,IF(AND($D$10="Mitjana empresa",C25="Desenvolupament"),Hoja2I!$C$17,IF(AND($D$10="Petita empresa",C25="Recerca"),Hoja2I!$C$13,IF(AND($D$10="Petita empresa",C25="Desenvolupament"),Hoja2I!$C$16,0)))))))</f>
        <v>0</v>
      </c>
      <c r="K25" s="35">
        <f t="shared" si="2"/>
        <v>0</v>
      </c>
    </row>
    <row r="26" spans="1:11" s="16" customFormat="1" x14ac:dyDescent="0.35">
      <c r="A26" s="99"/>
      <c r="B26" s="100"/>
      <c r="C26" s="101"/>
      <c r="D26" s="112"/>
      <c r="E26" s="102"/>
      <c r="F26" s="103"/>
      <c r="G26" s="104"/>
      <c r="H26" s="105">
        <f t="shared" si="0"/>
        <v>0</v>
      </c>
      <c r="I26" s="33">
        <f t="shared" si="1"/>
        <v>0</v>
      </c>
      <c r="J26" s="34">
        <f>IF($D$10="Agent TECNIO",1,IF(AND($D$10="Gran empresa",C26="Recerca"),Hoja2I!$C$15,IF(AND($D$10="Gran empresa",C26="Desenvolupament"),Hoja2I!$C$18,IF(AND($D$10="Mitjana empresa",C26="Recerca"),Hoja2I!$C$14,IF(AND($D$10="Mitjana empresa",C26="Desenvolupament"),Hoja2I!$C$17,IF(AND($D$10="Petita empresa",C26="Recerca"),Hoja2I!$C$13,IF(AND($D$10="Petita empresa",C26="Desenvolupament"),Hoja2I!$C$16,0)))))))</f>
        <v>0</v>
      </c>
      <c r="K26" s="35">
        <f t="shared" si="2"/>
        <v>0</v>
      </c>
    </row>
    <row r="27" spans="1:11" s="16" customFormat="1" x14ac:dyDescent="0.35">
      <c r="A27" s="99"/>
      <c r="B27" s="100"/>
      <c r="C27" s="101"/>
      <c r="D27" s="112"/>
      <c r="E27" s="102"/>
      <c r="F27" s="103"/>
      <c r="G27" s="104"/>
      <c r="H27" s="105">
        <f t="shared" si="0"/>
        <v>0</v>
      </c>
      <c r="I27" s="33">
        <f t="shared" si="1"/>
        <v>0</v>
      </c>
      <c r="J27" s="34">
        <f>IF($D$10="Agent TECNIO",1,IF(AND($D$10="Gran empresa",C27="Recerca"),Hoja2I!$C$15,IF(AND($D$10="Gran empresa",C27="Desenvolupament"),Hoja2I!$C$18,IF(AND($D$10="Mitjana empresa",C27="Recerca"),Hoja2I!$C$14,IF(AND($D$10="Mitjana empresa",C27="Desenvolupament"),Hoja2I!$C$17,IF(AND($D$10="Petita empresa",C27="Recerca"),Hoja2I!$C$13,IF(AND($D$10="Petita empresa",C27="Desenvolupament"),Hoja2I!$C$16,0)))))))</f>
        <v>0</v>
      </c>
      <c r="K27" s="35">
        <f t="shared" si="2"/>
        <v>0</v>
      </c>
    </row>
    <row r="28" spans="1:11" s="16" customFormat="1" x14ac:dyDescent="0.35">
      <c r="A28" s="99"/>
      <c r="B28" s="100"/>
      <c r="C28" s="101"/>
      <c r="D28" s="112"/>
      <c r="E28" s="102"/>
      <c r="F28" s="103"/>
      <c r="G28" s="104"/>
      <c r="H28" s="105">
        <f t="shared" si="0"/>
        <v>0</v>
      </c>
      <c r="I28" s="33">
        <f t="shared" si="1"/>
        <v>0</v>
      </c>
      <c r="J28" s="34">
        <f>IF($D$10="Agent TECNIO",1,IF(AND($D$10="Gran empresa",C28="Recerca"),Hoja2I!$C$15,IF(AND($D$10="Gran empresa",C28="Desenvolupament"),Hoja2I!$C$18,IF(AND($D$10="Mitjana empresa",C28="Recerca"),Hoja2I!$C$14,IF(AND($D$10="Mitjana empresa",C28="Desenvolupament"),Hoja2I!$C$17,IF(AND($D$10="Petita empresa",C28="Recerca"),Hoja2I!$C$13,IF(AND($D$10="Petita empresa",C28="Desenvolupament"),Hoja2I!$C$16,0)))))))</f>
        <v>0</v>
      </c>
      <c r="K28" s="35">
        <f t="shared" si="2"/>
        <v>0</v>
      </c>
    </row>
    <row r="29" spans="1:11" s="16" customFormat="1" x14ac:dyDescent="0.35">
      <c r="A29" s="99"/>
      <c r="B29" s="100"/>
      <c r="C29" s="101"/>
      <c r="D29" s="112"/>
      <c r="E29" s="102"/>
      <c r="F29" s="103"/>
      <c r="G29" s="104"/>
      <c r="H29" s="105">
        <f t="shared" si="0"/>
        <v>0</v>
      </c>
      <c r="I29" s="33">
        <f t="shared" si="1"/>
        <v>0</v>
      </c>
      <c r="J29" s="34">
        <f>IF($D$10="Agent TECNIO",1,IF(AND($D$10="Gran empresa",C29="Recerca"),Hoja2I!$C$15,IF(AND($D$10="Gran empresa",C29="Desenvolupament"),Hoja2I!$C$18,IF(AND($D$10="Mitjana empresa",C29="Recerca"),Hoja2I!$C$14,IF(AND($D$10="Mitjana empresa",C29="Desenvolupament"),Hoja2I!$C$17,IF(AND($D$10="Petita empresa",C29="Recerca"),Hoja2I!$C$13,IF(AND($D$10="Petita empresa",C29="Desenvolupament"),Hoja2I!$C$16,0)))))))</f>
        <v>0</v>
      </c>
      <c r="K29" s="35">
        <f t="shared" si="2"/>
        <v>0</v>
      </c>
    </row>
    <row r="30" spans="1:11" s="16" customFormat="1" x14ac:dyDescent="0.35">
      <c r="A30" s="99"/>
      <c r="B30" s="100"/>
      <c r="C30" s="101"/>
      <c r="D30" s="112"/>
      <c r="E30" s="102"/>
      <c r="F30" s="103"/>
      <c r="G30" s="104"/>
      <c r="H30" s="114">
        <f t="shared" si="0"/>
        <v>0</v>
      </c>
      <c r="I30" s="33">
        <f t="shared" si="1"/>
        <v>0</v>
      </c>
      <c r="J30" s="34">
        <f>IF($D$10="Agent TECNIO",1,IF(AND($D$10="Gran empresa",C30="Recerca"),Hoja2I!$C$15,IF(AND($D$10="Gran empresa",C30="Desenvolupament"),Hoja2I!$C$18,IF(AND($D$10="Mitjana empresa",C30="Recerca"),Hoja2I!$C$14,IF(AND($D$10="Mitjana empresa",C30="Desenvolupament"),Hoja2I!$C$17,IF(AND($D$10="Petita empresa",C30="Recerca"),Hoja2I!$C$13,IF(AND($D$10="Petita empresa",C30="Desenvolupament"),Hoja2I!$C$16,0)))))))</f>
        <v>0</v>
      </c>
      <c r="K30" s="35">
        <f t="shared" si="2"/>
        <v>0</v>
      </c>
    </row>
    <row r="31" spans="1:11" s="16" customFormat="1" x14ac:dyDescent="0.35">
      <c r="A31" s="99"/>
      <c r="B31" s="100"/>
      <c r="C31" s="101"/>
      <c r="D31" s="112"/>
      <c r="E31" s="102"/>
      <c r="F31" s="103"/>
      <c r="G31" s="104"/>
      <c r="H31" s="114"/>
      <c r="I31" s="33">
        <f t="shared" si="1"/>
        <v>0</v>
      </c>
      <c r="J31" s="34">
        <f>IF($D$10="Agent TECNIO",1,IF(AND($D$10="Gran empresa",C31="Recerca"),Hoja2I!$C$15,IF(AND($D$10="Gran empresa",C31="Desenvolupament"),Hoja2I!$C$18,IF(AND($D$10="Mitjana empresa",C31="Recerca"),Hoja2I!$C$14,IF(AND($D$10="Mitjana empresa",C31="Desenvolupament"),Hoja2I!$C$17,IF(AND($D$10="Petita empresa",C31="Recerca"),Hoja2I!$C$13,IF(AND($D$10="Petita empresa",C31="Desenvolupament"),Hoja2I!$C$16,0)))))))</f>
        <v>0</v>
      </c>
      <c r="K31" s="35">
        <f t="shared" si="2"/>
        <v>0</v>
      </c>
    </row>
    <row r="32" spans="1:11" s="16" customFormat="1" x14ac:dyDescent="0.35">
      <c r="A32" s="25"/>
      <c r="B32" s="36"/>
      <c r="C32" s="37"/>
      <c r="D32" s="38" t="s">
        <v>3</v>
      </c>
      <c r="E32" s="39">
        <f>SUM(E18:E31)</f>
        <v>0</v>
      </c>
      <c r="F32" s="40"/>
      <c r="G32" s="41"/>
      <c r="H32" s="40">
        <f>SUM(H18:H31)</f>
        <v>0</v>
      </c>
      <c r="I32" s="40">
        <f>SUM(I18:I31)</f>
        <v>0</v>
      </c>
      <c r="J32" s="42">
        <f>IF(H32=0,0,K32/I32)</f>
        <v>0</v>
      </c>
      <c r="K32" s="40">
        <f>SUM(K18:K31)</f>
        <v>0</v>
      </c>
    </row>
    <row r="33" spans="1:11" s="16" customFormat="1" x14ac:dyDescent="0.35">
      <c r="A33" s="46" t="s">
        <v>59</v>
      </c>
      <c r="B33" s="43"/>
      <c r="C33" s="43"/>
      <c r="D33" s="125"/>
      <c r="E33" s="126"/>
      <c r="F33" s="126"/>
      <c r="G33" s="127"/>
    </row>
    <row r="34" spans="1:11" s="16" customFormat="1" x14ac:dyDescent="0.35">
      <c r="A34" s="124"/>
      <c r="B34" s="43"/>
      <c r="C34" s="43"/>
      <c r="D34" s="125"/>
      <c r="E34" s="126"/>
      <c r="F34" s="126"/>
      <c r="G34" s="127"/>
    </row>
    <row r="35" spans="1:11" s="16" customFormat="1" x14ac:dyDescent="0.35">
      <c r="A35" s="123" t="s">
        <v>46</v>
      </c>
      <c r="B35" s="43"/>
      <c r="C35" s="43"/>
      <c r="D35" s="125"/>
      <c r="E35" s="126"/>
      <c r="F35" s="126"/>
      <c r="G35" s="127"/>
    </row>
    <row r="36" spans="1:11" s="16" customFormat="1" x14ac:dyDescent="0.35">
      <c r="B36" s="43"/>
      <c r="C36" s="43"/>
      <c r="D36" s="124"/>
      <c r="E36" s="126"/>
      <c r="F36" s="126"/>
      <c r="G36" s="127"/>
    </row>
    <row r="37" spans="1:11" s="16" customFormat="1" ht="15" thickBot="1" x14ac:dyDescent="0.4">
      <c r="A37" s="141" t="s">
        <v>1</v>
      </c>
      <c r="B37" s="113" t="s">
        <v>0</v>
      </c>
      <c r="C37" s="107" t="s">
        <v>23</v>
      </c>
      <c r="D37" s="142"/>
      <c r="E37" s="143" t="s">
        <v>18</v>
      </c>
      <c r="F37" s="143"/>
      <c r="G37" s="144"/>
      <c r="H37" s="113" t="s">
        <v>25</v>
      </c>
      <c r="I37" s="17" t="s">
        <v>26</v>
      </c>
      <c r="J37" s="19" t="s">
        <v>19</v>
      </c>
      <c r="K37" s="19" t="s">
        <v>20</v>
      </c>
    </row>
    <row r="38" spans="1:11" s="16" customFormat="1" x14ac:dyDescent="0.35">
      <c r="A38" s="99"/>
      <c r="B38" s="100"/>
      <c r="C38" s="101"/>
      <c r="D38" s="159"/>
      <c r="E38" s="160"/>
      <c r="F38" s="160"/>
      <c r="G38" s="161"/>
      <c r="H38" s="109"/>
      <c r="I38" s="33"/>
      <c r="J38" s="34">
        <f>IF($D$10="Agent TECNIO",0,IF(AND($D$10="Gran empresa",C38="Recerca"),Hoja2I!$C$15,IF(AND($D$10="Gran empresa",C38="Desenvolupament"),Hoja2I!$C$18,IF(AND($D$10="Mitjana empresa",C38="Recerca"),Hoja2I!$C$14,IF(AND($D$10="Mitjana empresa",C38="Desenvolupament"),Hoja2I!$C$17,IF(AND($D$10="Petita empresa",C38="Recerca"),Hoja2I!$C$13,IF(AND($D$10="Petita empresa",C38="Desenvolupament"),Hoja2I!$C$16,0)))))))</f>
        <v>0</v>
      </c>
      <c r="K38" s="35">
        <f t="shared" ref="K38:K42" si="3">+J38*I38</f>
        <v>0</v>
      </c>
    </row>
    <row r="39" spans="1:11" s="16" customFormat="1" x14ac:dyDescent="0.35">
      <c r="A39" s="99"/>
      <c r="B39" s="100"/>
      <c r="C39" s="101"/>
      <c r="D39" s="159"/>
      <c r="E39" s="160"/>
      <c r="F39" s="160"/>
      <c r="G39" s="161"/>
      <c r="H39" s="109"/>
      <c r="I39" s="33"/>
      <c r="J39" s="34">
        <f>IF($D$10="Agent TECNIO",0,IF(AND($D$10="Gran empresa",C39="Recerca"),Hoja2I!$C$15,IF(AND($D$10="Gran empresa",C39="Desenvolupament"),Hoja2I!$C$18,IF(AND($D$10="Mitjana empresa",C39="Recerca"),Hoja2I!$C$14,IF(AND($D$10="Mitjana empresa",C39="Desenvolupament"),Hoja2I!$C$17,IF(AND($D$10="Petita empresa",C39="Recerca"),Hoja2I!$C$13,IF(AND($D$10="Petita empresa",C39="Desenvolupament"),Hoja2I!$C$16,0)))))))</f>
        <v>0</v>
      </c>
      <c r="K39" s="35">
        <f t="shared" si="3"/>
        <v>0</v>
      </c>
    </row>
    <row r="40" spans="1:11" s="16" customFormat="1" x14ac:dyDescent="0.35">
      <c r="A40" s="99"/>
      <c r="B40" s="100"/>
      <c r="C40" s="101"/>
      <c r="D40" s="159"/>
      <c r="E40" s="160"/>
      <c r="F40" s="160"/>
      <c r="G40" s="161"/>
      <c r="H40" s="109"/>
      <c r="I40" s="33"/>
      <c r="J40" s="34">
        <f>IF($D$10="Agent TECNIO",0,IF(AND($D$10="Gran empresa",C40="Recerca"),Hoja2I!$C$15,IF(AND($D$10="Gran empresa",C40="Desenvolupament"),Hoja2I!$C$18,IF(AND($D$10="Mitjana empresa",C40="Recerca"),Hoja2I!$C$14,IF(AND($D$10="Mitjana empresa",C40="Desenvolupament"),Hoja2I!$C$17,IF(AND($D$10="Petita empresa",C40="Recerca"),Hoja2I!$C$13,IF(AND($D$10="Petita empresa",C40="Desenvolupament"),Hoja2I!$C$16,0)))))))</f>
        <v>0</v>
      </c>
      <c r="K40" s="35">
        <f t="shared" si="3"/>
        <v>0</v>
      </c>
    </row>
    <row r="41" spans="1:11" s="16" customFormat="1" x14ac:dyDescent="0.35">
      <c r="A41" s="99"/>
      <c r="B41" s="100"/>
      <c r="C41" s="101"/>
      <c r="D41" s="159"/>
      <c r="E41" s="160"/>
      <c r="F41" s="160"/>
      <c r="G41" s="161"/>
      <c r="H41" s="109"/>
      <c r="I41" s="33"/>
      <c r="J41" s="34">
        <f>IF($D$10="Agent TECNIO",0,IF(AND($D$10="Gran empresa",C41="Recerca"),Hoja2I!$C$15,IF(AND($D$10="Gran empresa",C41="Desenvolupament"),Hoja2I!$C$18,IF(AND($D$10="Mitjana empresa",C41="Recerca"),Hoja2I!$C$14,IF(AND($D$10="Mitjana empresa",C41="Desenvolupament"),Hoja2I!$C$17,IF(AND($D$10="Petita empresa",C41="Recerca"),Hoja2I!$C$13,IF(AND($D$10="Petita empresa",C41="Desenvolupament"),Hoja2I!$C$16,0)))))))</f>
        <v>0</v>
      </c>
      <c r="K41" s="35">
        <f t="shared" si="3"/>
        <v>0</v>
      </c>
    </row>
    <row r="42" spans="1:11" s="16" customFormat="1" x14ac:dyDescent="0.35">
      <c r="A42" s="99"/>
      <c r="B42" s="100"/>
      <c r="C42" s="101"/>
      <c r="D42" s="159"/>
      <c r="E42" s="160"/>
      <c r="F42" s="160"/>
      <c r="G42" s="161"/>
      <c r="H42" s="109"/>
      <c r="I42" s="33"/>
      <c r="J42" s="34">
        <f>IF($D$10="Agent TECNIO",0,IF(AND($D$10="Gran empresa",C42="Recerca"),Hoja2I!$C$15,IF(AND($D$10="Gran empresa",C42="Desenvolupament"),Hoja2I!$C$18,IF(AND($D$10="Mitjana empresa",C42="Recerca"),Hoja2I!$C$14,IF(AND($D$10="Mitjana empresa",C42="Desenvolupament"),Hoja2I!$C$17,IF(AND($D$10="Petita empresa",C42="Recerca"),Hoja2I!$C$13,IF(AND($D$10="Petita empresa",C42="Desenvolupament"),Hoja2I!$C$16,0)))))))</f>
        <v>0</v>
      </c>
      <c r="K42" s="35">
        <f t="shared" si="3"/>
        <v>0</v>
      </c>
    </row>
    <row r="43" spans="1:11" s="16" customFormat="1" x14ac:dyDescent="0.35">
      <c r="A43" s="108"/>
      <c r="B43" s="100"/>
      <c r="C43" s="110"/>
      <c r="D43" s="162" t="s">
        <v>3</v>
      </c>
      <c r="E43" s="162"/>
      <c r="F43" s="162"/>
      <c r="G43" s="162"/>
      <c r="H43" s="111">
        <f>SUM(H38:H42)</f>
        <v>0</v>
      </c>
      <c r="I43" s="106">
        <f>SUM(I38:I42)</f>
        <v>0</v>
      </c>
      <c r="J43" s="42">
        <f>IF(I43=0,0,K43/I43)</f>
        <v>0</v>
      </c>
      <c r="K43" s="40">
        <f>SUM(K38:K42)</f>
        <v>0</v>
      </c>
    </row>
    <row r="44" spans="1:11" s="16" customFormat="1" x14ac:dyDescent="0.35">
      <c r="A44" s="44"/>
      <c r="B44" s="44"/>
      <c r="C44" s="44"/>
      <c r="D44" s="44"/>
      <c r="E44" s="44"/>
      <c r="F44" s="44"/>
      <c r="G44" s="44"/>
      <c r="H44" s="44"/>
      <c r="I44" s="44"/>
      <c r="J44" s="44"/>
      <c r="K44" s="44"/>
    </row>
    <row r="45" spans="1:11" s="16" customFormat="1" x14ac:dyDescent="0.35">
      <c r="A45" s="123" t="s">
        <v>64</v>
      </c>
      <c r="B45" s="44"/>
      <c r="C45" s="44"/>
      <c r="D45" s="44"/>
      <c r="E45" s="44"/>
      <c r="F45" s="44"/>
      <c r="G45" s="44"/>
      <c r="H45" s="44"/>
      <c r="I45" s="44"/>
      <c r="J45" s="44"/>
      <c r="K45" s="44"/>
    </row>
    <row r="46" spans="1:11" s="16" customFormat="1" x14ac:dyDescent="0.35">
      <c r="B46" s="43"/>
      <c r="C46" s="43"/>
      <c r="D46" s="124"/>
      <c r="E46" s="126"/>
      <c r="F46" s="126"/>
      <c r="G46" s="127"/>
    </row>
    <row r="47" spans="1:11" s="16" customFormat="1" ht="15" thickBot="1" x14ac:dyDescent="0.4">
      <c r="A47" s="141" t="s">
        <v>1</v>
      </c>
      <c r="B47" s="113" t="s">
        <v>0</v>
      </c>
      <c r="C47" s="107" t="s">
        <v>23</v>
      </c>
      <c r="D47" s="163" t="s">
        <v>18</v>
      </c>
      <c r="E47" s="164"/>
      <c r="F47" s="164"/>
      <c r="G47" s="165"/>
      <c r="H47" s="113" t="s">
        <v>25</v>
      </c>
      <c r="I47" s="17" t="s">
        <v>26</v>
      </c>
      <c r="J47" s="19" t="s">
        <v>19</v>
      </c>
      <c r="K47" s="19" t="s">
        <v>20</v>
      </c>
    </row>
    <row r="48" spans="1:11" x14ac:dyDescent="0.35">
      <c r="A48" s="99"/>
      <c r="B48" s="100"/>
      <c r="C48" s="101"/>
      <c r="D48" s="158"/>
      <c r="E48" s="158"/>
      <c r="F48" s="158"/>
      <c r="G48" s="158"/>
      <c r="H48" s="109"/>
      <c r="I48" s="45"/>
      <c r="J48" s="34">
        <f>IF($D$10="Agent TECNIO",1,IF(AND($D$10="Gran empresa",C48="Recerca"),Hoja2I!$C$15,IF(AND($D$10="Gran empresa",C48="Desenvolupament"),Hoja2I!$C$18,IF(AND($D$10="Mitjana empresa",C48="Recerca"),Hoja2I!$C$14,IF(AND($D$10="Mitjana empresa",C48="Desenvolupament"),Hoja2I!$C$17,IF(AND($D$10="Petita empresa",C48="Recerca"),Hoja2I!$C$13,IF(AND($D$10="Petita empresa",C48="Desenvolupament"),Hoja2I!$C$16,0)))))))</f>
        <v>0</v>
      </c>
      <c r="K48" s="35">
        <f t="shared" ref="K48:K52" si="4">+J48*I48</f>
        <v>0</v>
      </c>
    </row>
    <row r="49" spans="1:12" x14ac:dyDescent="0.35">
      <c r="A49" s="99"/>
      <c r="B49" s="100"/>
      <c r="C49" s="101"/>
      <c r="D49" s="158"/>
      <c r="E49" s="158"/>
      <c r="F49" s="158"/>
      <c r="G49" s="158"/>
      <c r="H49" s="109"/>
      <c r="I49" s="45"/>
      <c r="J49" s="34">
        <f>IF($D$10="Agent TECNIO",1,IF(AND($D$10="Gran empresa",C49="Recerca"),Hoja2I!$C$15,IF(AND($D$10="Gran empresa",C49="Desenvolupament"),Hoja2I!$C$18,IF(AND($D$10="Mitjana empresa",C49="Recerca"),Hoja2I!$C$14,IF(AND($D$10="Mitjana empresa",C49="Desenvolupament"),Hoja2I!$C$17,IF(AND($D$10="Petita empresa",C49="Recerca"),Hoja2I!$C$13,IF(AND($D$10="Petita empresa",C49="Desenvolupament"),Hoja2I!$C$16,0)))))))</f>
        <v>0</v>
      </c>
      <c r="K49" s="35">
        <f t="shared" si="4"/>
        <v>0</v>
      </c>
    </row>
    <row r="50" spans="1:12" x14ac:dyDescent="0.35">
      <c r="A50" s="99"/>
      <c r="B50" s="100"/>
      <c r="C50" s="101"/>
      <c r="D50" s="158"/>
      <c r="E50" s="158"/>
      <c r="F50" s="158"/>
      <c r="G50" s="158"/>
      <c r="H50" s="109"/>
      <c r="I50" s="45"/>
      <c r="J50" s="34">
        <f>IF($D$10="Agent TECNIO",1,IF(AND($D$10="Gran empresa",C50="Recerca"),Hoja2I!$C$15,IF(AND($D$10="Gran empresa",C50="Desenvolupament"),Hoja2I!$C$18,IF(AND($D$10="Mitjana empresa",C50="Recerca"),Hoja2I!$C$14,IF(AND($D$10="Mitjana empresa",C50="Desenvolupament"),Hoja2I!$C$17,IF(AND($D$10="Petita empresa",C50="Recerca"),Hoja2I!$C$13,IF(AND($D$10="Petita empresa",C50="Desenvolupament"),Hoja2I!$C$16,0)))))))</f>
        <v>0</v>
      </c>
      <c r="K50" s="35">
        <f t="shared" si="4"/>
        <v>0</v>
      </c>
    </row>
    <row r="51" spans="1:12" x14ac:dyDescent="0.35">
      <c r="A51" s="99"/>
      <c r="B51" s="100"/>
      <c r="C51" s="101"/>
      <c r="D51" s="158"/>
      <c r="E51" s="158"/>
      <c r="F51" s="158"/>
      <c r="G51" s="158"/>
      <c r="H51" s="109"/>
      <c r="I51" s="45"/>
      <c r="J51" s="34">
        <f>IF($D$10="Agent TECNIO",1,IF(AND($D$10="Gran empresa",C51="Recerca"),Hoja2I!$C$15,IF(AND($D$10="Gran empresa",C51="Desenvolupament"),Hoja2I!$C$18,IF(AND($D$10="Mitjana empresa",C51="Recerca"),Hoja2I!$C$14,IF(AND($D$10="Mitjana empresa",C51="Desenvolupament"),Hoja2I!$C$17,IF(AND($D$10="Petita empresa",C51="Recerca"),Hoja2I!$C$13,IF(AND($D$10="Petita empresa",C51="Desenvolupament"),Hoja2I!$C$16,0)))))))</f>
        <v>0</v>
      </c>
      <c r="K51" s="35">
        <f t="shared" si="4"/>
        <v>0</v>
      </c>
    </row>
    <row r="52" spans="1:12" x14ac:dyDescent="0.35">
      <c r="A52" s="99"/>
      <c r="B52" s="100"/>
      <c r="C52" s="101"/>
      <c r="D52" s="158"/>
      <c r="E52" s="158"/>
      <c r="F52" s="158"/>
      <c r="G52" s="158"/>
      <c r="H52" s="109"/>
      <c r="I52" s="45"/>
      <c r="J52" s="34">
        <f>IF($D$10="Agent TECNIO",1,IF(AND($D$10="Gran empresa",C52="Recerca"),Hoja2I!$C$15,IF(AND($D$10="Gran empresa",C52="Desenvolupament"),Hoja2I!$C$18,IF(AND($D$10="Mitjana empresa",C52="Recerca"),Hoja2I!$C$14,IF(AND($D$10="Mitjana empresa",C52="Desenvolupament"),Hoja2I!$C$17,IF(AND($D$10="Petita empresa",C52="Recerca"),Hoja2I!$C$13,IF(AND($D$10="Petita empresa",C52="Desenvolupament"),Hoja2I!$C$16,0)))))))</f>
        <v>0</v>
      </c>
      <c r="K52" s="35">
        <f t="shared" si="4"/>
        <v>0</v>
      </c>
    </row>
    <row r="53" spans="1:12" x14ac:dyDescent="0.35">
      <c r="A53" s="25"/>
      <c r="B53" s="36"/>
      <c r="C53" s="37"/>
      <c r="D53" s="166" t="s">
        <v>3</v>
      </c>
      <c r="E53" s="167"/>
      <c r="F53" s="167"/>
      <c r="G53" s="168"/>
      <c r="H53" s="41">
        <f>SUM(H48:H52)</f>
        <v>0</v>
      </c>
      <c r="I53" s="40">
        <f>SUM(I48:I52)</f>
        <v>0</v>
      </c>
      <c r="J53" s="42">
        <f>IF(I53=0,0,K53/I53)</f>
        <v>0</v>
      </c>
      <c r="K53" s="40">
        <f>SUM(K48:K52)</f>
        <v>0</v>
      </c>
    </row>
    <row r="54" spans="1:12" s="16" customFormat="1" x14ac:dyDescent="0.35">
      <c r="A54" s="44"/>
      <c r="B54" s="44"/>
      <c r="C54" s="44"/>
      <c r="D54" s="44"/>
      <c r="E54" s="44"/>
      <c r="F54" s="44"/>
      <c r="G54" s="44"/>
      <c r="H54" s="44"/>
      <c r="I54" s="44"/>
      <c r="J54" s="44"/>
      <c r="K54" s="44"/>
    </row>
    <row r="55" spans="1:12" s="16" customFormat="1" x14ac:dyDescent="0.35">
      <c r="A55" s="128"/>
      <c r="G55" s="129"/>
    </row>
    <row r="56" spans="1:12" s="16" customFormat="1" x14ac:dyDescent="0.35">
      <c r="A56" s="130"/>
      <c r="B56" s="131" t="s">
        <v>4</v>
      </c>
      <c r="C56" s="131"/>
      <c r="D56" s="132"/>
      <c r="E56" s="133"/>
      <c r="F56" s="133"/>
      <c r="G56" s="132"/>
    </row>
    <row r="57" spans="1:12" s="16" customFormat="1" ht="15" thickBot="1" x14ac:dyDescent="0.4">
      <c r="E57" s="169" t="s">
        <v>25</v>
      </c>
      <c r="F57" s="170"/>
      <c r="G57" s="170"/>
      <c r="H57" s="171"/>
      <c r="I57" s="18" t="s">
        <v>26</v>
      </c>
      <c r="J57" s="19" t="s">
        <v>19</v>
      </c>
      <c r="K57" s="19" t="s">
        <v>20</v>
      </c>
    </row>
    <row r="58" spans="1:12" s="16" customFormat="1" x14ac:dyDescent="0.35">
      <c r="B58" s="172" t="s">
        <v>6</v>
      </c>
      <c r="C58" s="173"/>
      <c r="D58" s="134" t="s">
        <v>2</v>
      </c>
      <c r="E58" s="178">
        <f>+SUMIFS(H18:H31,B18:B31,B58)</f>
        <v>0</v>
      </c>
      <c r="F58" s="178"/>
      <c r="G58" s="178"/>
      <c r="H58" s="179">
        <f>+SUM(E58:E61)</f>
        <v>0</v>
      </c>
      <c r="I58" s="20">
        <f>+SUMIFS(I18:I31,C18:C31,B58)</f>
        <v>0</v>
      </c>
      <c r="J58" s="21">
        <f>IF(K58=0,0,K58/I58)</f>
        <v>0</v>
      </c>
      <c r="K58" s="22">
        <f>+SUMIFS(K18:K31,C18:C31,B58)</f>
        <v>0</v>
      </c>
      <c r="L58" s="46"/>
    </row>
    <row r="59" spans="1:12" s="16" customFormat="1" x14ac:dyDescent="0.35">
      <c r="B59" s="174"/>
      <c r="C59" s="175"/>
      <c r="D59" s="134" t="s">
        <v>42</v>
      </c>
      <c r="E59" s="178">
        <f>+SUMIFS(H38:H42,B38:B42,B58)</f>
        <v>0</v>
      </c>
      <c r="F59" s="178"/>
      <c r="G59" s="178"/>
      <c r="H59" s="179"/>
      <c r="I59" s="20">
        <f>+SUMIFS(I38:I42,C38:C42,B58)</f>
        <v>0</v>
      </c>
      <c r="J59" s="21">
        <f t="shared" ref="J59:J60" si="5">IF(K59=0,0,K59/I59)</f>
        <v>0</v>
      </c>
      <c r="K59" s="22">
        <f>+SUMIFS(K38:K42,C38:C42,B58)</f>
        <v>0</v>
      </c>
    </row>
    <row r="60" spans="1:12" s="16" customFormat="1" x14ac:dyDescent="0.35">
      <c r="B60" s="174"/>
      <c r="C60" s="175"/>
      <c r="D60" s="134" t="s">
        <v>41</v>
      </c>
      <c r="E60" s="178">
        <f>+SUMIFS(H48:H52,B48:B52,B58)</f>
        <v>0</v>
      </c>
      <c r="F60" s="178"/>
      <c r="G60" s="178"/>
      <c r="H60" s="179"/>
      <c r="I60" s="20">
        <f>+SUMIFS(I48:I52,C48:C52,B58)</f>
        <v>0</v>
      </c>
      <c r="J60" s="21">
        <f t="shared" si="5"/>
        <v>0</v>
      </c>
      <c r="K60" s="22">
        <f>+SUMIFS(K48:K52,C48:C52,B58)</f>
        <v>0</v>
      </c>
    </row>
    <row r="61" spans="1:12" s="16" customFormat="1" x14ac:dyDescent="0.35">
      <c r="B61" s="176"/>
      <c r="C61" s="177"/>
      <c r="D61" s="134" t="s">
        <v>14</v>
      </c>
      <c r="E61" s="178">
        <f>+E58*Hoja2I!$B$22</f>
        <v>0</v>
      </c>
      <c r="F61" s="178"/>
      <c r="G61" s="178"/>
      <c r="H61" s="179"/>
      <c r="I61" s="20">
        <f>+I58*Hoja2I!$B$22</f>
        <v>0</v>
      </c>
      <c r="J61" s="21">
        <f>IF(K61=0,0,K61/I61)</f>
        <v>0</v>
      </c>
      <c r="K61" s="22">
        <f>+K58*Hoja2I!$B$22</f>
        <v>0</v>
      </c>
    </row>
    <row r="62" spans="1:12" s="16" customFormat="1" x14ac:dyDescent="0.35">
      <c r="B62" s="172" t="s">
        <v>5</v>
      </c>
      <c r="C62" s="173"/>
      <c r="D62" s="134" t="s">
        <v>2</v>
      </c>
      <c r="E62" s="178">
        <f>+SUMIFS(H18:H31,B18:B31,B62)</f>
        <v>0</v>
      </c>
      <c r="F62" s="178"/>
      <c r="G62" s="178"/>
      <c r="H62" s="179">
        <f>+SUM(E62:E65)</f>
        <v>0</v>
      </c>
      <c r="I62" s="20">
        <f>+SUMIFS(I18:I31,C18:C31,B62)</f>
        <v>0</v>
      </c>
      <c r="J62" s="21">
        <f t="shared" ref="J62:J65" si="6">IF(K62=0,0,K62/I62)</f>
        <v>0</v>
      </c>
      <c r="K62" s="22">
        <f>+SUMIFS(K18:K31,C18:C31,B62)</f>
        <v>0</v>
      </c>
    </row>
    <row r="63" spans="1:12" s="16" customFormat="1" x14ac:dyDescent="0.35">
      <c r="B63" s="174"/>
      <c r="C63" s="175"/>
      <c r="D63" s="134" t="s">
        <v>42</v>
      </c>
      <c r="E63" s="178">
        <f>+SUMIFS(H38:H42,B38:B42,B62)</f>
        <v>0</v>
      </c>
      <c r="F63" s="178"/>
      <c r="G63" s="178"/>
      <c r="H63" s="179"/>
      <c r="I63" s="20">
        <f>+SUMIFS(I38:I42,C38:C42,B62)</f>
        <v>0</v>
      </c>
      <c r="J63" s="21">
        <f t="shared" si="6"/>
        <v>0</v>
      </c>
      <c r="K63" s="22">
        <f>+SUMIFS(K38:K42,C38:C42,B62)</f>
        <v>0</v>
      </c>
    </row>
    <row r="64" spans="1:12" s="16" customFormat="1" x14ac:dyDescent="0.35">
      <c r="B64" s="174"/>
      <c r="C64" s="175"/>
      <c r="D64" s="134" t="s">
        <v>41</v>
      </c>
      <c r="E64" s="178">
        <f>+SUMIFS(H48:H52,B48:B52,B62)</f>
        <v>0</v>
      </c>
      <c r="F64" s="178"/>
      <c r="G64" s="178"/>
      <c r="H64" s="179"/>
      <c r="I64" s="20">
        <f>+SUMIFS(I48:I52,C48:C52,B62)</f>
        <v>0</v>
      </c>
      <c r="J64" s="21">
        <f t="shared" si="6"/>
        <v>0</v>
      </c>
      <c r="K64" s="22">
        <f>+SUMIFS(K48:K52,C48:C52,B62)</f>
        <v>0</v>
      </c>
    </row>
    <row r="65" spans="2:11" s="16" customFormat="1" x14ac:dyDescent="0.35">
      <c r="B65" s="176"/>
      <c r="C65" s="177"/>
      <c r="D65" s="134" t="s">
        <v>14</v>
      </c>
      <c r="E65" s="178">
        <f>+E62*Hoja2I!$B$22</f>
        <v>0</v>
      </c>
      <c r="F65" s="178"/>
      <c r="G65" s="178"/>
      <c r="H65" s="179"/>
      <c r="I65" s="20">
        <f>+I62*Hoja2I!$B$22</f>
        <v>0</v>
      </c>
      <c r="J65" s="21">
        <f t="shared" si="6"/>
        <v>0</v>
      </c>
      <c r="K65" s="22">
        <f>+K62*Hoja2I!$B$22</f>
        <v>0</v>
      </c>
    </row>
    <row r="66" spans="2:11" s="16" customFormat="1" ht="15.5" x14ac:dyDescent="0.35">
      <c r="E66" s="180">
        <f>SUM(E58:E65)</f>
        <v>0</v>
      </c>
      <c r="F66" s="180"/>
      <c r="G66" s="180"/>
      <c r="H66" s="135">
        <f>+H62+H58</f>
        <v>0</v>
      </c>
      <c r="I66" s="23">
        <f>SUM(I58:I65)</f>
        <v>0</v>
      </c>
      <c r="J66" s="21">
        <f>IF(K66=0,0,K66/I66)</f>
        <v>0</v>
      </c>
      <c r="K66" s="23">
        <f>SUM(K58:K65)</f>
        <v>0</v>
      </c>
    </row>
    <row r="67" spans="2:11" s="16" customFormat="1" x14ac:dyDescent="0.35"/>
    <row r="68" spans="2:11" s="16" customFormat="1" x14ac:dyDescent="0.35"/>
    <row r="69" spans="2:11" s="16" customFormat="1" x14ac:dyDescent="0.35"/>
    <row r="70" spans="2:11" s="16" customFormat="1" x14ac:dyDescent="0.35"/>
    <row r="71" spans="2:11" s="16" customFormat="1" x14ac:dyDescent="0.35"/>
    <row r="72" spans="2:11" s="16" customFormat="1" x14ac:dyDescent="0.35"/>
    <row r="73" spans="2:11" s="16" customFormat="1" x14ac:dyDescent="0.35"/>
    <row r="74" spans="2:11" s="16" customFormat="1" x14ac:dyDescent="0.35"/>
    <row r="75" spans="2:11" s="16" customFormat="1" x14ac:dyDescent="0.35"/>
    <row r="76" spans="2:11" s="16" customFormat="1" x14ac:dyDescent="0.35"/>
    <row r="77" spans="2:11" s="16" customFormat="1" x14ac:dyDescent="0.35"/>
    <row r="78" spans="2:11" s="16" customFormat="1" x14ac:dyDescent="0.35"/>
    <row r="79" spans="2:11" s="16" customFormat="1" x14ac:dyDescent="0.35"/>
    <row r="80" spans="2:11" s="16" customFormat="1" x14ac:dyDescent="0.35"/>
    <row r="81" s="16" customFormat="1" x14ac:dyDescent="0.35"/>
    <row r="82" s="16" customFormat="1" x14ac:dyDescent="0.35"/>
    <row r="83" s="16" customFormat="1" x14ac:dyDescent="0.35"/>
    <row r="84" s="16" customFormat="1" x14ac:dyDescent="0.35"/>
    <row r="85" s="16" customFormat="1" x14ac:dyDescent="0.35"/>
    <row r="86" s="16" customFormat="1" x14ac:dyDescent="0.35"/>
    <row r="87" s="16" customFormat="1" x14ac:dyDescent="0.35"/>
    <row r="88" s="16" customFormat="1" x14ac:dyDescent="0.35"/>
    <row r="89" s="16" customFormat="1" x14ac:dyDescent="0.35"/>
    <row r="90" s="16" customFormat="1" x14ac:dyDescent="0.35"/>
    <row r="91" s="16" customFormat="1" x14ac:dyDescent="0.35"/>
    <row r="92" s="16" customFormat="1" x14ac:dyDescent="0.35"/>
    <row r="93" s="16" customFormat="1" x14ac:dyDescent="0.35"/>
    <row r="94" s="16" customFormat="1" x14ac:dyDescent="0.35"/>
    <row r="95" s="16" customFormat="1" x14ac:dyDescent="0.35"/>
    <row r="96" s="16" customFormat="1" x14ac:dyDescent="0.35"/>
    <row r="97" s="16" customFormat="1" x14ac:dyDescent="0.35"/>
    <row r="98" s="16" customFormat="1" x14ac:dyDescent="0.35"/>
    <row r="99" s="16" customFormat="1" x14ac:dyDescent="0.35"/>
    <row r="100" s="16" customFormat="1" x14ac:dyDescent="0.35"/>
    <row r="101" s="16" customFormat="1" x14ac:dyDescent="0.35"/>
    <row r="102" s="16" customFormat="1" x14ac:dyDescent="0.35"/>
    <row r="103" s="16" customFormat="1" x14ac:dyDescent="0.35"/>
    <row r="104" s="16" customFormat="1" x14ac:dyDescent="0.35"/>
    <row r="105" s="16" customFormat="1" x14ac:dyDescent="0.35"/>
    <row r="106" s="16" customFormat="1" x14ac:dyDescent="0.35"/>
    <row r="107" s="16" customFormat="1" x14ac:dyDescent="0.35"/>
    <row r="108" s="16" customFormat="1" x14ac:dyDescent="0.35"/>
    <row r="109" s="16" customFormat="1" x14ac:dyDescent="0.35"/>
    <row r="110" s="16" customFormat="1" x14ac:dyDescent="0.35"/>
    <row r="111" s="16" customFormat="1" x14ac:dyDescent="0.35"/>
    <row r="112" s="16" customFormat="1" x14ac:dyDescent="0.35"/>
    <row r="113" s="16" customFormat="1" x14ac:dyDescent="0.35"/>
    <row r="114" s="16" customFormat="1" x14ac:dyDescent="0.35"/>
    <row r="115" s="16" customFormat="1" x14ac:dyDescent="0.35"/>
    <row r="116" s="16" customFormat="1" x14ac:dyDescent="0.35"/>
    <row r="117" s="16" customFormat="1" x14ac:dyDescent="0.35"/>
  </sheetData>
  <sheetProtection algorithmName="SHA-512" hashValue="aMbZQjYiiJ1C3dvUZRzwJa58SfGpqWQFmmeltuV2E+YptGNjPvX0EQokMvDyNdoc+PD+6mM3h4afxQbxRAQNTQ==" saltValue="gEEuIbbzD3PlEuOsVq0VYQ==" spinCount="100000" sheet="1" insertRows="0" deleteRows="0" selectLockedCells="1"/>
  <mergeCells count="39">
    <mergeCell ref="E66:G66"/>
    <mergeCell ref="B62:C65"/>
    <mergeCell ref="E62:G62"/>
    <mergeCell ref="H62:H65"/>
    <mergeCell ref="E63:G63"/>
    <mergeCell ref="E64:G64"/>
    <mergeCell ref="E65:G65"/>
    <mergeCell ref="D53:G53"/>
    <mergeCell ref="E57:H57"/>
    <mergeCell ref="B58:C61"/>
    <mergeCell ref="E58:G58"/>
    <mergeCell ref="H58:H61"/>
    <mergeCell ref="E59:G59"/>
    <mergeCell ref="E60:G60"/>
    <mergeCell ref="E61:G61"/>
    <mergeCell ref="D52:G52"/>
    <mergeCell ref="D38:G38"/>
    <mergeCell ref="D39:G39"/>
    <mergeCell ref="D40:G40"/>
    <mergeCell ref="D41:G41"/>
    <mergeCell ref="D42:G42"/>
    <mergeCell ref="D43:G43"/>
    <mergeCell ref="D47:G47"/>
    <mergeCell ref="D48:G48"/>
    <mergeCell ref="D49:G49"/>
    <mergeCell ref="D50:G50"/>
    <mergeCell ref="D51:G51"/>
    <mergeCell ref="A11:C11"/>
    <mergeCell ref="D11:G11"/>
    <mergeCell ref="A12:C12"/>
    <mergeCell ref="D12:G12"/>
    <mergeCell ref="A13:C13"/>
    <mergeCell ref="D13:G13"/>
    <mergeCell ref="A8:C8"/>
    <mergeCell ref="D8:G8"/>
    <mergeCell ref="A9:C9"/>
    <mergeCell ref="D9:G9"/>
    <mergeCell ref="A10:C10"/>
    <mergeCell ref="D10:G10"/>
  </mergeCells>
  <pageMargins left="0.70866141732283472" right="0.70866141732283472" top="0.74803149606299213" bottom="0.74803149606299213" header="0.31496062992125984" footer="0.31496062992125984"/>
  <pageSetup paperSize="9" scale="47" orientation="portrait" r:id="rId1"/>
  <headerFooter>
    <oddFooter>&amp;RINNOTEC
Versió esborrany , 26 d'octubre de 2020</oddFooter>
  </headerFooter>
  <colBreaks count="1" manualBreakCount="1">
    <brk id="9" max="76"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EDCEF33F-FB2B-41A3-A3E8-273F4741F339}">
          <x14:formula1>
            <xm:f>Hoja2I!$A$2:$A$3</xm:f>
          </x14:formula1>
          <xm:sqref>B18:C31 B38:C42 B48:C52</xm:sqref>
        </x14:dataValidation>
        <x14:dataValidation type="list" allowBlank="1" showInputMessage="1" showErrorMessage="1" xr:uid="{D212524C-6D70-4361-8108-3745264D3535}">
          <x14:formula1>
            <xm:f>Hoja2I!$C$2:$C$3</xm:f>
          </x14:formula1>
          <xm:sqref>D13:G13</xm:sqref>
        </x14:dataValidation>
        <x14:dataValidation type="list" allowBlank="1" showInputMessage="1" showErrorMessage="1" xr:uid="{7ECE5FBC-BB37-4F09-BF2E-51A1ED191B5C}">
          <x14:formula1>
            <xm:f>Hoja2I!$C$8:$C$11</xm:f>
          </x14:formula1>
          <xm:sqref>D9:G10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A6CED-EB28-4EC9-94A0-FFE93659CE9B}">
  <dimension ref="A1:M55"/>
  <sheetViews>
    <sheetView showGridLines="0" topLeftCell="A3" zoomScaleNormal="100" workbookViewId="0">
      <selection activeCell="A3" sqref="A3"/>
    </sheetView>
  </sheetViews>
  <sheetFormatPr defaultColWidth="11.453125" defaultRowHeight="14.5" x14ac:dyDescent="0.35"/>
  <cols>
    <col min="1" max="1" width="7" style="78" customWidth="1"/>
    <col min="2" max="2" width="23.1796875" style="12" bestFit="1" customWidth="1"/>
    <col min="3" max="3" width="15.6328125" style="12" customWidth="1"/>
    <col min="4" max="4" width="33.1796875" style="12" hidden="1" customWidth="1"/>
    <col min="5" max="5" width="11.453125" style="12" hidden="1" customWidth="1"/>
    <col min="6" max="6" width="2.6328125" style="12" hidden="1" customWidth="1"/>
    <col min="7" max="7" width="3" style="12" customWidth="1"/>
    <col min="8" max="8" width="2" style="12" customWidth="1"/>
    <col min="9" max="9" width="22.6328125" style="12" customWidth="1"/>
    <col min="10" max="10" width="15.6328125" style="12" customWidth="1"/>
    <col min="11" max="11" width="27.7265625" style="12" hidden="1" customWidth="1"/>
    <col min="12" max="12" width="7.7265625" style="12" hidden="1" customWidth="1"/>
    <col min="13" max="13" width="13.1796875" style="12" hidden="1" customWidth="1"/>
    <col min="14" max="16384" width="11.453125" style="94"/>
  </cols>
  <sheetData>
    <row r="1" spans="1:13" hidden="1" x14ac:dyDescent="0.35">
      <c r="A1" s="92" t="s">
        <v>27</v>
      </c>
      <c r="B1" s="93"/>
    </row>
    <row r="2" spans="1:13" hidden="1" x14ac:dyDescent="0.35">
      <c r="A2" s="92" t="s">
        <v>28</v>
      </c>
      <c r="B2" s="93"/>
    </row>
    <row r="3" spans="1:13" ht="15" thickBot="1" x14ac:dyDescent="0.4">
      <c r="A3" s="50" t="s">
        <v>60</v>
      </c>
      <c r="B3" s="50" t="str">
        <f>+IF(ISBLANK(Entitat1!D8), "Pendent omplir fitxa", Entitat1!D8)</f>
        <v>Pendent omplir fitxa</v>
      </c>
      <c r="H3" s="52" t="s">
        <v>54</v>
      </c>
      <c r="I3" s="52"/>
    </row>
    <row r="4" spans="1:13" ht="15" customHeight="1" thickBot="1" x14ac:dyDescent="0.4">
      <c r="C4" s="181" t="s">
        <v>65</v>
      </c>
      <c r="D4" s="82" t="s">
        <v>26</v>
      </c>
      <c r="E4" s="83" t="s">
        <v>19</v>
      </c>
      <c r="F4" s="84" t="s">
        <v>20</v>
      </c>
      <c r="J4" s="181" t="s">
        <v>65</v>
      </c>
      <c r="K4" s="95" t="s">
        <v>26</v>
      </c>
      <c r="L4" s="83" t="s">
        <v>19</v>
      </c>
      <c r="M4" s="84" t="s">
        <v>20</v>
      </c>
    </row>
    <row r="5" spans="1:13" x14ac:dyDescent="0.35">
      <c r="A5" s="79" t="s">
        <v>55</v>
      </c>
      <c r="B5" s="63" t="s">
        <v>2</v>
      </c>
      <c r="C5" s="64">
        <f>+Entitat1!E58</f>
        <v>0</v>
      </c>
      <c r="D5" s="65">
        <f>+Entitat1!I58</f>
        <v>0</v>
      </c>
      <c r="E5" s="89">
        <f>+Entitat1!J58</f>
        <v>0</v>
      </c>
      <c r="F5" s="66">
        <f>+Entitat1!K58</f>
        <v>0</v>
      </c>
      <c r="H5" s="53" t="s">
        <v>55</v>
      </c>
      <c r="I5" s="54" t="s">
        <v>2</v>
      </c>
      <c r="J5" s="116">
        <f>+C5+C17+C29+C41</f>
        <v>0</v>
      </c>
      <c r="K5" s="96">
        <f>+D5+D17+D29+D41</f>
        <v>0</v>
      </c>
      <c r="L5" s="85">
        <f>IF(M5=0,0,M5/K5)</f>
        <v>0</v>
      </c>
      <c r="M5" s="55">
        <f>+F5+F17+F29+F41</f>
        <v>0</v>
      </c>
    </row>
    <row r="6" spans="1:13" x14ac:dyDescent="0.35">
      <c r="A6" s="80"/>
      <c r="B6" s="13" t="s">
        <v>51</v>
      </c>
      <c r="C6" s="49">
        <f>+Entitat1!E59</f>
        <v>0</v>
      </c>
      <c r="D6" s="14">
        <f>+Entitat1!I59</f>
        <v>0</v>
      </c>
      <c r="E6" s="90">
        <f>+Entitat1!J59</f>
        <v>0</v>
      </c>
      <c r="F6" s="67">
        <f>+Entitat1!K59</f>
        <v>0</v>
      </c>
      <c r="H6" s="56"/>
      <c r="I6" s="51" t="s">
        <v>51</v>
      </c>
      <c r="J6" s="117">
        <f t="shared" ref="J6:K12" si="0">+C6+C18+C30+C42</f>
        <v>0</v>
      </c>
      <c r="K6" s="97">
        <f t="shared" si="0"/>
        <v>0</v>
      </c>
      <c r="L6" s="86">
        <f t="shared" ref="L6:L13" si="1">IF(M6=0,0,M6/K6)</f>
        <v>0</v>
      </c>
      <c r="M6" s="57">
        <f t="shared" ref="M6:M12" si="2">+F6+F18+F30+F42</f>
        <v>0</v>
      </c>
    </row>
    <row r="7" spans="1:13" x14ac:dyDescent="0.35">
      <c r="A7" s="80"/>
      <c r="B7" s="13" t="s">
        <v>52</v>
      </c>
      <c r="C7" s="49">
        <f>+Entitat1!E60</f>
        <v>0</v>
      </c>
      <c r="D7" s="14">
        <f>+Entitat1!I60</f>
        <v>0</v>
      </c>
      <c r="E7" s="90">
        <f>+Entitat1!J60</f>
        <v>0</v>
      </c>
      <c r="F7" s="67">
        <f>+Entitat1!K60</f>
        <v>0</v>
      </c>
      <c r="H7" s="56"/>
      <c r="I7" s="51" t="s">
        <v>52</v>
      </c>
      <c r="J7" s="117">
        <f t="shared" si="0"/>
        <v>0</v>
      </c>
      <c r="K7" s="97">
        <f t="shared" si="0"/>
        <v>0</v>
      </c>
      <c r="L7" s="86">
        <f t="shared" si="1"/>
        <v>0</v>
      </c>
      <c r="M7" s="57">
        <f t="shared" si="2"/>
        <v>0</v>
      </c>
    </row>
    <row r="8" spans="1:13" ht="15" thickBot="1" x14ac:dyDescent="0.4">
      <c r="A8" s="81"/>
      <c r="B8" s="68" t="s">
        <v>14</v>
      </c>
      <c r="C8" s="69">
        <f>+Entitat1!E61</f>
        <v>0</v>
      </c>
      <c r="D8" s="70">
        <f>+Entitat1!I61</f>
        <v>0</v>
      </c>
      <c r="E8" s="91">
        <f>+Entitat1!J61</f>
        <v>0</v>
      </c>
      <c r="F8" s="71">
        <f>+Entitat1!K61</f>
        <v>0</v>
      </c>
      <c r="H8" s="58"/>
      <c r="I8" s="59" t="s">
        <v>14</v>
      </c>
      <c r="J8" s="118">
        <f t="shared" si="0"/>
        <v>0</v>
      </c>
      <c r="K8" s="98">
        <f t="shared" si="0"/>
        <v>0</v>
      </c>
      <c r="L8" s="87">
        <f t="shared" si="1"/>
        <v>0</v>
      </c>
      <c r="M8" s="60">
        <f t="shared" si="2"/>
        <v>0</v>
      </c>
    </row>
    <row r="9" spans="1:13" x14ac:dyDescent="0.35">
      <c r="A9" s="79" t="s">
        <v>53</v>
      </c>
      <c r="B9" s="63" t="s">
        <v>2</v>
      </c>
      <c r="C9" s="64">
        <f>+Entitat1!E62</f>
        <v>0</v>
      </c>
      <c r="D9" s="65">
        <f>+Entitat1!I62</f>
        <v>0</v>
      </c>
      <c r="E9" s="89">
        <f>+Entitat1!J62</f>
        <v>0</v>
      </c>
      <c r="F9" s="66">
        <f>+Entitat1!K62</f>
        <v>0</v>
      </c>
      <c r="H9" s="53" t="s">
        <v>53</v>
      </c>
      <c r="I9" s="54" t="s">
        <v>2</v>
      </c>
      <c r="J9" s="116">
        <f>+C9+C21+C33+C45</f>
        <v>0</v>
      </c>
      <c r="K9" s="96">
        <f>+D9+D21+D33+D45</f>
        <v>0</v>
      </c>
      <c r="L9" s="85">
        <f t="shared" si="1"/>
        <v>0</v>
      </c>
      <c r="M9" s="55">
        <f t="shared" si="2"/>
        <v>0</v>
      </c>
    </row>
    <row r="10" spans="1:13" x14ac:dyDescent="0.35">
      <c r="A10" s="80"/>
      <c r="B10" s="13" t="s">
        <v>51</v>
      </c>
      <c r="C10" s="49">
        <f>+Entitat1!E63</f>
        <v>0</v>
      </c>
      <c r="D10" s="14">
        <f>+Entitat1!I63</f>
        <v>0</v>
      </c>
      <c r="E10" s="90">
        <f>+Entitat1!J63</f>
        <v>0</v>
      </c>
      <c r="F10" s="67">
        <f>+Entitat1!K63</f>
        <v>0</v>
      </c>
      <c r="H10" s="56"/>
      <c r="I10" s="51" t="s">
        <v>51</v>
      </c>
      <c r="J10" s="117">
        <f t="shared" si="0"/>
        <v>0</v>
      </c>
      <c r="K10" s="97">
        <f t="shared" si="0"/>
        <v>0</v>
      </c>
      <c r="L10" s="86">
        <f t="shared" si="1"/>
        <v>0</v>
      </c>
      <c r="M10" s="57">
        <f t="shared" si="2"/>
        <v>0</v>
      </c>
    </row>
    <row r="11" spans="1:13" x14ac:dyDescent="0.35">
      <c r="A11" s="80"/>
      <c r="B11" s="13" t="s">
        <v>52</v>
      </c>
      <c r="C11" s="49">
        <f>+Entitat1!E64</f>
        <v>0</v>
      </c>
      <c r="D11" s="14">
        <f>+Entitat1!I64</f>
        <v>0</v>
      </c>
      <c r="E11" s="90">
        <f>+Entitat1!J64</f>
        <v>0</v>
      </c>
      <c r="F11" s="67">
        <f>+Entitat1!K64</f>
        <v>0</v>
      </c>
      <c r="H11" s="56"/>
      <c r="I11" s="51" t="s">
        <v>52</v>
      </c>
      <c r="J11" s="117">
        <f t="shared" si="0"/>
        <v>0</v>
      </c>
      <c r="K11" s="97">
        <f t="shared" si="0"/>
        <v>0</v>
      </c>
      <c r="L11" s="86">
        <f t="shared" si="1"/>
        <v>0</v>
      </c>
      <c r="M11" s="57">
        <f t="shared" si="2"/>
        <v>0</v>
      </c>
    </row>
    <row r="12" spans="1:13" ht="15" thickBot="1" x14ac:dyDescent="0.4">
      <c r="A12" s="81"/>
      <c r="B12" s="68" t="s">
        <v>14</v>
      </c>
      <c r="C12" s="69">
        <f>+Entitat1!E65</f>
        <v>0</v>
      </c>
      <c r="D12" s="70">
        <f>+Entitat1!I65</f>
        <v>0</v>
      </c>
      <c r="E12" s="91">
        <f>+Entitat1!J65</f>
        <v>0</v>
      </c>
      <c r="F12" s="71">
        <f>+Entitat1!K65</f>
        <v>0</v>
      </c>
      <c r="H12" s="58"/>
      <c r="I12" s="59" t="s">
        <v>14</v>
      </c>
      <c r="J12" s="118">
        <f t="shared" si="0"/>
        <v>0</v>
      </c>
      <c r="K12" s="98">
        <f t="shared" si="0"/>
        <v>0</v>
      </c>
      <c r="L12" s="87">
        <f t="shared" si="1"/>
        <v>0</v>
      </c>
      <c r="M12" s="60">
        <f t="shared" si="2"/>
        <v>0</v>
      </c>
    </row>
    <row r="13" spans="1:13" ht="15" customHeight="1" thickBot="1" x14ac:dyDescent="0.4">
      <c r="C13" s="72">
        <f>SUM(C5:C12)</f>
        <v>0</v>
      </c>
      <c r="D13" s="73">
        <f>SUM(D5:D12)</f>
        <v>0</v>
      </c>
      <c r="E13" s="74">
        <f>IF(F13=0,0,F13/D13)</f>
        <v>0</v>
      </c>
      <c r="F13" s="75">
        <f>SUM(F5:F12)</f>
        <v>0</v>
      </c>
      <c r="J13" s="88">
        <f>SUM(J5:J12)</f>
        <v>0</v>
      </c>
      <c r="K13" s="61">
        <f>SUM(K5:K12)</f>
        <v>0</v>
      </c>
      <c r="L13" s="62">
        <f t="shared" si="1"/>
        <v>0</v>
      </c>
      <c r="M13" s="88">
        <f>SUM(M5:M12)</f>
        <v>0</v>
      </c>
    </row>
    <row r="14" spans="1:13" x14ac:dyDescent="0.35">
      <c r="A14" s="115"/>
      <c r="C14" s="119"/>
    </row>
    <row r="15" spans="1:13" ht="15" thickBot="1" x14ac:dyDescent="0.4">
      <c r="A15" s="9" t="s">
        <v>61</v>
      </c>
      <c r="B15" s="10" t="str">
        <f>+IF(ISBLANK(Entitat2!D8), "Pendent omplir fitxa", Entitat2!D8)</f>
        <v>Pendent omplir fitxa</v>
      </c>
      <c r="C15" s="11"/>
    </row>
    <row r="16" spans="1:13" ht="15" customHeight="1" thickBot="1" x14ac:dyDescent="0.4">
      <c r="C16" s="181" t="s">
        <v>65</v>
      </c>
      <c r="D16" s="82" t="s">
        <v>26</v>
      </c>
      <c r="E16" s="83" t="s">
        <v>19</v>
      </c>
      <c r="F16" s="84" t="s">
        <v>20</v>
      </c>
    </row>
    <row r="17" spans="1:6" x14ac:dyDescent="0.35">
      <c r="A17" s="79" t="s">
        <v>55</v>
      </c>
      <c r="B17" s="63" t="s">
        <v>2</v>
      </c>
      <c r="C17" s="64">
        <f>+Entitat2!E58</f>
        <v>0</v>
      </c>
      <c r="D17" s="65">
        <f>+Entitat2!I60</f>
        <v>0</v>
      </c>
      <c r="E17" s="89">
        <f>+Entitat2!J60</f>
        <v>0</v>
      </c>
      <c r="F17" s="66">
        <f>+Entitat2!K60</f>
        <v>0</v>
      </c>
    </row>
    <row r="18" spans="1:6" x14ac:dyDescent="0.35">
      <c r="A18" s="80"/>
      <c r="B18" s="13" t="s">
        <v>51</v>
      </c>
      <c r="C18" s="49">
        <f>+Entitat2!E59</f>
        <v>0</v>
      </c>
      <c r="D18" s="14">
        <f>+Entitat2!I61</f>
        <v>0</v>
      </c>
      <c r="E18" s="136">
        <f>+Entitat2!J61</f>
        <v>0</v>
      </c>
      <c r="F18" s="67">
        <f>+Entitat2!K61</f>
        <v>0</v>
      </c>
    </row>
    <row r="19" spans="1:6" x14ac:dyDescent="0.35">
      <c r="A19" s="80"/>
      <c r="B19" s="13" t="s">
        <v>52</v>
      </c>
      <c r="C19" s="49">
        <f>+Entitat2!E60</f>
        <v>0</v>
      </c>
      <c r="D19" s="14">
        <f>+Entitat2!I62</f>
        <v>0</v>
      </c>
      <c r="E19" s="136">
        <f>+Entitat2!J62</f>
        <v>0</v>
      </c>
      <c r="F19" s="67">
        <f>+Entitat2!K62</f>
        <v>0</v>
      </c>
    </row>
    <row r="20" spans="1:6" ht="15" thickBot="1" x14ac:dyDescent="0.4">
      <c r="A20" s="81"/>
      <c r="B20" s="68" t="s">
        <v>14</v>
      </c>
      <c r="C20" s="69">
        <f>+Entitat2!E61</f>
        <v>0</v>
      </c>
      <c r="D20" s="70">
        <f>+Entitat2!I63</f>
        <v>0</v>
      </c>
      <c r="E20" s="137">
        <f>+Entitat2!J63</f>
        <v>0</v>
      </c>
      <c r="F20" s="71">
        <f>+Entitat2!K63</f>
        <v>0</v>
      </c>
    </row>
    <row r="21" spans="1:6" x14ac:dyDescent="0.35">
      <c r="A21" s="79" t="s">
        <v>53</v>
      </c>
      <c r="B21" s="63" t="s">
        <v>2</v>
      </c>
      <c r="C21" s="64">
        <f>+Entitat2!E62</f>
        <v>0</v>
      </c>
      <c r="D21" s="65">
        <f>+Entitat2!I64</f>
        <v>0</v>
      </c>
      <c r="E21" s="138">
        <f>+Entitat2!J64</f>
        <v>0</v>
      </c>
      <c r="F21" s="66">
        <f>+Entitat2!K64</f>
        <v>0</v>
      </c>
    </row>
    <row r="22" spans="1:6" x14ac:dyDescent="0.35">
      <c r="A22" s="80"/>
      <c r="B22" s="13" t="s">
        <v>51</v>
      </c>
      <c r="C22" s="49">
        <f>+Entitat2!E63</f>
        <v>0</v>
      </c>
      <c r="D22" s="14">
        <f>+Entitat2!I65</f>
        <v>0</v>
      </c>
      <c r="E22" s="136">
        <f>+Entitat2!J65</f>
        <v>0</v>
      </c>
      <c r="F22" s="67">
        <f>+Entitat2!K65</f>
        <v>0</v>
      </c>
    </row>
    <row r="23" spans="1:6" x14ac:dyDescent="0.35">
      <c r="A23" s="80"/>
      <c r="B23" s="13" t="s">
        <v>52</v>
      </c>
      <c r="C23" s="49">
        <f>+Entitat2!E64</f>
        <v>0</v>
      </c>
      <c r="D23" s="14">
        <f>+Entitat2!I66</f>
        <v>0</v>
      </c>
      <c r="E23" s="136">
        <f>+Entitat2!J66</f>
        <v>0</v>
      </c>
      <c r="F23" s="67">
        <f>+Entitat2!K66</f>
        <v>0</v>
      </c>
    </row>
    <row r="24" spans="1:6" ht="15" thickBot="1" x14ac:dyDescent="0.4">
      <c r="A24" s="81"/>
      <c r="B24" s="68" t="s">
        <v>14</v>
      </c>
      <c r="C24" s="69">
        <f>+Entitat2!E65</f>
        <v>0</v>
      </c>
      <c r="D24" s="70">
        <f>+Entitat2!I67</f>
        <v>0</v>
      </c>
      <c r="E24" s="70">
        <f>+Entitat2!J67</f>
        <v>0</v>
      </c>
      <c r="F24" s="71">
        <f>+Entitat2!K67</f>
        <v>0</v>
      </c>
    </row>
    <row r="25" spans="1:6" ht="15" customHeight="1" thickBot="1" x14ac:dyDescent="0.4">
      <c r="C25" s="72">
        <f>SUM(C17:C24)</f>
        <v>0</v>
      </c>
      <c r="D25" s="73">
        <f>SUM(D17:D24)</f>
        <v>0</v>
      </c>
      <c r="E25" s="74">
        <f>IF(F25=0,0,F25/D25)</f>
        <v>0</v>
      </c>
      <c r="F25" s="75">
        <f>SUM(F17:F24)</f>
        <v>0</v>
      </c>
    </row>
    <row r="27" spans="1:6" ht="15" thickBot="1" x14ac:dyDescent="0.4">
      <c r="A27" s="9" t="s">
        <v>62</v>
      </c>
      <c r="B27" s="10" t="str">
        <f>+IF(ISBLANK(Entitat3!D8), "només s'omple si hi ha més de 2 participants", Entitat3!D8)</f>
        <v>només s'omple si hi ha més de 2 participants</v>
      </c>
      <c r="C27" s="11"/>
    </row>
    <row r="28" spans="1:6" ht="15" customHeight="1" thickBot="1" x14ac:dyDescent="0.4">
      <c r="C28" s="181" t="s">
        <v>65</v>
      </c>
      <c r="D28" s="82" t="s">
        <v>26</v>
      </c>
      <c r="E28" s="83" t="s">
        <v>19</v>
      </c>
      <c r="F28" s="84" t="s">
        <v>20</v>
      </c>
    </row>
    <row r="29" spans="1:6" x14ac:dyDescent="0.35">
      <c r="A29" s="79" t="s">
        <v>55</v>
      </c>
      <c r="B29" s="63" t="s">
        <v>2</v>
      </c>
      <c r="C29" s="64">
        <f>+Entitat3!E58</f>
        <v>0</v>
      </c>
      <c r="D29" s="65">
        <f>+Entitat3!I60</f>
        <v>0</v>
      </c>
      <c r="E29" s="89">
        <f>+Entitat3!J60</f>
        <v>0</v>
      </c>
      <c r="F29" s="66">
        <f>+Entitat3!K60</f>
        <v>0</v>
      </c>
    </row>
    <row r="30" spans="1:6" x14ac:dyDescent="0.35">
      <c r="A30" s="80"/>
      <c r="B30" s="13" t="s">
        <v>51</v>
      </c>
      <c r="C30" s="49">
        <f>+Entitat3!E59</f>
        <v>0</v>
      </c>
      <c r="D30" s="14">
        <f>+Entitat3!I61</f>
        <v>0</v>
      </c>
      <c r="E30" s="136">
        <f>+Entitat3!J61</f>
        <v>0</v>
      </c>
      <c r="F30" s="67">
        <f>+Entitat3!K61</f>
        <v>0</v>
      </c>
    </row>
    <row r="31" spans="1:6" x14ac:dyDescent="0.35">
      <c r="A31" s="80"/>
      <c r="B31" s="13" t="s">
        <v>52</v>
      </c>
      <c r="C31" s="49">
        <f>+Entitat3!E60</f>
        <v>0</v>
      </c>
      <c r="D31" s="14">
        <f>+Entitat3!I62</f>
        <v>0</v>
      </c>
      <c r="E31" s="136">
        <f>+Entitat3!J62</f>
        <v>0</v>
      </c>
      <c r="F31" s="67">
        <f>+Entitat3!K62</f>
        <v>0</v>
      </c>
    </row>
    <row r="32" spans="1:6" ht="15" thickBot="1" x14ac:dyDescent="0.4">
      <c r="A32" s="81"/>
      <c r="B32" s="68" t="s">
        <v>14</v>
      </c>
      <c r="C32" s="69">
        <f>+Entitat3!E61</f>
        <v>0</v>
      </c>
      <c r="D32" s="70">
        <f>+Entitat3!I63</f>
        <v>0</v>
      </c>
      <c r="E32" s="137">
        <f>+Entitat3!J63</f>
        <v>0</v>
      </c>
      <c r="F32" s="71">
        <f>+Entitat3!K63</f>
        <v>0</v>
      </c>
    </row>
    <row r="33" spans="1:6" x14ac:dyDescent="0.35">
      <c r="A33" s="79" t="s">
        <v>53</v>
      </c>
      <c r="B33" s="63" t="s">
        <v>2</v>
      </c>
      <c r="C33" s="64">
        <f>+Entitat3!E62</f>
        <v>0</v>
      </c>
      <c r="D33" s="65">
        <f>+Entitat3!I64</f>
        <v>0</v>
      </c>
      <c r="E33" s="138">
        <f>+Entitat3!J64</f>
        <v>0</v>
      </c>
      <c r="F33" s="66">
        <f>+Entitat3!K64</f>
        <v>0</v>
      </c>
    </row>
    <row r="34" spans="1:6" x14ac:dyDescent="0.35">
      <c r="A34" s="80"/>
      <c r="B34" s="13" t="s">
        <v>51</v>
      </c>
      <c r="C34" s="49">
        <f>+Entitat3!E63</f>
        <v>0</v>
      </c>
      <c r="D34" s="14">
        <f>+Entitat3!I65</f>
        <v>0</v>
      </c>
      <c r="E34" s="136">
        <f>+Entitat3!J65</f>
        <v>0</v>
      </c>
      <c r="F34" s="67">
        <f>+Entitat3!K65</f>
        <v>0</v>
      </c>
    </row>
    <row r="35" spans="1:6" x14ac:dyDescent="0.35">
      <c r="A35" s="80"/>
      <c r="B35" s="13" t="s">
        <v>52</v>
      </c>
      <c r="C35" s="49">
        <f>+Entitat3!E64</f>
        <v>0</v>
      </c>
      <c r="D35" s="14">
        <f>+Entitat3!I66</f>
        <v>0</v>
      </c>
      <c r="E35" s="136">
        <f>+Entitat3!J66</f>
        <v>0</v>
      </c>
      <c r="F35" s="67">
        <f>+Entitat3!K66</f>
        <v>0</v>
      </c>
    </row>
    <row r="36" spans="1:6" ht="15" thickBot="1" x14ac:dyDescent="0.4">
      <c r="A36" s="81"/>
      <c r="B36" s="68" t="s">
        <v>14</v>
      </c>
      <c r="C36" s="69">
        <f>+Entitat3!E65</f>
        <v>0</v>
      </c>
      <c r="D36" s="70">
        <f>+Entitat3!I67</f>
        <v>0</v>
      </c>
      <c r="E36" s="70">
        <f>+Entitat3!J67</f>
        <v>0</v>
      </c>
      <c r="F36" s="71">
        <f>+Entitat3!K67</f>
        <v>0</v>
      </c>
    </row>
    <row r="37" spans="1:6" ht="15" customHeight="1" thickBot="1" x14ac:dyDescent="0.4">
      <c r="C37" s="72">
        <f>SUM(C29:C36)</f>
        <v>0</v>
      </c>
      <c r="D37" s="73">
        <f>SUM(D29:D36)</f>
        <v>0</v>
      </c>
      <c r="E37" s="74">
        <f>IF(F37=0,0,F37/D37)</f>
        <v>0</v>
      </c>
      <c r="F37" s="75">
        <f>SUM(F29:F36)</f>
        <v>0</v>
      </c>
    </row>
    <row r="39" spans="1:6" ht="15" thickBot="1" x14ac:dyDescent="0.4">
      <c r="A39" s="9" t="s">
        <v>63</v>
      </c>
      <c r="B39" s="10" t="str">
        <f>+IF(ISBLANK(Entitat4!D8), "només s'omple si hi ha més de 2 participants", Entitat4!D8)</f>
        <v>només s'omple si hi ha més de 2 participants</v>
      </c>
      <c r="C39" s="11"/>
    </row>
    <row r="40" spans="1:6" ht="15" customHeight="1" thickBot="1" x14ac:dyDescent="0.4">
      <c r="C40" s="181" t="s">
        <v>65</v>
      </c>
      <c r="D40" s="76" t="s">
        <v>26</v>
      </c>
      <c r="E40" s="77" t="s">
        <v>19</v>
      </c>
      <c r="F40" s="77" t="s">
        <v>20</v>
      </c>
    </row>
    <row r="41" spans="1:6" x14ac:dyDescent="0.35">
      <c r="A41" s="79" t="s">
        <v>55</v>
      </c>
      <c r="B41" s="63" t="s">
        <v>2</v>
      </c>
      <c r="C41" s="64">
        <f>+Entitat4!E58</f>
        <v>0</v>
      </c>
      <c r="D41" s="65">
        <f>+Entitat4!I60</f>
        <v>0</v>
      </c>
      <c r="E41" s="89">
        <f>+Entitat4!J60</f>
        <v>0</v>
      </c>
      <c r="F41" s="66">
        <f>+Entitat4!K60</f>
        <v>0</v>
      </c>
    </row>
    <row r="42" spans="1:6" x14ac:dyDescent="0.35">
      <c r="A42" s="80"/>
      <c r="B42" s="13" t="s">
        <v>51</v>
      </c>
      <c r="C42" s="49">
        <f>+Entitat4!E59</f>
        <v>0</v>
      </c>
      <c r="D42" s="14">
        <f>+Entitat4!I61</f>
        <v>0</v>
      </c>
      <c r="E42" s="136">
        <f>+Entitat4!J61</f>
        <v>0</v>
      </c>
      <c r="F42" s="67">
        <f>+Entitat4!K61</f>
        <v>0</v>
      </c>
    </row>
    <row r="43" spans="1:6" x14ac:dyDescent="0.35">
      <c r="A43" s="80"/>
      <c r="B43" s="13" t="s">
        <v>52</v>
      </c>
      <c r="C43" s="49">
        <f>+Entitat4!E60</f>
        <v>0</v>
      </c>
      <c r="D43" s="14">
        <f>+Entitat4!I62</f>
        <v>0</v>
      </c>
      <c r="E43" s="136">
        <f>+Entitat4!J62</f>
        <v>0</v>
      </c>
      <c r="F43" s="67">
        <f>+Entitat4!K62</f>
        <v>0</v>
      </c>
    </row>
    <row r="44" spans="1:6" ht="15" thickBot="1" x14ac:dyDescent="0.4">
      <c r="A44" s="81"/>
      <c r="B44" s="68" t="s">
        <v>14</v>
      </c>
      <c r="C44" s="69">
        <f>+Entitat4!E61</f>
        <v>0</v>
      </c>
      <c r="D44" s="70">
        <f>+Entitat4!I63</f>
        <v>0</v>
      </c>
      <c r="E44" s="137">
        <f>+Entitat4!J63</f>
        <v>0</v>
      </c>
      <c r="F44" s="71">
        <f>+Entitat4!K63</f>
        <v>0</v>
      </c>
    </row>
    <row r="45" spans="1:6" x14ac:dyDescent="0.35">
      <c r="A45" s="79" t="s">
        <v>53</v>
      </c>
      <c r="B45" s="63" t="s">
        <v>2</v>
      </c>
      <c r="C45" s="64">
        <f>+Entitat4!E62</f>
        <v>0</v>
      </c>
      <c r="D45" s="65">
        <f>+Entitat4!I64</f>
        <v>0</v>
      </c>
      <c r="E45" s="138">
        <f>+Entitat4!J64</f>
        <v>0</v>
      </c>
      <c r="F45" s="66">
        <f>+Entitat4!K64</f>
        <v>0</v>
      </c>
    </row>
    <row r="46" spans="1:6" x14ac:dyDescent="0.35">
      <c r="A46" s="80"/>
      <c r="B46" s="13" t="s">
        <v>51</v>
      </c>
      <c r="C46" s="49">
        <f>+Entitat4!E63</f>
        <v>0</v>
      </c>
      <c r="D46" s="14">
        <f>+Entitat4!I65</f>
        <v>0</v>
      </c>
      <c r="E46" s="136">
        <f>+Entitat4!J65</f>
        <v>0</v>
      </c>
      <c r="F46" s="67">
        <f>+Entitat4!K65</f>
        <v>0</v>
      </c>
    </row>
    <row r="47" spans="1:6" x14ac:dyDescent="0.35">
      <c r="A47" s="80"/>
      <c r="B47" s="13" t="s">
        <v>52</v>
      </c>
      <c r="C47" s="49">
        <f>+Entitat4!E64</f>
        <v>0</v>
      </c>
      <c r="D47" s="14">
        <f>+Entitat4!I66</f>
        <v>0</v>
      </c>
      <c r="E47" s="136">
        <f>+Entitat4!J66</f>
        <v>0</v>
      </c>
      <c r="F47" s="67">
        <f>+Entitat4!K66</f>
        <v>0</v>
      </c>
    </row>
    <row r="48" spans="1:6" ht="15" thickBot="1" x14ac:dyDescent="0.4">
      <c r="A48" s="81"/>
      <c r="B48" s="68" t="s">
        <v>14</v>
      </c>
      <c r="C48" s="69">
        <f>+Entitat4!E65</f>
        <v>0</v>
      </c>
      <c r="D48" s="70">
        <f>+Entitat4!I67</f>
        <v>0</v>
      </c>
      <c r="E48" s="70">
        <f>+Entitat4!J67</f>
        <v>0</v>
      </c>
      <c r="F48" s="71">
        <f>+Entitat4!K67</f>
        <v>0</v>
      </c>
    </row>
    <row r="49" spans="1:6" ht="15" customHeight="1" thickBot="1" x14ac:dyDescent="0.4">
      <c r="C49" s="72">
        <f>SUM(C41:C48)</f>
        <v>0</v>
      </c>
      <c r="D49" s="73">
        <f>SUM(D41:D48)</f>
        <v>0</v>
      </c>
      <c r="E49" s="74">
        <f>IF(F49=0,0,F49/D49)</f>
        <v>0</v>
      </c>
      <c r="F49" s="75">
        <f>SUM(F41:F48)</f>
        <v>0</v>
      </c>
    </row>
    <row r="50" spans="1:6" x14ac:dyDescent="0.35">
      <c r="A50" s="48"/>
      <c r="C50" s="119"/>
    </row>
    <row r="51" spans="1:6" x14ac:dyDescent="0.35">
      <c r="A51" s="9"/>
    </row>
    <row r="52" spans="1:6" ht="15" customHeight="1" x14ac:dyDescent="0.35"/>
    <row r="54" spans="1:6" ht="15" customHeight="1" x14ac:dyDescent="0.35"/>
    <row r="55" spans="1:6" ht="15" customHeight="1" x14ac:dyDescent="0.35"/>
  </sheetData>
  <sheetProtection algorithmName="SHA-512" hashValue="/gOZ5SBydxCAq7I1uhvu9EiDrh6CbYntp5dbmLI5Z20fvz9OtqCoXSk9i6zfjTknhX5e6T/FpZhPHwT7JMaQeQ==" saltValue="RZjXbowFZ/qWYiCuaSIujA==" spinCount="100000" sheet="1" objects="1" scenarios="1"/>
  <pageMargins left="0.70866141732283472" right="0.70866141732283472" top="0.74803149606299213" bottom="0.74803149606299213" header="0.31496062992125984" footer="0.31496062992125984"/>
  <pageSetup paperSize="9" orientation="portrait" r:id="rId1"/>
  <headerFooter>
    <oddFooter>&amp;RINNOTEC
Versió esborrany , 26 d'octubre de 2020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81ECE-9673-477D-8440-70C54A39E4A9}">
  <dimension ref="A1:C22"/>
  <sheetViews>
    <sheetView workbookViewId="0">
      <selection activeCell="C11" sqref="C11"/>
    </sheetView>
  </sheetViews>
  <sheetFormatPr defaultColWidth="11.453125" defaultRowHeight="14.5" x14ac:dyDescent="0.35"/>
  <cols>
    <col min="1" max="1" width="16.26953125" bestFit="1" customWidth="1"/>
    <col min="3" max="3" width="15.7265625" customWidth="1"/>
  </cols>
  <sheetData>
    <row r="1" spans="1:3" x14ac:dyDescent="0.35">
      <c r="A1" s="1" t="s">
        <v>0</v>
      </c>
      <c r="C1" s="1" t="s">
        <v>13</v>
      </c>
    </row>
    <row r="2" spans="1:3" x14ac:dyDescent="0.35">
      <c r="A2" t="s">
        <v>6</v>
      </c>
      <c r="C2" t="s">
        <v>44</v>
      </c>
    </row>
    <row r="3" spans="1:3" x14ac:dyDescent="0.35">
      <c r="A3" t="s">
        <v>5</v>
      </c>
      <c r="C3" t="s">
        <v>45</v>
      </c>
    </row>
    <row r="7" spans="1:3" x14ac:dyDescent="0.35">
      <c r="A7" s="1"/>
      <c r="C7" s="1" t="s">
        <v>21</v>
      </c>
    </row>
    <row r="8" spans="1:3" x14ac:dyDescent="0.35">
      <c r="C8" t="s">
        <v>15</v>
      </c>
    </row>
    <row r="9" spans="1:3" x14ac:dyDescent="0.35">
      <c r="C9" t="s">
        <v>16</v>
      </c>
    </row>
    <row r="10" spans="1:3" x14ac:dyDescent="0.35">
      <c r="C10" t="s">
        <v>17</v>
      </c>
    </row>
    <row r="11" spans="1:3" x14ac:dyDescent="0.35">
      <c r="C11" t="s">
        <v>43</v>
      </c>
    </row>
    <row r="12" spans="1:3" x14ac:dyDescent="0.35">
      <c r="A12" s="3" t="s">
        <v>0</v>
      </c>
      <c r="B12" s="3" t="s">
        <v>21</v>
      </c>
      <c r="C12" s="3" t="s">
        <v>22</v>
      </c>
    </row>
    <row r="13" spans="1:3" x14ac:dyDescent="0.35">
      <c r="A13" t="s">
        <v>6</v>
      </c>
      <c r="B13" t="s">
        <v>15</v>
      </c>
      <c r="C13" s="2">
        <v>0.7</v>
      </c>
    </row>
    <row r="14" spans="1:3" x14ac:dyDescent="0.35">
      <c r="A14" t="s">
        <v>6</v>
      </c>
      <c r="B14" t="s">
        <v>16</v>
      </c>
      <c r="C14" s="2">
        <v>0.6</v>
      </c>
    </row>
    <row r="15" spans="1:3" x14ac:dyDescent="0.35">
      <c r="A15" t="s">
        <v>6</v>
      </c>
      <c r="B15" t="s">
        <v>17</v>
      </c>
      <c r="C15" s="2">
        <v>0.5</v>
      </c>
    </row>
    <row r="16" spans="1:3" x14ac:dyDescent="0.35">
      <c r="A16" t="s">
        <v>5</v>
      </c>
      <c r="B16" t="s">
        <v>15</v>
      </c>
      <c r="C16" s="2">
        <v>0.45</v>
      </c>
    </row>
    <row r="17" spans="1:3" x14ac:dyDescent="0.35">
      <c r="A17" t="s">
        <v>5</v>
      </c>
      <c r="B17" t="s">
        <v>16</v>
      </c>
      <c r="C17" s="2">
        <v>0.35</v>
      </c>
    </row>
    <row r="18" spans="1:3" x14ac:dyDescent="0.35">
      <c r="A18" t="s">
        <v>5</v>
      </c>
      <c r="B18" t="s">
        <v>17</v>
      </c>
      <c r="C18" s="2">
        <v>0.25</v>
      </c>
    </row>
    <row r="22" spans="1:3" x14ac:dyDescent="0.35">
      <c r="A22" s="1" t="s">
        <v>29</v>
      </c>
      <c r="B22" s="4">
        <v>7.0000000000000007E-2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7</vt:i4>
      </vt:variant>
      <vt:variant>
        <vt:lpstr>Intervals amb nom</vt:lpstr>
      </vt:variant>
      <vt:variant>
        <vt:i4>5</vt:i4>
      </vt:variant>
    </vt:vector>
  </HeadingPairs>
  <TitlesOfParts>
    <vt:vector size="12" baseType="lpstr">
      <vt:lpstr>Instruccions</vt:lpstr>
      <vt:lpstr>Entitat1</vt:lpstr>
      <vt:lpstr>Entitat2</vt:lpstr>
      <vt:lpstr>Entitat3</vt:lpstr>
      <vt:lpstr>Entitat4</vt:lpstr>
      <vt:lpstr>Resum projecte</vt:lpstr>
      <vt:lpstr>Hoja2I</vt:lpstr>
      <vt:lpstr>Entitat1!Àrea_d'impressió</vt:lpstr>
      <vt:lpstr>Entitat2!Àrea_d'impressió</vt:lpstr>
      <vt:lpstr>Entitat3!Àrea_d'impressió</vt:lpstr>
      <vt:lpstr>Entitat4!Àrea_d'impressió</vt:lpstr>
      <vt:lpstr>'Resum projecte'!Àrea_d'impressió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Pressupost RDECR20</dc:title>
  <dc:creator>Generalitat de Catalunya. ACCIÓ</dc:creator>
  <cp:keywords>ACCIÓ nuclis economia circular R+D Innovació ARC</cp:keywords>
  <cp:lastModifiedBy>Maria Oliva</cp:lastModifiedBy>
  <cp:lastPrinted>2020-10-26T10:08:58Z</cp:lastPrinted>
  <dcterms:created xsi:type="dcterms:W3CDTF">2020-06-25T16:30:45Z</dcterms:created>
  <dcterms:modified xsi:type="dcterms:W3CDTF">2020-10-27T06:17:27Z</dcterms:modified>
</cp:coreProperties>
</file>