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CINEMA FICCIÓ\"/>
    </mc:Choice>
  </mc:AlternateContent>
  <xr:revisionPtr revIDLastSave="0" documentId="13_ncr:1_{C81D499C-874F-4249-B60E-72680AA8170C}" xr6:coauthVersionLast="47" xr6:coauthVersionMax="47" xr10:uidLastSave="{00000000-0000-0000-0000-000000000000}"/>
  <workbookProtection workbookAlgorithmName="SHA-512" workbookHashValue="BardZmbTicUO7NywE613brBkUk4cORraDngXyaOYM2mYGyoO7fpJn6nhntWTmYjI6Ao3D2/KYauR2nQ6XNTlBQ==" workbookSaltValue="kKUTjrRUxnB6mBXOPRkyiw==" workbookSpinCount="100000" lockStructure="1"/>
  <bookViews>
    <workbookView xWindow="28680" yWindow="-120" windowWidth="29040" windowHeight="15840" tabRatio="653" xr2:uid="{00000000-000D-0000-FFFF-FFFF00000000}"/>
  </bookViews>
  <sheets>
    <sheet name="INSTRUCCIONS" sheetId="10" r:id="rId1"/>
    <sheet name="INFORMACIÓ A" sheetId="4" state="hidden" r:id="rId2"/>
    <sheet name="MODALITAT A" sheetId="11" r:id="rId3"/>
    <sheet name="MODALITAT B" sheetId="5" r:id="rId4"/>
    <sheet name="INFORMACIÓ B" sheetId="6" state="hidden" r:id="rId5"/>
    <sheet name="MODALITAT C" sheetId="7" r:id="rId6"/>
    <sheet name="INFORMACIÓ C" sheetId="8" state="hidden" r:id="rId7"/>
  </sheets>
  <definedNames>
    <definedName name="_xlnm._FilterDatabase" localSheetId="2" hidden="1">'MODALITAT A'!$B$26:$J$106</definedName>
    <definedName name="_xlnm._FilterDatabase" localSheetId="3" hidden="1">'MODALITAT B'!$B$28:$J$108</definedName>
    <definedName name="_xlnm._FilterDatabase" localSheetId="5" hidden="1">'MODALITAT C'!$B$28:$J$105</definedName>
    <definedName name="_xlnm.Print_Area" localSheetId="1">'INFORMACIÓ A'!$A$1:$I$17</definedName>
    <definedName name="_xlnm.Print_Area" localSheetId="2">'MODALITAT A'!$A$1:$J$106</definedName>
    <definedName name="_xlnm.Print_Area" localSheetId="3">'MODALITAT B'!$A$1:$J$109</definedName>
    <definedName name="_xlnm.Print_Area" localSheetId="5">'MODALITAT C'!$A$1:$J$105</definedName>
    <definedName name="TIPUSCOPRO" localSheetId="1">'INFORMACIÓ A'!$B$2:$B$3</definedName>
    <definedName name="TIPUSCOPRO" localSheetId="4">#REF!</definedName>
    <definedName name="TIPUSCOPRO" localSheetId="6">#REF!</definedName>
    <definedName name="TIPUSCOPRO" localSheetId="0">#REF!</definedName>
    <definedName name="TIPUSCOPRO" localSheetId="2">#REF!</definedName>
    <definedName name="TIPUSCOPRO" localSheetId="3">#REF!</definedName>
    <definedName name="TIPUSCOPRO" localSheetId="5">#REF!</definedName>
    <definedName name="TIPUSCOP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" l="1"/>
  <c r="G9" i="11"/>
  <c r="G16" i="11"/>
  <c r="I16" i="11"/>
  <c r="E22" i="7" l="1"/>
  <c r="G70" i="7" l="1"/>
  <c r="G30" i="7"/>
  <c r="H68" i="5" l="1"/>
  <c r="G68" i="7" l="1"/>
  <c r="H68" i="7"/>
  <c r="C26" i="7" l="1"/>
  <c r="D45" i="7"/>
  <c r="D38" i="7"/>
  <c r="D29" i="7"/>
  <c r="I17" i="7"/>
  <c r="G17" i="7"/>
  <c r="I10" i="7"/>
  <c r="G10" i="7"/>
  <c r="D20" i="7" s="1"/>
  <c r="D101" i="5"/>
  <c r="D84" i="5"/>
  <c r="D95" i="5"/>
  <c r="D91" i="5"/>
  <c r="D78" i="5"/>
  <c r="D69" i="5"/>
  <c r="D105" i="5" s="1"/>
  <c r="D61" i="5"/>
  <c r="D55" i="5"/>
  <c r="D51" i="5"/>
  <c r="D38" i="5"/>
  <c r="D29" i="5"/>
  <c r="D93" i="11"/>
  <c r="D82" i="11"/>
  <c r="D59" i="11"/>
  <c r="D43" i="11"/>
  <c r="D42" i="11" s="1"/>
  <c r="D36" i="11"/>
  <c r="D27" i="11"/>
  <c r="D91" i="7"/>
  <c r="H94" i="7"/>
  <c r="G94" i="7"/>
  <c r="H93" i="7"/>
  <c r="G93" i="7"/>
  <c r="H92" i="7"/>
  <c r="G92" i="7"/>
  <c r="D51" i="7"/>
  <c r="D55" i="7"/>
  <c r="H54" i="7"/>
  <c r="G54" i="7"/>
  <c r="H53" i="7"/>
  <c r="G53" i="7"/>
  <c r="H52" i="7"/>
  <c r="G52" i="7"/>
  <c r="G91" i="7" l="1"/>
  <c r="D19" i="7"/>
  <c r="H91" i="7"/>
  <c r="H51" i="7"/>
  <c r="G51" i="7"/>
  <c r="H104" i="5"/>
  <c r="G104" i="5"/>
  <c r="H103" i="5"/>
  <c r="G103" i="5"/>
  <c r="H102" i="5"/>
  <c r="G102" i="5"/>
  <c r="H100" i="5"/>
  <c r="G100" i="5"/>
  <c r="H99" i="5"/>
  <c r="G99" i="5"/>
  <c r="H98" i="5"/>
  <c r="G98" i="5"/>
  <c r="H97" i="5"/>
  <c r="G97" i="5"/>
  <c r="H96" i="5"/>
  <c r="G96" i="5"/>
  <c r="H94" i="5"/>
  <c r="G94" i="5"/>
  <c r="H93" i="5"/>
  <c r="G93" i="5"/>
  <c r="H92" i="5"/>
  <c r="G92" i="5"/>
  <c r="H90" i="5"/>
  <c r="G90" i="5"/>
  <c r="H89" i="5"/>
  <c r="G89" i="5"/>
  <c r="H88" i="5"/>
  <c r="G88" i="5"/>
  <c r="H87" i="5"/>
  <c r="G87" i="5"/>
  <c r="H86" i="5"/>
  <c r="G86" i="5"/>
  <c r="H85" i="5"/>
  <c r="G85" i="5"/>
  <c r="G84" i="5" s="1"/>
  <c r="H83" i="5"/>
  <c r="G83" i="5"/>
  <c r="H82" i="5"/>
  <c r="G82" i="5"/>
  <c r="H81" i="5"/>
  <c r="G81" i="5"/>
  <c r="H80" i="5"/>
  <c r="G80" i="5"/>
  <c r="H79" i="5"/>
  <c r="G79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D45" i="5"/>
  <c r="D44" i="5" s="1"/>
  <c r="D65" i="5" s="1"/>
  <c r="H64" i="5"/>
  <c r="G64" i="5"/>
  <c r="H63" i="5"/>
  <c r="G63" i="5"/>
  <c r="H62" i="5"/>
  <c r="G62" i="5"/>
  <c r="H60" i="5"/>
  <c r="G60" i="5"/>
  <c r="H59" i="5"/>
  <c r="G59" i="5"/>
  <c r="H58" i="5"/>
  <c r="G58" i="5"/>
  <c r="H57" i="5"/>
  <c r="G57" i="5"/>
  <c r="H56" i="5"/>
  <c r="G56" i="5"/>
  <c r="H54" i="5"/>
  <c r="G54" i="5"/>
  <c r="H53" i="5"/>
  <c r="G53" i="5"/>
  <c r="H52" i="5"/>
  <c r="G52" i="5"/>
  <c r="G51" i="5" s="1"/>
  <c r="H50" i="5"/>
  <c r="G50" i="5"/>
  <c r="H49" i="5"/>
  <c r="G49" i="5"/>
  <c r="H48" i="5"/>
  <c r="G48" i="5"/>
  <c r="H47" i="5"/>
  <c r="G47" i="5"/>
  <c r="H46" i="5"/>
  <c r="G46" i="5"/>
  <c r="H45" i="5"/>
  <c r="G45" i="5"/>
  <c r="H43" i="5"/>
  <c r="G43" i="5"/>
  <c r="H42" i="5"/>
  <c r="G42" i="5"/>
  <c r="H41" i="5"/>
  <c r="G41" i="5"/>
  <c r="H40" i="5"/>
  <c r="G40" i="5"/>
  <c r="H39" i="5"/>
  <c r="G39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I17" i="5"/>
  <c r="G17" i="5"/>
  <c r="H15" i="7" l="1"/>
  <c r="H16" i="7"/>
  <c r="H14" i="7"/>
  <c r="H13" i="7"/>
  <c r="H17" i="7" s="1"/>
  <c r="H9" i="7"/>
  <c r="E68" i="7"/>
  <c r="H8" i="7"/>
  <c r="H6" i="7"/>
  <c r="H10" i="7" s="1"/>
  <c r="H7" i="7"/>
  <c r="G61" i="5"/>
  <c r="G29" i="5"/>
  <c r="G44" i="5"/>
  <c r="G38" i="5"/>
  <c r="G91" i="5"/>
  <c r="G101" i="5"/>
  <c r="G55" i="5"/>
  <c r="G95" i="5"/>
  <c r="G69" i="5"/>
  <c r="G78" i="5"/>
  <c r="H51" i="5"/>
  <c r="H61" i="5"/>
  <c r="D107" i="5"/>
  <c r="H69" i="5"/>
  <c r="H78" i="5"/>
  <c r="H29" i="5"/>
  <c r="H38" i="5"/>
  <c r="H84" i="5"/>
  <c r="H95" i="5"/>
  <c r="H44" i="5"/>
  <c r="H55" i="5"/>
  <c r="H101" i="5"/>
  <c r="H91" i="5"/>
  <c r="H83" i="11"/>
  <c r="G83" i="11"/>
  <c r="H102" i="11"/>
  <c r="G102" i="11"/>
  <c r="H101" i="11"/>
  <c r="G101" i="11"/>
  <c r="H100" i="11"/>
  <c r="G100" i="11"/>
  <c r="D99" i="11"/>
  <c r="H98" i="11"/>
  <c r="G98" i="11"/>
  <c r="H97" i="11"/>
  <c r="G97" i="11"/>
  <c r="H96" i="11"/>
  <c r="G96" i="11"/>
  <c r="H95" i="11"/>
  <c r="G95" i="11"/>
  <c r="H94" i="11"/>
  <c r="G94" i="11"/>
  <c r="H92" i="11"/>
  <c r="G92" i="11"/>
  <c r="H91" i="11"/>
  <c r="G91" i="11"/>
  <c r="H90" i="11"/>
  <c r="G90" i="11"/>
  <c r="D89" i="11"/>
  <c r="H88" i="11"/>
  <c r="G88" i="11"/>
  <c r="H87" i="11"/>
  <c r="G87" i="11"/>
  <c r="H86" i="11"/>
  <c r="G86" i="11"/>
  <c r="H85" i="11"/>
  <c r="G85" i="11"/>
  <c r="H84" i="11"/>
  <c r="G84" i="11"/>
  <c r="H81" i="11"/>
  <c r="G81" i="11"/>
  <c r="H80" i="11"/>
  <c r="G80" i="11"/>
  <c r="H79" i="11"/>
  <c r="G79" i="11"/>
  <c r="H78" i="11"/>
  <c r="G78" i="11"/>
  <c r="H77" i="11"/>
  <c r="G77" i="11"/>
  <c r="D76" i="11"/>
  <c r="H75" i="11"/>
  <c r="G75" i="11"/>
  <c r="H74" i="11"/>
  <c r="G74" i="11"/>
  <c r="H73" i="11"/>
  <c r="G73" i="11"/>
  <c r="H72" i="11"/>
  <c r="G72" i="11"/>
  <c r="H71" i="11"/>
  <c r="G71" i="11"/>
  <c r="H70" i="11"/>
  <c r="G70" i="11"/>
  <c r="H69" i="11"/>
  <c r="G69" i="11"/>
  <c r="H68" i="11"/>
  <c r="G68" i="11"/>
  <c r="D67" i="11"/>
  <c r="D49" i="11"/>
  <c r="H52" i="11"/>
  <c r="G52" i="11"/>
  <c r="H51" i="11"/>
  <c r="G51" i="11"/>
  <c r="H50" i="11"/>
  <c r="G50" i="11"/>
  <c r="I9" i="11"/>
  <c r="G66" i="11" l="1"/>
  <c r="G65" i="5"/>
  <c r="G107" i="5" s="1"/>
  <c r="G93" i="11"/>
  <c r="G82" i="11"/>
  <c r="G105" i="5"/>
  <c r="H82" i="11"/>
  <c r="H65" i="5"/>
  <c r="H105" i="5"/>
  <c r="G99" i="11"/>
  <c r="H99" i="11"/>
  <c r="H76" i="11"/>
  <c r="G89" i="11"/>
  <c r="H67" i="11"/>
  <c r="G76" i="11"/>
  <c r="H93" i="11"/>
  <c r="G67" i="11"/>
  <c r="D103" i="11"/>
  <c r="H89" i="11"/>
  <c r="H49" i="11"/>
  <c r="G49" i="11"/>
  <c r="D18" i="11"/>
  <c r="D19" i="11"/>
  <c r="E21" i="11" s="1"/>
  <c r="E66" i="11" l="1"/>
  <c r="H8" i="11"/>
  <c r="H12" i="11"/>
  <c r="H16" i="11" s="1"/>
  <c r="H13" i="11"/>
  <c r="H7" i="11"/>
  <c r="H6" i="11"/>
  <c r="H14" i="11"/>
  <c r="H5" i="11"/>
  <c r="H9" i="11" s="1"/>
  <c r="H15" i="11"/>
  <c r="E83" i="11"/>
  <c r="H66" i="11"/>
  <c r="H103" i="11"/>
  <c r="G103" i="11"/>
  <c r="E96" i="11"/>
  <c r="E90" i="11"/>
  <c r="E79" i="11"/>
  <c r="E73" i="11"/>
  <c r="E69" i="11"/>
  <c r="E91" i="11"/>
  <c r="E101" i="11"/>
  <c r="E87" i="11"/>
  <c r="E70" i="11"/>
  <c r="E95" i="11"/>
  <c r="E78" i="11"/>
  <c r="E72" i="11"/>
  <c r="E86" i="11"/>
  <c r="E80" i="11"/>
  <c r="E74" i="11"/>
  <c r="E88" i="11"/>
  <c r="E98" i="11"/>
  <c r="E92" i="11"/>
  <c r="E84" i="11"/>
  <c r="E81" i="11"/>
  <c r="E75" i="11"/>
  <c r="E100" i="11"/>
  <c r="E97" i="11"/>
  <c r="E102" i="11"/>
  <c r="E94" i="11"/>
  <c r="E77" i="11"/>
  <c r="E71" i="11"/>
  <c r="E85" i="11"/>
  <c r="E68" i="11"/>
  <c r="E51" i="11"/>
  <c r="E50" i="11"/>
  <c r="E52" i="11"/>
  <c r="E67" i="11" l="1"/>
  <c r="E93" i="11"/>
  <c r="E82" i="11"/>
  <c r="E89" i="11"/>
  <c r="E76" i="11"/>
  <c r="E49" i="11"/>
  <c r="E99" i="11"/>
  <c r="D101" i="7"/>
  <c r="H104" i="7"/>
  <c r="G104" i="7"/>
  <c r="H103" i="7"/>
  <c r="G103" i="7"/>
  <c r="H102" i="7"/>
  <c r="G102" i="7"/>
  <c r="D61" i="7"/>
  <c r="H64" i="7"/>
  <c r="G64" i="7"/>
  <c r="H63" i="7"/>
  <c r="G63" i="7"/>
  <c r="H62" i="7"/>
  <c r="G62" i="7"/>
  <c r="H62" i="11"/>
  <c r="G62" i="11"/>
  <c r="H61" i="11"/>
  <c r="G61" i="11"/>
  <c r="E103" i="11" l="1"/>
  <c r="H61" i="7"/>
  <c r="G101" i="7"/>
  <c r="H101" i="7"/>
  <c r="G61" i="7"/>
  <c r="H90" i="7"/>
  <c r="G90" i="7"/>
  <c r="H60" i="11" l="1"/>
  <c r="H59" i="11" s="1"/>
  <c r="G60" i="11"/>
  <c r="G59" i="11" s="1"/>
  <c r="H54" i="11"/>
  <c r="H55" i="11"/>
  <c r="H56" i="11"/>
  <c r="H57" i="11"/>
  <c r="H58" i="11"/>
  <c r="G54" i="11"/>
  <c r="G55" i="11"/>
  <c r="G56" i="11"/>
  <c r="G57" i="11"/>
  <c r="G58" i="11"/>
  <c r="D53" i="11"/>
  <c r="H96" i="7"/>
  <c r="H97" i="7"/>
  <c r="H98" i="7"/>
  <c r="H99" i="7"/>
  <c r="H100" i="7"/>
  <c r="G96" i="7"/>
  <c r="G97" i="7"/>
  <c r="G98" i="7"/>
  <c r="G99" i="7"/>
  <c r="G100" i="7"/>
  <c r="D95" i="7"/>
  <c r="H56" i="7"/>
  <c r="H57" i="7"/>
  <c r="H58" i="7"/>
  <c r="H59" i="7"/>
  <c r="H60" i="7"/>
  <c r="G56" i="7"/>
  <c r="G57" i="7"/>
  <c r="G58" i="7"/>
  <c r="G59" i="7"/>
  <c r="G60" i="7"/>
  <c r="G10" i="5"/>
  <c r="I10" i="5"/>
  <c r="G44" i="11"/>
  <c r="H44" i="11"/>
  <c r="G45" i="11"/>
  <c r="H45" i="11"/>
  <c r="G46" i="11"/>
  <c r="H46" i="11"/>
  <c r="G47" i="11"/>
  <c r="H47" i="11"/>
  <c r="G48" i="11"/>
  <c r="H48" i="11"/>
  <c r="H43" i="11"/>
  <c r="G43" i="11"/>
  <c r="H41" i="11"/>
  <c r="G41" i="11"/>
  <c r="H40" i="11"/>
  <c r="G40" i="11"/>
  <c r="H39" i="11"/>
  <c r="G39" i="11"/>
  <c r="H38" i="11"/>
  <c r="G38" i="11"/>
  <c r="H37" i="11"/>
  <c r="G37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D84" i="7"/>
  <c r="H89" i="7"/>
  <c r="G89" i="7"/>
  <c r="H88" i="7"/>
  <c r="G88" i="7"/>
  <c r="H87" i="7"/>
  <c r="G87" i="7"/>
  <c r="H86" i="7"/>
  <c r="G86" i="7"/>
  <c r="H85" i="7"/>
  <c r="G85" i="7"/>
  <c r="D78" i="7"/>
  <c r="H83" i="7"/>
  <c r="G83" i="7"/>
  <c r="H82" i="7"/>
  <c r="G82" i="7"/>
  <c r="H81" i="7"/>
  <c r="G81" i="7"/>
  <c r="H80" i="7"/>
  <c r="G80" i="7"/>
  <c r="H79" i="7"/>
  <c r="G79" i="7"/>
  <c r="D69" i="7"/>
  <c r="H77" i="7"/>
  <c r="G77" i="7"/>
  <c r="H76" i="7"/>
  <c r="G76" i="7"/>
  <c r="H75" i="7"/>
  <c r="G75" i="7"/>
  <c r="G74" i="7"/>
  <c r="H73" i="7"/>
  <c r="G73" i="7"/>
  <c r="H72" i="7"/>
  <c r="G72" i="7"/>
  <c r="H71" i="7"/>
  <c r="G71" i="7"/>
  <c r="H70" i="7"/>
  <c r="H46" i="7"/>
  <c r="H47" i="7"/>
  <c r="H48" i="7"/>
  <c r="H49" i="7"/>
  <c r="H50" i="7"/>
  <c r="H45" i="7"/>
  <c r="H39" i="7"/>
  <c r="H40" i="7"/>
  <c r="H41" i="7"/>
  <c r="H42" i="7"/>
  <c r="H43" i="7"/>
  <c r="H30" i="7"/>
  <c r="H31" i="7"/>
  <c r="H32" i="7"/>
  <c r="H33" i="7"/>
  <c r="H35" i="7"/>
  <c r="H36" i="7"/>
  <c r="H37" i="7"/>
  <c r="G31" i="7"/>
  <c r="G32" i="7"/>
  <c r="G33" i="7"/>
  <c r="G34" i="7"/>
  <c r="G35" i="7"/>
  <c r="G36" i="7"/>
  <c r="G37" i="7"/>
  <c r="G39" i="7"/>
  <c r="G40" i="7"/>
  <c r="G41" i="7"/>
  <c r="G42" i="7"/>
  <c r="G43" i="7"/>
  <c r="G46" i="7"/>
  <c r="G47" i="7"/>
  <c r="G48" i="7"/>
  <c r="G49" i="7"/>
  <c r="G50" i="7"/>
  <c r="G45" i="7"/>
  <c r="H74" i="7"/>
  <c r="H34" i="7"/>
  <c r="C25" i="7"/>
  <c r="G42" i="11" l="1"/>
  <c r="G44" i="7"/>
  <c r="G29" i="7"/>
  <c r="G27" i="11"/>
  <c r="G36" i="11"/>
  <c r="G38" i="7"/>
  <c r="D105" i="7"/>
  <c r="H42" i="11"/>
  <c r="H53" i="11"/>
  <c r="H27" i="11"/>
  <c r="H36" i="11"/>
  <c r="H44" i="7"/>
  <c r="H38" i="7"/>
  <c r="H29" i="7"/>
  <c r="H55" i="7"/>
  <c r="G55" i="7"/>
  <c r="G78" i="7"/>
  <c r="G84" i="7"/>
  <c r="G95" i="7"/>
  <c r="D20" i="5"/>
  <c r="E22" i="5" s="1"/>
  <c r="D19" i="5"/>
  <c r="H14" i="5" s="1"/>
  <c r="G69" i="7"/>
  <c r="G105" i="7" s="1"/>
  <c r="G53" i="11"/>
  <c r="H95" i="7"/>
  <c r="H78" i="7"/>
  <c r="E38" i="11"/>
  <c r="E40" i="11"/>
  <c r="E29" i="11"/>
  <c r="C23" i="11"/>
  <c r="C24" i="11" s="1"/>
  <c r="D63" i="11" s="1"/>
  <c r="D105" i="11" s="1"/>
  <c r="E31" i="11"/>
  <c r="E28" i="11"/>
  <c r="E30" i="11"/>
  <c r="E37" i="11"/>
  <c r="C24" i="7"/>
  <c r="D44" i="7" s="1"/>
  <c r="H84" i="7"/>
  <c r="H69" i="7"/>
  <c r="C24" i="5"/>
  <c r="G65" i="7" l="1"/>
  <c r="G107" i="7" s="1"/>
  <c r="H107" i="5"/>
  <c r="E109" i="5" s="1"/>
  <c r="F109" i="5" s="1"/>
  <c r="E68" i="5"/>
  <c r="H16" i="5"/>
  <c r="H9" i="5"/>
  <c r="H15" i="5"/>
  <c r="H7" i="5"/>
  <c r="H6" i="5"/>
  <c r="H8" i="5"/>
  <c r="H13" i="5"/>
  <c r="H105" i="7"/>
  <c r="E92" i="7"/>
  <c r="E93" i="7"/>
  <c r="E94" i="7"/>
  <c r="H65" i="7"/>
  <c r="H107" i="7" s="1"/>
  <c r="E109" i="7" s="1"/>
  <c r="F109" i="7" s="1"/>
  <c r="E99" i="7"/>
  <c r="E54" i="7"/>
  <c r="E53" i="7"/>
  <c r="E52" i="7"/>
  <c r="E50" i="7"/>
  <c r="E59" i="7"/>
  <c r="E82" i="7"/>
  <c r="E31" i="7"/>
  <c r="E79" i="7"/>
  <c r="E57" i="7"/>
  <c r="E85" i="7"/>
  <c r="E40" i="7"/>
  <c r="E75" i="7"/>
  <c r="E33" i="7"/>
  <c r="E43" i="7"/>
  <c r="E39" i="7"/>
  <c r="E89" i="7"/>
  <c r="E37" i="7"/>
  <c r="E48" i="7"/>
  <c r="E77" i="7"/>
  <c r="E87" i="7"/>
  <c r="E88" i="7"/>
  <c r="E56" i="7"/>
  <c r="E83" i="7"/>
  <c r="E74" i="7"/>
  <c r="E46" i="7"/>
  <c r="E32" i="7"/>
  <c r="E36" i="7"/>
  <c r="E35" i="7"/>
  <c r="E58" i="7"/>
  <c r="E86" i="7"/>
  <c r="E98" i="7"/>
  <c r="E47" i="7"/>
  <c r="E72" i="7"/>
  <c r="E71" i="7"/>
  <c r="E34" i="7"/>
  <c r="E70" i="7"/>
  <c r="E100" i="7"/>
  <c r="E73" i="7"/>
  <c r="E42" i="7"/>
  <c r="E41" i="7"/>
  <c r="E30" i="7"/>
  <c r="E80" i="7"/>
  <c r="E60" i="7"/>
  <c r="E96" i="7"/>
  <c r="E76" i="7"/>
  <c r="E97" i="7"/>
  <c r="E81" i="7"/>
  <c r="E49" i="7"/>
  <c r="E102" i="7"/>
  <c r="E104" i="7"/>
  <c r="E62" i="7"/>
  <c r="E64" i="7"/>
  <c r="E103" i="7"/>
  <c r="E63" i="7"/>
  <c r="E90" i="7"/>
  <c r="E99" i="5"/>
  <c r="E85" i="5"/>
  <c r="E79" i="5"/>
  <c r="E73" i="5"/>
  <c r="E56" i="5"/>
  <c r="E53" i="5"/>
  <c r="E50" i="5"/>
  <c r="E41" i="5"/>
  <c r="E30" i="5"/>
  <c r="E58" i="5"/>
  <c r="E43" i="5"/>
  <c r="E32" i="5"/>
  <c r="E71" i="5"/>
  <c r="E102" i="5"/>
  <c r="E62" i="5"/>
  <c r="E33" i="5"/>
  <c r="E104" i="5"/>
  <c r="E96" i="5"/>
  <c r="E93" i="5"/>
  <c r="E90" i="5"/>
  <c r="E70" i="5"/>
  <c r="E64" i="5"/>
  <c r="E47" i="5"/>
  <c r="E35" i="5"/>
  <c r="E87" i="5"/>
  <c r="E81" i="5"/>
  <c r="E75" i="5"/>
  <c r="E97" i="5"/>
  <c r="E98" i="5"/>
  <c r="E72" i="5"/>
  <c r="E52" i="5"/>
  <c r="E49" i="5"/>
  <c r="E40" i="5"/>
  <c r="E37" i="5"/>
  <c r="E34" i="5"/>
  <c r="E86" i="5"/>
  <c r="E80" i="5"/>
  <c r="E54" i="5"/>
  <c r="E31" i="5"/>
  <c r="E94" i="5"/>
  <c r="E48" i="5"/>
  <c r="E36" i="5"/>
  <c r="E88" i="5"/>
  <c r="E103" i="5"/>
  <c r="E92" i="5"/>
  <c r="E89" i="5"/>
  <c r="E83" i="5"/>
  <c r="E77" i="5"/>
  <c r="E63" i="5"/>
  <c r="E60" i="5"/>
  <c r="E46" i="5"/>
  <c r="E100" i="5"/>
  <c r="E74" i="5"/>
  <c r="E57" i="5"/>
  <c r="E42" i="5"/>
  <c r="E39" i="5"/>
  <c r="E82" i="5"/>
  <c r="E76" i="5"/>
  <c r="E59" i="5"/>
  <c r="E45" i="5"/>
  <c r="E46" i="11"/>
  <c r="E41" i="11"/>
  <c r="E54" i="11"/>
  <c r="E60" i="11"/>
  <c r="E62" i="11"/>
  <c r="E61" i="11"/>
  <c r="E33" i="11"/>
  <c r="E35" i="11"/>
  <c r="E47" i="11"/>
  <c r="E56" i="11"/>
  <c r="E34" i="11"/>
  <c r="E32" i="11"/>
  <c r="E39" i="11"/>
  <c r="E36" i="11" s="1"/>
  <c r="E58" i="11"/>
  <c r="E48" i="11"/>
  <c r="E57" i="11"/>
  <c r="E45" i="11"/>
  <c r="E55" i="11"/>
  <c r="E44" i="11"/>
  <c r="H63" i="11"/>
  <c r="H105" i="11" s="1"/>
  <c r="E107" i="11" s="1"/>
  <c r="F107" i="11" s="1"/>
  <c r="G63" i="11"/>
  <c r="E45" i="7"/>
  <c r="E43" i="11"/>
  <c r="C25" i="5"/>
  <c r="C26" i="5" s="1"/>
  <c r="H10" i="5" l="1"/>
  <c r="H17" i="5"/>
  <c r="E27" i="11"/>
  <c r="E51" i="5"/>
  <c r="E59" i="11"/>
  <c r="E53" i="11"/>
  <c r="E42" i="11"/>
  <c r="E95" i="5"/>
  <c r="E84" i="5"/>
  <c r="E61" i="5"/>
  <c r="E101" i="5"/>
  <c r="E91" i="5"/>
  <c r="E69" i="5"/>
  <c r="E55" i="5"/>
  <c r="E29" i="5"/>
  <c r="E38" i="5"/>
  <c r="E44" i="5"/>
  <c r="E78" i="5"/>
  <c r="E78" i="7"/>
  <c r="E44" i="7"/>
  <c r="E101" i="7"/>
  <c r="E29" i="7"/>
  <c r="E55" i="7"/>
  <c r="E69" i="7"/>
  <c r="E91" i="7"/>
  <c r="E51" i="7"/>
  <c r="E38" i="7"/>
  <c r="E95" i="7"/>
  <c r="E61" i="7"/>
  <c r="E84" i="7"/>
  <c r="D65" i="7"/>
  <c r="D107" i="7" s="1"/>
  <c r="G105" i="11"/>
  <c r="E63" i="11" l="1"/>
  <c r="E105" i="11" s="1"/>
  <c r="E105" i="5"/>
  <c r="E65" i="5"/>
  <c r="E107" i="5" s="1"/>
  <c r="E65" i="7"/>
  <c r="E107" i="7" s="1"/>
  <c r="E105" i="7"/>
</calcChain>
</file>

<file path=xl/sharedStrings.xml><?xml version="1.0" encoding="utf-8"?>
<sst xmlns="http://schemas.openxmlformats.org/spreadsheetml/2006/main" count="323" uniqueCount="102">
  <si>
    <t>Capitalització</t>
  </si>
  <si>
    <t>NO</t>
  </si>
  <si>
    <t>Recursos propis</t>
  </si>
  <si>
    <t>Títol del projecte:</t>
  </si>
  <si>
    <t>DESPESA PREVISTA</t>
  </si>
  <si>
    <t>% DRETS</t>
  </si>
  <si>
    <t>PRESSUPOST TOTAL</t>
  </si>
  <si>
    <t>Atorgable ajut ICEC</t>
  </si>
  <si>
    <t>Despesa prevista productora/es sol·licitant/s</t>
  </si>
  <si>
    <t>Informació</t>
  </si>
  <si>
    <t>Coproducció:</t>
  </si>
  <si>
    <t>SÍ</t>
  </si>
  <si>
    <t>Acreditat:</t>
  </si>
  <si>
    <t>Versió original de rodatge:</t>
  </si>
  <si>
    <t>ALTRES</t>
  </si>
  <si>
    <t>Productora que s'adjudica la font:</t>
  </si>
  <si>
    <t>Sol·licitant</t>
  </si>
  <si>
    <t>Altra/Estrangera</t>
  </si>
  <si>
    <t>Requisits</t>
  </si>
  <si>
    <t>Requisit finançament mínim</t>
  </si>
  <si>
    <t>Pel requisit d'entrada es compten els contractes de coproducció</t>
  </si>
  <si>
    <t>límit</t>
  </si>
  <si>
    <t>*Només es poden omplir les caselles en gris</t>
  </si>
  <si>
    <t>*Guardar i enviar en format EXCEL</t>
  </si>
  <si>
    <t>Pressupost MÀXIM</t>
  </si>
  <si>
    <t>IMPORT ACREDITAT</t>
  </si>
  <si>
    <t>Ajut atorgable ICEC</t>
  </si>
  <si>
    <t>RECURSOS PROPIS (màxim 10% pressupost)</t>
  </si>
  <si>
    <t>INVERSIÓ PRIVADA</t>
  </si>
  <si>
    <t>CAPITALITZACIÓ (màxim 10% pressupost)</t>
  </si>
  <si>
    <t>MODALITAT B</t>
  </si>
  <si>
    <t>Pressupost a partir de</t>
  </si>
  <si>
    <t>RECURSOS PROPIS (màxim 15% pressupost)</t>
  </si>
  <si>
    <t>CAPITALITZACIÓ (màxim 5% pressupost)</t>
  </si>
  <si>
    <t>MODALITAT C</t>
  </si>
  <si>
    <t>1.</t>
  </si>
  <si>
    <t>2.</t>
  </si>
  <si>
    <t>PLA DE FINANÇAMENT</t>
  </si>
  <si>
    <t>MODALITAT A</t>
  </si>
  <si>
    <t>3.</t>
  </si>
  <si>
    <t>4.</t>
  </si>
  <si>
    <t>IMPORT  €</t>
  </si>
  <si>
    <t>% PRESSUPOST
TOTAL</t>
  </si>
  <si>
    <t>CCAA / PAÍS</t>
  </si>
  <si>
    <t>NOM EMPRESA</t>
  </si>
  <si>
    <t>TOTAL TELEVISIONS I PLATAFORMES</t>
  </si>
  <si>
    <t>Productora 1</t>
  </si>
  <si>
    <t>Productora 2</t>
  </si>
  <si>
    <t>Productora 3</t>
  </si>
  <si>
    <t>Productora 4</t>
  </si>
  <si>
    <t xml:space="preserve"> GRIS</t>
  </si>
  <si>
    <t>TOTAL CAPITALITZACIONS</t>
  </si>
  <si>
    <t>TOTAL INVERSIONS PRIVADES</t>
  </si>
  <si>
    <t>Màxim atorgable ajut ICEC</t>
  </si>
  <si>
    <t>Màxim atorgable ajut ICEC ampliació quantia màxima per VO</t>
  </si>
  <si>
    <t>Màxim atorgable ajut ICEC segons import sol·licitat</t>
  </si>
  <si>
    <t>CATALÀ</t>
  </si>
  <si>
    <t>Llengua Versió original de rodatge</t>
  </si>
  <si>
    <r>
      <t>PRODUCTORES</t>
    </r>
    <r>
      <rPr>
        <b/>
        <sz val="9"/>
        <color rgb="FFFF0000"/>
        <rFont val="Arial"/>
        <family val="2"/>
      </rPr>
      <t xml:space="preserve"> SOL·LICITANTS</t>
    </r>
  </si>
  <si>
    <r>
      <t>PRODUCTORES</t>
    </r>
    <r>
      <rPr>
        <b/>
        <sz val="9"/>
        <color rgb="FFFF0000"/>
        <rFont val="Arial"/>
        <family val="2"/>
      </rPr>
      <t xml:space="preserve"> NO SOL·LICITANTS INDEPENDENTS</t>
    </r>
  </si>
  <si>
    <t>CASTELLÀ</t>
  </si>
  <si>
    <r>
      <t xml:space="preserve">Import ajut sol·licitat a ICEC 
</t>
    </r>
    <r>
      <rPr>
        <b/>
        <sz val="8"/>
        <color rgb="FFFF0000"/>
        <rFont val="Arial"/>
        <family val="2"/>
      </rPr>
      <t>*(import total entre totes les sol·licitants)</t>
    </r>
  </si>
  <si>
    <t xml:space="preserve">TOTAL RECURSOS PROPIS </t>
  </si>
  <si>
    <t>DISTRIBUÏDORES I AGENTS DE VENDES</t>
  </si>
  <si>
    <t>AJUTS PÚBLICS I PRIVATS</t>
  </si>
  <si>
    <t>FONT DE FINANÇAMENT</t>
  </si>
  <si>
    <t>% FONT FINANÇAMENT SOBRE PRESSUPOST TOTAL</t>
  </si>
  <si>
    <t>FONT DE FINANÇAMENT ACREDITADA
(SÍ/NO)</t>
  </si>
  <si>
    <t>IMPORT € ACREDITAT</t>
  </si>
  <si>
    <t>% ACREDITAT SOBRE PRESSUPOST
TOTAL</t>
  </si>
  <si>
    <r>
      <t xml:space="preserve">TELEVISIONS I PLATAFORMES
(Especificar </t>
    </r>
    <r>
      <rPr>
        <u/>
        <sz val="9"/>
        <color theme="1"/>
        <rFont val="Arial"/>
        <family val="2"/>
      </rPr>
      <t>coproducció o compra de drets d'emissió</t>
    </r>
    <r>
      <rPr>
        <sz val="9"/>
        <color theme="1"/>
        <rFont val="Arial"/>
        <family val="2"/>
      </rPr>
      <t>)</t>
    </r>
  </si>
  <si>
    <r>
      <t xml:space="preserve">TOTAL FINANÇAMENT </t>
    </r>
    <r>
      <rPr>
        <b/>
        <u/>
        <sz val="11"/>
        <rFont val="Arial"/>
        <family val="2"/>
      </rPr>
      <t>NO</t>
    </r>
    <r>
      <rPr>
        <b/>
        <sz val="11"/>
        <rFont val="Arial"/>
        <family val="2"/>
      </rPr>
      <t xml:space="preserve"> SOL·LICITANTS</t>
    </r>
  </si>
  <si>
    <t>FINANÇAMENT DEL PROJECTE</t>
  </si>
  <si>
    <t>ACREDITAT</t>
  </si>
  <si>
    <t>TOTAL FINANÇAMENT SOL·LICITANTS</t>
  </si>
  <si>
    <r>
      <t xml:space="preserve">*Només es poden omplir les caselles en gris
</t>
    </r>
    <r>
      <rPr>
        <i/>
        <sz val="10"/>
        <color rgb="FFFF0000"/>
        <rFont val="Arial"/>
        <family val="2"/>
      </rPr>
      <t>*Guardar i enviar en format EXCEL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</si>
  <si>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40%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</si>
  <si>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30%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</si>
  <si>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20%</t>
    </r>
  </si>
  <si>
    <t>S'ha d'omplir obligatòriament la "Despesa prevista" per les productores sol·licitants i no sol·licitants.</t>
  </si>
  <si>
    <t>S'ha d'omplir obligatòriament la Llengua Versió original de rodatge</t>
  </si>
  <si>
    <t>S'ha d'omplir obligatòriament la casella de "Sol·licitat ajut ICEC".</t>
  </si>
  <si>
    <t>En cas que es tracti d'una coproducció amb més d'una productora sol·licitant, s'haurà d'informar l'import total de la subvenció prevista entre totes les empreses sol·licitants.</t>
  </si>
  <si>
    <t>S'han d'omplir les caselles en</t>
  </si>
  <si>
    <r>
      <t xml:space="preserve">EMPRESA/ES PRODUCTORA/ES INDEPENDENT </t>
    </r>
    <r>
      <rPr>
        <b/>
        <sz val="9"/>
        <color rgb="FFFF0000"/>
        <rFont val="Arial"/>
        <family val="2"/>
      </rPr>
      <t>SOL·LICITANT/S</t>
    </r>
  </si>
  <si>
    <r>
      <t xml:space="preserve">EMPRESA/ES PRODUCTORA/ES INDEPENDENT </t>
    </r>
    <r>
      <rPr>
        <b/>
        <u/>
        <sz val="9"/>
        <color rgb="FFFF0000"/>
        <rFont val="Arial"/>
        <family val="2"/>
      </rPr>
      <t>NO</t>
    </r>
    <r>
      <rPr>
        <b/>
        <sz val="9"/>
        <color rgb="FFFF0000"/>
        <rFont val="Arial"/>
        <family val="2"/>
      </rPr>
      <t xml:space="preserve"> SOL·LICITANT/S</t>
    </r>
  </si>
  <si>
    <t>CCAA</t>
  </si>
  <si>
    <t>TOTAL AJUTS PÚBLICS I PRIVATS</t>
  </si>
  <si>
    <t>TOTAL DISTRIBUÏDORES I AGENTS DE VENDES</t>
  </si>
  <si>
    <t>CLICAR PER ACCEDIR AL PLA DE FINANÇAMENT DE:</t>
  </si>
  <si>
    <t>· MODALITAT A: PROJECTES D'ALT INTERÈS CULTURAL, CINEMATOGRÀFIC, SOCIAL O EXPERIMENTAL AMB ESPECIAL ATENCIÓ A LES ÒPERES PRIMES I ALS/A LES NOUS/NOVES REALITZADORS/ORES</t>
  </si>
  <si>
    <t>· MODALITAT B: PROJECTES D'INTERÈS CULTURAL AMB VOCACIÓ DE MERCAT</t>
  </si>
  <si>
    <t>· MODALITAT C: PROJECTES AMB VOCACIÓ DE MERCAT</t>
  </si>
  <si>
    <t>Subvencions per a la producció de llargmetratges cinematogràfics de ficció 2026</t>
  </si>
  <si>
    <t>PLA DE FINANÇAMENT PROJECTES D'ALT INTERÈS CULTURAL, CINEMATOGRÀFIC, SOCIAL O EXPERIMENTAL AMB ESPECIAL ATENCIÓ A LES ÒPERES PRIMES I ALS/A LES NOUS/NOVES REALITZADORS/ORES. (Modalitat A) 2026</t>
  </si>
  <si>
    <t>PLA DE FINANÇAMENT PROJECTES D'INTERÈS CULTURAL AMB VOCACIÓ DE MERCAT (Modalitat B) 2026</t>
  </si>
  <si>
    <t>PLA DE FINANÇAMENT PROJECTES AMB VOCACIÓ DE MERCAT (Modalitat C) 2026</t>
  </si>
  <si>
    <r>
      <t xml:space="preserve">FINANÇAMENT EMPRESA/ES 
</t>
    </r>
    <r>
      <rPr>
        <b/>
        <sz val="11"/>
        <color rgb="FFFF0000"/>
        <rFont val="Arial"/>
        <family val="2"/>
      </rPr>
      <t xml:space="preserve">PRODUCTORA/ES </t>
    </r>
    <r>
      <rPr>
        <b/>
        <u/>
        <sz val="11"/>
        <color rgb="FFFF0000"/>
        <rFont val="Arial"/>
        <family val="2"/>
      </rPr>
      <t>SOL·LICITANT/S</t>
    </r>
  </si>
  <si>
    <r>
      <t>FINANÇAMENT EMPRESA/ES PRODUCTORA/ES</t>
    </r>
    <r>
      <rPr>
        <b/>
        <sz val="11"/>
        <color rgb="FFFF0000"/>
        <rFont val="Arial"/>
        <family val="2"/>
      </rPr>
      <t xml:space="preserve">
</t>
    </r>
    <r>
      <rPr>
        <b/>
        <u/>
        <sz val="11"/>
        <color rgb="FFFF0000"/>
        <rFont val="Arial"/>
        <family val="2"/>
      </rPr>
      <t>NO SOL·LICITANT/S INDEPENDENTS</t>
    </r>
  </si>
  <si>
    <r>
      <t xml:space="preserve">CONTRACTE/S COPRODUCCIÓ AMB EMPRESES PRODUCTORES </t>
    </r>
    <r>
      <rPr>
        <b/>
        <sz val="11"/>
        <color rgb="FFFF0000"/>
        <rFont val="Arial"/>
        <family val="2"/>
      </rPr>
      <t xml:space="preserve">NO SOL·LICITANTS
</t>
    </r>
    <r>
      <rPr>
        <i/>
        <sz val="10"/>
        <color rgb="FFFF0000"/>
        <rFont val="Arial"/>
        <family val="2"/>
      </rPr>
      <t>*Omplir amb la quantitat que aporta l'empresa/es coproductora/es no sol·licitant</t>
    </r>
  </si>
  <si>
    <t>% DESPESA PREVISTA</t>
  </si>
  <si>
    <r>
      <t xml:space="preserve">FINANÇAMENT EMPRESA/ES 
</t>
    </r>
    <r>
      <rPr>
        <b/>
        <sz val="14"/>
        <color rgb="FFFF0000"/>
        <rFont val="Arial"/>
        <family val="2"/>
      </rPr>
      <t>PRODUCTORA/ES SOL·LICITANT/S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</si>
</sst>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5" tint="-0.249977111117893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8"/>
      <color rgb="FFFF0000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Arial"/>
      <family val="2"/>
    </font>
    <font>
      <b/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49">
    <xf numFmtId="0" fontId="0" fillId="0" borderId="0" xfId="0"/>
    <xf numFmtId="0" fontId="4" fillId="3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4" fontId="0" fillId="3" borderId="0" xfId="0" applyNumberFormat="1" applyFill="1" applyBorder="1"/>
    <xf numFmtId="9" fontId="0" fillId="3" borderId="0" xfId="0" applyNumberFormat="1" applyFill="1" applyBorder="1"/>
    <xf numFmtId="0" fontId="0" fillId="3" borderId="0" xfId="0" applyFill="1"/>
    <xf numFmtId="0" fontId="0" fillId="3" borderId="14" xfId="0" applyFill="1" applyBorder="1"/>
    <xf numFmtId="0" fontId="0" fillId="3" borderId="15" xfId="0" applyFill="1" applyBorder="1"/>
    <xf numFmtId="0" fontId="0" fillId="3" borderId="17" xfId="0" applyFill="1" applyBorder="1"/>
    <xf numFmtId="0" fontId="2" fillId="3" borderId="0" xfId="0" applyFont="1" applyFill="1"/>
    <xf numFmtId="0" fontId="12" fillId="3" borderId="0" xfId="0" applyFont="1" applyFill="1"/>
    <xf numFmtId="0" fontId="0" fillId="3" borderId="18" xfId="0" applyFill="1" applyBorder="1"/>
    <xf numFmtId="9" fontId="8" fillId="3" borderId="0" xfId="1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0" fillId="3" borderId="26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0" fillId="3" borderId="29" xfId="0" applyFill="1" applyBorder="1"/>
    <xf numFmtId="4" fontId="0" fillId="3" borderId="30" xfId="0" applyNumberFormat="1" applyFill="1" applyBorder="1"/>
    <xf numFmtId="4" fontId="0" fillId="3" borderId="31" xfId="0" applyNumberFormat="1" applyFill="1" applyBorder="1"/>
    <xf numFmtId="9" fontId="0" fillId="3" borderId="26" xfId="0" applyNumberFormat="1" applyFill="1" applyBorder="1"/>
    <xf numFmtId="4" fontId="0" fillId="3" borderId="16" xfId="0" applyNumberFormat="1" applyFill="1" applyBorder="1"/>
    <xf numFmtId="9" fontId="0" fillId="3" borderId="17" xfId="0" applyNumberFormat="1" applyFill="1" applyBorder="1"/>
    <xf numFmtId="4" fontId="0" fillId="3" borderId="32" xfId="0" applyNumberFormat="1" applyFill="1" applyBorder="1"/>
    <xf numFmtId="9" fontId="0" fillId="3" borderId="33" xfId="0" applyNumberFormat="1" applyFill="1" applyBorder="1"/>
    <xf numFmtId="0" fontId="0" fillId="3" borderId="34" xfId="0" applyFill="1" applyBorder="1"/>
    <xf numFmtId="9" fontId="0" fillId="3" borderId="35" xfId="0" applyNumberFormat="1" applyFill="1" applyBorder="1"/>
    <xf numFmtId="9" fontId="0" fillId="3" borderId="36" xfId="1" applyFont="1" applyFill="1" applyBorder="1"/>
    <xf numFmtId="164" fontId="7" fillId="0" borderId="1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4" fontId="4" fillId="3" borderId="0" xfId="0" applyNumberFormat="1" applyFont="1" applyFill="1" applyBorder="1" applyAlignment="1" applyProtection="1">
      <alignment horizontal="left" vertical="center"/>
    </xf>
    <xf numFmtId="10" fontId="4" fillId="2" borderId="25" xfId="1" applyNumberFormat="1" applyFont="1" applyFill="1" applyBorder="1" applyAlignment="1" applyProtection="1">
      <alignment horizontal="center" vertical="center"/>
    </xf>
    <xf numFmtId="10" fontId="4" fillId="2" borderId="20" xfId="1" applyNumberFormat="1" applyFont="1" applyFill="1" applyBorder="1" applyAlignment="1" applyProtection="1">
      <alignment horizontal="center" vertical="center"/>
    </xf>
    <xf numFmtId="10" fontId="4" fillId="2" borderId="19" xfId="1" applyNumberFormat="1" applyFont="1" applyFill="1" applyBorder="1" applyAlignment="1" applyProtection="1">
      <alignment horizontal="center" vertical="center"/>
    </xf>
    <xf numFmtId="10" fontId="4" fillId="2" borderId="41" xfId="1" applyNumberFormat="1" applyFont="1" applyFill="1" applyBorder="1" applyAlignment="1" applyProtection="1">
      <alignment horizontal="center" vertical="center"/>
    </xf>
    <xf numFmtId="10" fontId="18" fillId="2" borderId="2" xfId="1" applyNumberFormat="1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vertical="center"/>
    </xf>
    <xf numFmtId="0" fontId="17" fillId="2" borderId="1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0" fillId="3" borderId="35" xfId="0" applyFill="1" applyBorder="1"/>
    <xf numFmtId="0" fontId="0" fillId="3" borderId="16" xfId="0" applyFill="1" applyBorder="1"/>
    <xf numFmtId="0" fontId="21" fillId="3" borderId="0" xfId="0" applyFont="1" applyFill="1" applyProtection="1"/>
    <xf numFmtId="0" fontId="23" fillId="3" borderId="0" xfId="0" applyFont="1" applyFill="1"/>
    <xf numFmtId="0" fontId="25" fillId="3" borderId="0" xfId="0" applyFont="1" applyFill="1"/>
    <xf numFmtId="0" fontId="16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0" fontId="17" fillId="3" borderId="2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vertical="center"/>
    </xf>
    <xf numFmtId="10" fontId="18" fillId="4" borderId="2" xfId="1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0" fontId="9" fillId="4" borderId="55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4" fontId="7" fillId="7" borderId="12" xfId="0" applyNumberFormat="1" applyFont="1" applyFill="1" applyBorder="1" applyAlignment="1" applyProtection="1">
      <alignment horizontal="center" vertical="center"/>
      <protection locked="0"/>
    </xf>
    <xf numFmtId="164" fontId="10" fillId="7" borderId="12" xfId="0" applyNumberFormat="1" applyFont="1" applyFill="1" applyBorder="1" applyAlignment="1" applyProtection="1">
      <alignment horizontal="center" vertical="center"/>
      <protection locked="0"/>
    </xf>
    <xf numFmtId="0" fontId="16" fillId="7" borderId="23" xfId="0" applyFont="1" applyFill="1" applyBorder="1" applyAlignment="1" applyProtection="1">
      <alignment horizontal="left" vertical="center"/>
      <protection locked="0"/>
    </xf>
    <xf numFmtId="164" fontId="4" fillId="7" borderId="22" xfId="0" applyNumberFormat="1" applyFont="1" applyFill="1" applyBorder="1" applyAlignment="1" applyProtection="1">
      <alignment horizontal="center" vertical="center"/>
      <protection locked="0"/>
    </xf>
    <xf numFmtId="164" fontId="4" fillId="7" borderId="21" xfId="0" applyNumberFormat="1" applyFont="1" applyFill="1" applyBorder="1" applyAlignment="1" applyProtection="1">
      <alignment horizontal="center" vertical="center"/>
      <protection locked="0"/>
    </xf>
    <xf numFmtId="164" fontId="4" fillId="7" borderId="39" xfId="0" applyNumberFormat="1" applyFont="1" applyFill="1" applyBorder="1" applyAlignment="1" applyProtection="1">
      <alignment horizontal="center" vertical="center"/>
      <protection locked="0"/>
    </xf>
    <xf numFmtId="0" fontId="16" fillId="7" borderId="38" xfId="0" applyFont="1" applyFill="1" applyBorder="1" applyAlignment="1" applyProtection="1">
      <alignment horizontal="left" vertical="center"/>
      <protection locked="0"/>
    </xf>
    <xf numFmtId="0" fontId="9" fillId="6" borderId="55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10" fontId="17" fillId="5" borderId="56" xfId="0" applyNumberFormat="1" applyFont="1" applyFill="1" applyBorder="1" applyAlignment="1" applyProtection="1">
      <alignment horizontal="center" vertical="center"/>
    </xf>
    <xf numFmtId="164" fontId="28" fillId="7" borderId="12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vertical="center"/>
    </xf>
    <xf numFmtId="0" fontId="17" fillId="5" borderId="1" xfId="0" applyFont="1" applyFill="1" applyBorder="1" applyAlignment="1" applyProtection="1">
      <alignment vertical="center"/>
    </xf>
    <xf numFmtId="0" fontId="17" fillId="8" borderId="1" xfId="0" applyFont="1" applyFill="1" applyBorder="1" applyAlignment="1" applyProtection="1">
      <alignment vertical="center"/>
    </xf>
    <xf numFmtId="164" fontId="7" fillId="2" borderId="1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30" fillId="3" borderId="0" xfId="0" applyFont="1" applyFill="1" applyAlignment="1" applyProtection="1">
      <alignment horizontal="left" vertical="center"/>
    </xf>
    <xf numFmtId="0" fontId="10" fillId="3" borderId="0" xfId="2" applyFont="1" applyFill="1" applyAlignment="1" applyProtection="1">
      <alignment vertical="center"/>
    </xf>
    <xf numFmtId="0" fontId="28" fillId="2" borderId="0" xfId="2" applyFont="1" applyFill="1" applyBorder="1" applyAlignment="1" applyProtection="1">
      <alignment vertical="top"/>
    </xf>
    <xf numFmtId="0" fontId="10" fillId="3" borderId="0" xfId="2" applyFont="1" applyFill="1" applyAlignment="1" applyProtection="1">
      <alignment horizontal="center" vertical="center"/>
    </xf>
    <xf numFmtId="0" fontId="7" fillId="3" borderId="46" xfId="2" applyFont="1" applyFill="1" applyBorder="1" applyAlignment="1" applyProtection="1">
      <alignment vertical="center"/>
    </xf>
    <xf numFmtId="0" fontId="7" fillId="3" borderId="47" xfId="2" applyFont="1" applyFill="1" applyBorder="1" applyAlignment="1" applyProtection="1">
      <alignment horizontal="center" vertical="center"/>
    </xf>
    <xf numFmtId="0" fontId="7" fillId="3" borderId="46" xfId="2" applyFont="1" applyFill="1" applyBorder="1" applyAlignment="1" applyProtection="1">
      <alignment horizontal="center" vertical="center"/>
    </xf>
    <xf numFmtId="0" fontId="9" fillId="2" borderId="48" xfId="2" applyFont="1" applyFill="1" applyBorder="1" applyAlignment="1" applyProtection="1">
      <alignment horizontal="left" vertical="center" wrapText="1"/>
    </xf>
    <xf numFmtId="0" fontId="10" fillId="7" borderId="48" xfId="2" applyFont="1" applyFill="1" applyBorder="1" applyAlignment="1" applyProtection="1">
      <alignment vertical="center"/>
      <protection locked="0"/>
    </xf>
    <xf numFmtId="164" fontId="10" fillId="7" borderId="49" xfId="2" applyNumberFormat="1" applyFont="1" applyFill="1" applyBorder="1" applyAlignment="1" applyProtection="1">
      <alignment horizontal="center" vertical="center"/>
      <protection locked="0"/>
    </xf>
    <xf numFmtId="0" fontId="9" fillId="2" borderId="53" xfId="2" applyFont="1" applyFill="1" applyBorder="1" applyAlignment="1" applyProtection="1">
      <alignment horizontal="left" vertical="center" wrapText="1"/>
    </xf>
    <xf numFmtId="0" fontId="10" fillId="7" borderId="50" xfId="2" applyFont="1" applyFill="1" applyBorder="1" applyAlignment="1" applyProtection="1">
      <alignment vertical="center"/>
      <protection locked="0"/>
    </xf>
    <xf numFmtId="164" fontId="10" fillId="7" borderId="51" xfId="2" applyNumberFormat="1" applyFont="1" applyFill="1" applyBorder="1" applyAlignment="1" applyProtection="1">
      <alignment horizontal="center" vertical="center"/>
      <protection locked="0"/>
    </xf>
    <xf numFmtId="0" fontId="9" fillId="2" borderId="54" xfId="2" applyFont="1" applyFill="1" applyBorder="1" applyAlignment="1" applyProtection="1">
      <alignment horizontal="left" vertical="center" wrapText="1"/>
    </xf>
    <xf numFmtId="0" fontId="10" fillId="7" borderId="52" xfId="2" applyFont="1" applyFill="1" applyBorder="1" applyAlignment="1" applyProtection="1">
      <alignment vertical="center"/>
      <protection locked="0"/>
    </xf>
    <xf numFmtId="164" fontId="10" fillId="7" borderId="11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 wrapText="1"/>
    </xf>
    <xf numFmtId="164" fontId="7" fillId="0" borderId="57" xfId="0" applyNumberFormat="1" applyFon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164" fontId="17" fillId="8" borderId="45" xfId="0" applyNumberFormat="1" applyFont="1" applyFill="1" applyBorder="1" applyAlignment="1" applyProtection="1">
      <alignment horizontal="center" vertical="center"/>
    </xf>
    <xf numFmtId="10" fontId="18" fillId="8" borderId="2" xfId="1" applyNumberFormat="1" applyFont="1" applyFill="1" applyBorder="1" applyAlignment="1" applyProtection="1">
      <alignment horizontal="center" vertical="center"/>
    </xf>
    <xf numFmtId="164" fontId="17" fillId="8" borderId="2" xfId="0" applyNumberFormat="1" applyFont="1" applyFill="1" applyBorder="1" applyAlignment="1" applyProtection="1">
      <alignment horizontal="center" vertical="center"/>
    </xf>
    <xf numFmtId="10" fontId="17" fillId="8" borderId="56" xfId="0" applyNumberFormat="1" applyFont="1" applyFill="1" applyBorder="1" applyAlignment="1" applyProtection="1">
      <alignment horizontal="center" vertical="center"/>
    </xf>
    <xf numFmtId="0" fontId="9" fillId="8" borderId="55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right" vertical="center"/>
    </xf>
    <xf numFmtId="0" fontId="17" fillId="5" borderId="2" xfId="0" applyFont="1" applyFill="1" applyBorder="1" applyAlignment="1" applyProtection="1">
      <alignment horizontal="right" vertical="center"/>
    </xf>
    <xf numFmtId="164" fontId="17" fillId="5" borderId="45" xfId="0" applyNumberFormat="1" applyFont="1" applyFill="1" applyBorder="1" applyAlignment="1" applyProtection="1">
      <alignment horizontal="center" vertical="center"/>
    </xf>
    <xf numFmtId="10" fontId="18" fillId="5" borderId="2" xfId="1" applyNumberFormat="1" applyFont="1" applyFill="1" applyBorder="1" applyAlignment="1" applyProtection="1">
      <alignment horizontal="center" vertical="center"/>
    </xf>
    <xf numFmtId="164" fontId="17" fillId="5" borderId="2" xfId="0" applyNumberFormat="1" applyFont="1" applyFill="1" applyBorder="1" applyAlignment="1" applyProtection="1">
      <alignment horizontal="center" vertical="center"/>
    </xf>
    <xf numFmtId="164" fontId="17" fillId="4" borderId="45" xfId="0" applyNumberFormat="1" applyFont="1" applyFill="1" applyBorder="1" applyAlignment="1" applyProtection="1">
      <alignment horizontal="center" vertical="center"/>
    </xf>
    <xf numFmtId="10" fontId="17" fillId="4" borderId="56" xfId="0" applyNumberFormat="1" applyFont="1" applyFill="1" applyBorder="1" applyAlignment="1" applyProtection="1">
      <alignment horizontal="center" vertical="center"/>
    </xf>
    <xf numFmtId="9" fontId="30" fillId="3" borderId="0" xfId="1" applyFont="1" applyFill="1" applyAlignment="1" applyProtection="1">
      <alignment horizontal="left" vertical="center"/>
    </xf>
    <xf numFmtId="0" fontId="9" fillId="9" borderId="1" xfId="0" applyFont="1" applyFill="1" applyBorder="1" applyAlignment="1" applyProtection="1">
      <alignment vertical="center" wrapText="1"/>
    </xf>
    <xf numFmtId="164" fontId="10" fillId="9" borderId="12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24" fillId="2" borderId="0" xfId="0" applyFont="1" applyFill="1" applyBorder="1" applyAlignment="1" applyProtection="1">
      <alignment vertical="top"/>
    </xf>
    <xf numFmtId="0" fontId="0" fillId="2" borderId="26" xfId="0" applyFill="1" applyBorder="1"/>
    <xf numFmtId="4" fontId="0" fillId="2" borderId="30" xfId="0" applyNumberFormat="1" applyFill="1" applyBorder="1"/>
    <xf numFmtId="10" fontId="6" fillId="3" borderId="0" xfId="0" applyNumberFormat="1" applyFont="1" applyFill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0" fontId="10" fillId="2" borderId="12" xfId="1" applyNumberFormat="1" applyFont="1" applyFill="1" applyBorder="1" applyAlignment="1" applyProtection="1">
      <alignment horizontal="center" vertical="center"/>
    </xf>
    <xf numFmtId="164" fontId="4" fillId="7" borderId="59" xfId="0" applyNumberFormat="1" applyFont="1" applyFill="1" applyBorder="1" applyAlignment="1" applyProtection="1">
      <alignment horizontal="center" vertical="center"/>
      <protection locked="0"/>
    </xf>
    <xf numFmtId="164" fontId="10" fillId="7" borderId="60" xfId="2" applyNumberFormat="1" applyFont="1" applyFill="1" applyBorder="1" applyAlignment="1" applyProtection="1">
      <alignment horizontal="center" vertical="center"/>
      <protection locked="0"/>
    </xf>
    <xf numFmtId="10" fontId="10" fillId="7" borderId="61" xfId="3" applyNumberFormat="1" applyFont="1" applyFill="1" applyBorder="1" applyAlignment="1" applyProtection="1">
      <alignment horizontal="center" vertical="center"/>
      <protection locked="0"/>
    </xf>
    <xf numFmtId="10" fontId="10" fillId="7" borderId="62" xfId="3" applyNumberFormat="1" applyFont="1" applyFill="1" applyBorder="1" applyAlignment="1" applyProtection="1">
      <alignment horizontal="center" vertical="center"/>
      <protection locked="0"/>
    </xf>
    <xf numFmtId="10" fontId="10" fillId="7" borderId="63" xfId="3" applyNumberFormat="1" applyFont="1" applyFill="1" applyBorder="1" applyAlignment="1" applyProtection="1">
      <alignment horizontal="center" vertical="center"/>
      <protection locked="0"/>
    </xf>
    <xf numFmtId="10" fontId="10" fillId="7" borderId="64" xfId="3" applyNumberFormat="1" applyFont="1" applyFill="1" applyBorder="1" applyAlignment="1" applyProtection="1">
      <alignment horizontal="center" vertical="center"/>
      <protection locked="0"/>
    </xf>
    <xf numFmtId="0" fontId="0" fillId="3" borderId="37" xfId="0" applyFill="1" applyBorder="1"/>
    <xf numFmtId="0" fontId="0" fillId="2" borderId="65" xfId="0" applyFill="1" applyBorder="1"/>
    <xf numFmtId="44" fontId="17" fillId="2" borderId="1" xfId="4" applyFont="1" applyFill="1" applyBorder="1" applyAlignment="1" applyProtection="1">
      <alignment horizontal="left" vertical="center" wrapText="1"/>
    </xf>
    <xf numFmtId="0" fontId="17" fillId="4" borderId="46" xfId="2" applyFont="1" applyFill="1" applyBorder="1" applyAlignment="1" applyProtection="1">
      <alignment vertical="center" wrapText="1"/>
    </xf>
    <xf numFmtId="10" fontId="4" fillId="2" borderId="0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164" fontId="6" fillId="2" borderId="45" xfId="0" applyNumberFormat="1" applyFont="1" applyFill="1" applyBorder="1" applyAlignment="1" applyProtection="1">
      <alignment horizontal="center" vertical="center"/>
    </xf>
    <xf numFmtId="10" fontId="6" fillId="2" borderId="2" xfId="1" applyNumberFormat="1" applyFont="1" applyFill="1" applyBorder="1" applyAlignment="1" applyProtection="1">
      <alignment horizontal="center" vertical="center"/>
    </xf>
    <xf numFmtId="164" fontId="4" fillId="7" borderId="66" xfId="0" applyNumberFormat="1" applyFont="1" applyFill="1" applyBorder="1" applyAlignment="1" applyProtection="1">
      <alignment horizontal="center" vertical="center"/>
      <protection locked="0"/>
    </xf>
    <xf numFmtId="10" fontId="4" fillId="2" borderId="67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indent="1"/>
    </xf>
    <xf numFmtId="164" fontId="4" fillId="2" borderId="22" xfId="0" applyNumberFormat="1" applyFont="1" applyFill="1" applyBorder="1" applyAlignment="1" applyProtection="1">
      <alignment horizontal="center" vertical="center"/>
    </xf>
    <xf numFmtId="44" fontId="9" fillId="4" borderId="55" xfId="4" applyFont="1" applyFill="1" applyBorder="1" applyAlignment="1" applyProtection="1">
      <alignment horizontal="center" vertical="center" wrapText="1"/>
    </xf>
    <xf numFmtId="0" fontId="7" fillId="2" borderId="68" xfId="0" applyFont="1" applyFill="1" applyBorder="1" applyAlignment="1" applyProtection="1">
      <alignment horizontal="left" vertical="center"/>
    </xf>
    <xf numFmtId="0" fontId="17" fillId="4" borderId="1" xfId="0" applyFont="1" applyFill="1" applyBorder="1" applyAlignment="1" applyProtection="1">
      <alignment vertical="center" wrapText="1"/>
    </xf>
    <xf numFmtId="0" fontId="4" fillId="2" borderId="70" xfId="0" applyFont="1" applyFill="1" applyBorder="1" applyAlignment="1" applyProtection="1">
      <alignment vertical="center"/>
    </xf>
    <xf numFmtId="0" fontId="37" fillId="2" borderId="71" xfId="0" applyFont="1" applyFill="1" applyBorder="1" applyAlignment="1" applyProtection="1">
      <alignment horizontal="right" vertical="center"/>
    </xf>
    <xf numFmtId="10" fontId="15" fillId="2" borderId="72" xfId="0" applyNumberFormat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vertical="center"/>
    </xf>
    <xf numFmtId="164" fontId="17" fillId="3" borderId="45" xfId="0" applyNumberFormat="1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right" vertical="center"/>
    </xf>
    <xf numFmtId="0" fontId="15" fillId="4" borderId="1" xfId="0" applyFont="1" applyFill="1" applyBorder="1" applyAlignment="1" applyProtection="1">
      <alignment horizontal="right" vertical="center"/>
    </xf>
    <xf numFmtId="164" fontId="10" fillId="7" borderId="62" xfId="2" applyNumberFormat="1" applyFont="1" applyFill="1" applyBorder="1" applyAlignment="1" applyProtection="1">
      <alignment horizontal="center" vertical="center"/>
      <protection locked="0"/>
    </xf>
    <xf numFmtId="164" fontId="10" fillId="7" borderId="63" xfId="2" applyNumberFormat="1" applyFont="1" applyFill="1" applyBorder="1" applyAlignment="1" applyProtection="1">
      <alignment horizontal="center" vertical="center"/>
      <protection locked="0"/>
    </xf>
    <xf numFmtId="164" fontId="10" fillId="7" borderId="64" xfId="2" applyNumberFormat="1" applyFont="1" applyFill="1" applyBorder="1" applyAlignment="1" applyProtection="1">
      <alignment horizontal="center" vertical="center"/>
      <protection locked="0"/>
    </xf>
    <xf numFmtId="164" fontId="10" fillId="7" borderId="61" xfId="2" applyNumberFormat="1" applyFont="1" applyFill="1" applyBorder="1" applyAlignment="1" applyProtection="1">
      <alignment horizontal="center" vertical="center"/>
      <protection locked="0"/>
    </xf>
    <xf numFmtId="44" fontId="17" fillId="2" borderId="2" xfId="4" applyFont="1" applyFill="1" applyBorder="1" applyAlignment="1" applyProtection="1">
      <alignment horizontal="left" vertical="center" wrapText="1"/>
    </xf>
    <xf numFmtId="0" fontId="17" fillId="6" borderId="1" xfId="0" applyFont="1" applyFill="1" applyBorder="1" applyAlignment="1" applyProtection="1">
      <alignment vertical="center" wrapText="1"/>
    </xf>
    <xf numFmtId="164" fontId="4" fillId="7" borderId="43" xfId="0" applyNumberFormat="1" applyFont="1" applyFill="1" applyBorder="1" applyAlignment="1" applyProtection="1">
      <alignment horizontal="center" vertical="center"/>
      <protection locked="0"/>
    </xf>
    <xf numFmtId="0" fontId="27" fillId="6" borderId="1" xfId="0" applyFont="1" applyFill="1" applyBorder="1" applyAlignment="1" applyProtection="1">
      <alignment horizontal="left" vertical="center" wrapText="1"/>
    </xf>
    <xf numFmtId="0" fontId="27" fillId="8" borderId="1" xfId="0" applyFont="1" applyFill="1" applyBorder="1" applyAlignment="1" applyProtection="1">
      <alignment horizontal="left" vertical="center" wrapText="1"/>
    </xf>
    <xf numFmtId="0" fontId="16" fillId="7" borderId="74" xfId="0" applyFont="1" applyFill="1" applyBorder="1" applyAlignment="1" applyProtection="1">
      <alignment horizontal="left" vertical="center"/>
      <protection locked="0"/>
    </xf>
    <xf numFmtId="0" fontId="17" fillId="8" borderId="1" xfId="0" applyFont="1" applyFill="1" applyBorder="1" applyAlignment="1" applyProtection="1">
      <alignment vertical="center" wrapText="1"/>
    </xf>
    <xf numFmtId="0" fontId="9" fillId="8" borderId="12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right" vertical="center"/>
    </xf>
    <xf numFmtId="0" fontId="17" fillId="5" borderId="1" xfId="0" applyFont="1" applyFill="1" applyBorder="1" applyAlignment="1" applyProtection="1">
      <alignment horizontal="right" vertical="center"/>
    </xf>
    <xf numFmtId="4" fontId="0" fillId="3" borderId="43" xfId="0" applyNumberFormat="1" applyFill="1" applyBorder="1"/>
    <xf numFmtId="9" fontId="0" fillId="3" borderId="65" xfId="0" applyNumberFormat="1" applyFill="1" applyBorder="1"/>
    <xf numFmtId="0" fontId="15" fillId="0" borderId="1" xfId="0" applyFont="1" applyFill="1" applyBorder="1" applyAlignment="1" applyProtection="1">
      <alignment horizontal="right" vertical="center"/>
    </xf>
    <xf numFmtId="0" fontId="9" fillId="8" borderId="44" xfId="0" applyFont="1" applyFill="1" applyBorder="1" applyAlignment="1" applyProtection="1">
      <alignment horizontal="center" vertical="center" wrapText="1"/>
    </xf>
    <xf numFmtId="0" fontId="9" fillId="8" borderId="68" xfId="0" applyFont="1" applyFill="1" applyBorder="1" applyAlignment="1" applyProtection="1">
      <alignment horizontal="center" vertical="center" wrapText="1"/>
    </xf>
    <xf numFmtId="0" fontId="4" fillId="7" borderId="75" xfId="0" applyFont="1" applyFill="1" applyBorder="1" applyAlignment="1" applyProtection="1">
      <alignment horizontal="center" vertical="center"/>
      <protection locked="0"/>
    </xf>
    <xf numFmtId="0" fontId="4" fillId="7" borderId="76" xfId="0" applyFont="1" applyFill="1" applyBorder="1" applyAlignment="1" applyProtection="1">
      <alignment horizontal="center" vertical="center"/>
      <protection locked="0"/>
    </xf>
    <xf numFmtId="0" fontId="4" fillId="7" borderId="7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7" borderId="78" xfId="0" applyFont="1" applyFill="1" applyBorder="1" applyAlignment="1" applyProtection="1">
      <alignment horizontal="center" vertical="center"/>
      <protection locked="0"/>
    </xf>
    <xf numFmtId="0" fontId="6" fillId="2" borderId="75" xfId="0" applyFont="1" applyFill="1" applyBorder="1" applyAlignment="1" applyProtection="1">
      <alignment horizontal="center" vertical="center"/>
    </xf>
    <xf numFmtId="0" fontId="4" fillId="7" borderId="79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9" fillId="6" borderId="44" xfId="0" applyFont="1" applyFill="1" applyBorder="1" applyAlignment="1" applyProtection="1">
      <alignment horizontal="center" vertical="center" wrapText="1"/>
    </xf>
    <xf numFmtId="0" fontId="9" fillId="6" borderId="68" xfId="0" applyFont="1" applyFill="1" applyBorder="1" applyAlignment="1" applyProtection="1">
      <alignment horizontal="center" vertical="center" wrapText="1"/>
    </xf>
    <xf numFmtId="0" fontId="9" fillId="4" borderId="44" xfId="0" applyFont="1" applyFill="1" applyBorder="1" applyAlignment="1" applyProtection="1">
      <alignment horizontal="center" vertical="center" wrapText="1"/>
    </xf>
    <xf numFmtId="0" fontId="9" fillId="4" borderId="68" xfId="0" applyFont="1" applyFill="1" applyBorder="1" applyAlignment="1" applyProtection="1">
      <alignment horizontal="center" vertical="center" wrapText="1"/>
    </xf>
    <xf numFmtId="0" fontId="16" fillId="7" borderId="24" xfId="0" applyFont="1" applyFill="1" applyBorder="1" applyAlignment="1" applyProtection="1">
      <alignment horizontal="left" vertical="center"/>
      <protection locked="0"/>
    </xf>
    <xf numFmtId="0" fontId="16" fillId="2" borderId="2" xfId="0" applyNumberFormat="1" applyFont="1" applyFill="1" applyBorder="1" applyAlignment="1" applyProtection="1">
      <alignment horizontal="left" vertical="center"/>
    </xf>
    <xf numFmtId="0" fontId="16" fillId="7" borderId="40" xfId="0" applyFont="1" applyFill="1" applyBorder="1" applyAlignment="1" applyProtection="1">
      <alignment horizontal="left" vertical="center"/>
      <protection locked="0"/>
    </xf>
    <xf numFmtId="0" fontId="16" fillId="2" borderId="23" xfId="0" applyFont="1" applyFill="1" applyBorder="1" applyAlignment="1" applyProtection="1">
      <alignment horizontal="left" vertical="center"/>
    </xf>
    <xf numFmtId="0" fontId="16" fillId="7" borderId="18" xfId="0" applyFont="1" applyFill="1" applyBorder="1" applyAlignment="1" applyProtection="1">
      <alignment horizontal="left" vertical="center"/>
      <protection locked="0"/>
    </xf>
    <xf numFmtId="0" fontId="16" fillId="7" borderId="24" xfId="0" applyNumberFormat="1" applyFont="1" applyFill="1" applyBorder="1" applyAlignment="1" applyProtection="1">
      <alignment horizontal="left" vertical="center"/>
      <protection locked="0"/>
    </xf>
    <xf numFmtId="0" fontId="16" fillId="7" borderId="40" xfId="0" applyNumberFormat="1" applyFont="1" applyFill="1" applyBorder="1" applyAlignment="1" applyProtection="1">
      <alignment horizontal="left" vertical="center"/>
      <protection locked="0"/>
    </xf>
    <xf numFmtId="0" fontId="40" fillId="3" borderId="0" xfId="0" applyFont="1" applyFill="1" applyAlignment="1">
      <alignment vertical="center"/>
    </xf>
    <xf numFmtId="164" fontId="6" fillId="7" borderId="39" xfId="0" applyNumberFormat="1" applyFont="1" applyFill="1" applyBorder="1" applyAlignment="1" applyProtection="1">
      <alignment horizontal="center" vertical="center"/>
      <protection locked="0"/>
    </xf>
    <xf numFmtId="164" fontId="17" fillId="3" borderId="80" xfId="0" applyNumberFormat="1" applyFont="1" applyFill="1" applyBorder="1" applyAlignment="1" applyProtection="1">
      <alignment horizontal="center" vertical="center"/>
    </xf>
    <xf numFmtId="164" fontId="6" fillId="3" borderId="80" xfId="0" applyNumberFormat="1" applyFont="1" applyFill="1" applyBorder="1" applyAlignment="1" applyProtection="1">
      <alignment horizontal="center" vertical="center"/>
    </xf>
    <xf numFmtId="164" fontId="4" fillId="3" borderId="81" xfId="0" applyNumberFormat="1" applyFont="1" applyFill="1" applyBorder="1" applyAlignment="1" applyProtection="1">
      <alignment horizontal="center" vertical="center"/>
    </xf>
    <xf numFmtId="164" fontId="4" fillId="3" borderId="82" xfId="0" applyNumberFormat="1" applyFont="1" applyFill="1" applyBorder="1" applyAlignment="1" applyProtection="1">
      <alignment horizontal="center" vertical="center"/>
    </xf>
    <xf numFmtId="164" fontId="4" fillId="3" borderId="83" xfId="0" applyNumberFormat="1" applyFont="1" applyFill="1" applyBorder="1" applyAlignment="1" applyProtection="1">
      <alignment horizontal="center" vertical="center"/>
    </xf>
    <xf numFmtId="164" fontId="4" fillId="3" borderId="84" xfId="0" applyNumberFormat="1" applyFont="1" applyFill="1" applyBorder="1" applyAlignment="1" applyProtection="1">
      <alignment horizontal="center" vertical="center"/>
    </xf>
    <xf numFmtId="164" fontId="4" fillId="3" borderId="85" xfId="0" applyNumberFormat="1" applyFont="1" applyFill="1" applyBorder="1" applyAlignment="1" applyProtection="1">
      <alignment horizontal="center" vertical="center"/>
    </xf>
    <xf numFmtId="164" fontId="4" fillId="3" borderId="86" xfId="0" applyNumberFormat="1" applyFont="1" applyFill="1" applyBorder="1" applyAlignment="1" applyProtection="1">
      <alignment horizontal="center" vertical="center"/>
    </xf>
    <xf numFmtId="10" fontId="17" fillId="3" borderId="87" xfId="0" applyNumberFormat="1" applyFont="1" applyFill="1" applyBorder="1" applyAlignment="1" applyProtection="1">
      <alignment horizontal="center" vertical="center"/>
    </xf>
    <xf numFmtId="10" fontId="6" fillId="0" borderId="87" xfId="0" applyNumberFormat="1" applyFont="1" applyFill="1" applyBorder="1" applyAlignment="1" applyProtection="1">
      <alignment horizontal="center" vertical="center"/>
    </xf>
    <xf numFmtId="10" fontId="4" fillId="2" borderId="88" xfId="0" applyNumberFormat="1" applyFont="1" applyFill="1" applyBorder="1" applyAlignment="1" applyProtection="1">
      <alignment horizontal="center" vertical="center"/>
    </xf>
    <xf numFmtId="10" fontId="4" fillId="2" borderId="89" xfId="0" applyNumberFormat="1" applyFont="1" applyFill="1" applyBorder="1" applyAlignment="1" applyProtection="1">
      <alignment horizontal="center" vertical="center"/>
    </xf>
    <xf numFmtId="10" fontId="4" fillId="2" borderId="90" xfId="0" applyNumberFormat="1" applyFont="1" applyFill="1" applyBorder="1" applyAlignment="1" applyProtection="1">
      <alignment horizontal="center" vertical="center"/>
    </xf>
    <xf numFmtId="10" fontId="4" fillId="0" borderId="88" xfId="0" applyNumberFormat="1" applyFont="1" applyFill="1" applyBorder="1" applyAlignment="1" applyProtection="1">
      <alignment horizontal="center" vertical="center"/>
    </xf>
    <xf numFmtId="10" fontId="4" fillId="0" borderId="89" xfId="0" applyNumberFormat="1" applyFont="1" applyFill="1" applyBorder="1" applyAlignment="1" applyProtection="1">
      <alignment horizontal="center" vertical="center"/>
    </xf>
    <xf numFmtId="10" fontId="4" fillId="0" borderId="90" xfId="0" applyNumberFormat="1" applyFont="1" applyFill="1" applyBorder="1" applyAlignment="1" applyProtection="1">
      <alignment horizontal="center" vertical="center"/>
    </xf>
    <xf numFmtId="10" fontId="4" fillId="0" borderId="91" xfId="0" applyNumberFormat="1" applyFont="1" applyFill="1" applyBorder="1" applyAlignment="1" applyProtection="1">
      <alignment horizontal="center" vertical="center"/>
    </xf>
    <xf numFmtId="10" fontId="4" fillId="0" borderId="92" xfId="0" applyNumberFormat="1" applyFont="1" applyFill="1" applyBorder="1" applyAlignment="1" applyProtection="1">
      <alignment horizontal="center" vertical="center"/>
    </xf>
    <xf numFmtId="10" fontId="4" fillId="0" borderId="93" xfId="0" applyNumberFormat="1" applyFont="1" applyFill="1" applyBorder="1" applyAlignment="1" applyProtection="1">
      <alignment horizontal="center" vertical="center"/>
    </xf>
    <xf numFmtId="10" fontId="17" fillId="0" borderId="87" xfId="0" applyNumberFormat="1" applyFont="1" applyFill="1" applyBorder="1" applyAlignment="1" applyProtection="1">
      <alignment horizontal="center" vertical="center"/>
    </xf>
    <xf numFmtId="164" fontId="4" fillId="3" borderId="94" xfId="0" applyNumberFormat="1" applyFont="1" applyFill="1" applyBorder="1" applyAlignment="1" applyProtection="1">
      <alignment horizontal="center" vertical="center"/>
    </xf>
    <xf numFmtId="0" fontId="9" fillId="3" borderId="46" xfId="2" applyFont="1" applyFill="1" applyBorder="1" applyAlignment="1" applyProtection="1">
      <alignment horizontal="center" vertical="center"/>
    </xf>
    <xf numFmtId="10" fontId="28" fillId="2" borderId="49" xfId="1" applyNumberFormat="1" applyFont="1" applyFill="1" applyBorder="1" applyAlignment="1" applyProtection="1">
      <alignment horizontal="center" vertical="center"/>
    </xf>
    <xf numFmtId="10" fontId="28" fillId="2" borderId="64" xfId="1" applyNumberFormat="1" applyFont="1" applyFill="1" applyBorder="1" applyAlignment="1" applyProtection="1">
      <alignment horizontal="center" vertical="center"/>
    </xf>
    <xf numFmtId="0" fontId="41" fillId="3" borderId="0" xfId="5" applyFill="1" applyAlignment="1">
      <alignment horizontal="left" vertical="center"/>
    </xf>
    <xf numFmtId="0" fontId="10" fillId="2" borderId="58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69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right" vertical="center" wrapText="1"/>
    </xf>
    <xf numFmtId="0" fontId="9" fillId="2" borderId="13" xfId="0" applyFont="1" applyFill="1" applyBorder="1" applyAlignment="1" applyProtection="1">
      <alignment horizontal="right" vertical="center" wrapText="1"/>
    </xf>
    <xf numFmtId="0" fontId="10" fillId="2" borderId="58" xfId="0" applyFont="1" applyFill="1" applyBorder="1" applyAlignment="1" applyProtection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7" borderId="10" xfId="2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center" wrapText="1"/>
    </xf>
    <xf numFmtId="0" fontId="32" fillId="2" borderId="5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 applyProtection="1">
      <alignment horizontal="left" vertical="center"/>
      <protection locked="0"/>
    </xf>
    <xf numFmtId="0" fontId="7" fillId="3" borderId="1" xfId="2" applyFont="1" applyFill="1" applyBorder="1" applyAlignment="1" applyProtection="1">
      <alignment horizontal="left" vertical="center"/>
    </xf>
    <xf numFmtId="0" fontId="7" fillId="3" borderId="2" xfId="2" applyFont="1" applyFill="1" applyBorder="1" applyAlignment="1" applyProtection="1">
      <alignment horizontal="left" vertical="center"/>
    </xf>
    <xf numFmtId="0" fontId="10" fillId="7" borderId="9" xfId="2" applyFont="1" applyFill="1" applyBorder="1" applyAlignment="1" applyProtection="1">
      <alignment horizontal="left" vertical="center"/>
      <protection locked="0"/>
    </xf>
    <xf numFmtId="0" fontId="10" fillId="7" borderId="8" xfId="2" applyFont="1" applyFill="1" applyBorder="1" applyAlignment="1" applyProtection="1">
      <alignment horizontal="left" vertical="center"/>
      <protection locked="0"/>
    </xf>
    <xf numFmtId="0" fontId="10" fillId="7" borderId="7" xfId="2" applyFont="1" applyFill="1" applyBorder="1" applyAlignment="1" applyProtection="1">
      <alignment horizontal="left" vertical="center"/>
      <protection locked="0"/>
    </xf>
    <xf numFmtId="0" fontId="10" fillId="7" borderId="73" xfId="2" applyFont="1" applyFill="1" applyBorder="1" applyAlignment="1" applyProtection="1">
      <alignment horizontal="left" vertical="center"/>
      <protection locked="0"/>
    </xf>
    <xf numFmtId="0" fontId="10" fillId="7" borderId="6" xfId="2" applyFont="1" applyFill="1" applyBorder="1" applyAlignment="1" applyProtection="1">
      <alignment horizontal="left" vertical="center"/>
      <protection locked="0"/>
    </xf>
  </cellXfs>
  <cellStyles count="6">
    <cellStyle name="Enllaç" xfId="5" builtinId="8"/>
    <cellStyle name="Moneda" xfId="4" builtinId="4"/>
    <cellStyle name="Normal" xfId="0" builtinId="0"/>
    <cellStyle name="Normal 2" xfId="2" xr:uid="{00000000-0005-0000-0000-000003000000}"/>
    <cellStyle name="Percentatge" xfId="1" builtinId="5"/>
    <cellStyle name="Percentatge 2" xfId="3" xr:uid="{00000000-0005-0000-0000-00000500000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FF"/>
      <color rgb="FF00EAE4"/>
      <color rgb="FF00B8B4"/>
      <color rgb="FFFFEFFF"/>
      <color rgb="FFF3FAFF"/>
      <color rgb="FFE5F5FF"/>
      <color rgb="FFFFCCCC"/>
      <color rgb="FFFF99CC"/>
      <color rgb="FFFF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D19"/>
  <sheetViews>
    <sheetView tabSelected="1" zoomScale="110" zoomScaleNormal="110" workbookViewId="0">
      <selection activeCell="B1" sqref="B1"/>
    </sheetView>
  </sheetViews>
  <sheetFormatPr defaultColWidth="9.1796875" defaultRowHeight="14.5" x14ac:dyDescent="0.35"/>
  <cols>
    <col min="1" max="1" width="2.81640625" style="75" customWidth="1"/>
    <col min="2" max="2" width="27.1796875" style="75" customWidth="1"/>
    <col min="3" max="3" width="17.7265625" style="75" customWidth="1"/>
    <col min="4" max="4" width="129.1796875" style="75" customWidth="1"/>
    <col min="5" max="5" width="11" style="75" customWidth="1"/>
    <col min="6" max="6" width="5" style="75" customWidth="1"/>
    <col min="7" max="7" width="9" style="75" customWidth="1"/>
    <col min="8" max="9" width="9.1796875" style="75"/>
    <col min="10" max="10" width="29.1796875" style="75" customWidth="1"/>
    <col min="11" max="16384" width="9.1796875" style="75"/>
  </cols>
  <sheetData>
    <row r="1" spans="1:3" ht="18.5" x14ac:dyDescent="0.35">
      <c r="A1" s="74" t="s">
        <v>93</v>
      </c>
    </row>
    <row r="2" spans="1:3" ht="12.75" customHeight="1" x14ac:dyDescent="0.35">
      <c r="A2" s="74"/>
    </row>
    <row r="3" spans="1:3" ht="15.5" x14ac:dyDescent="0.35">
      <c r="A3" s="76" t="s">
        <v>37</v>
      </c>
    </row>
    <row r="5" spans="1:3" x14ac:dyDescent="0.35">
      <c r="A5" s="75" t="s">
        <v>35</v>
      </c>
      <c r="B5" s="77" t="s">
        <v>83</v>
      </c>
      <c r="C5" s="78" t="s">
        <v>50</v>
      </c>
    </row>
    <row r="6" spans="1:3" ht="7.5" customHeight="1" x14ac:dyDescent="0.35"/>
    <row r="7" spans="1:3" x14ac:dyDescent="0.35">
      <c r="A7" s="75" t="s">
        <v>36</v>
      </c>
      <c r="B7" s="75" t="s">
        <v>79</v>
      </c>
    </row>
    <row r="8" spans="1:3" ht="7.5" customHeight="1" x14ac:dyDescent="0.35"/>
    <row r="9" spans="1:3" x14ac:dyDescent="0.35">
      <c r="A9" s="75" t="s">
        <v>39</v>
      </c>
      <c r="B9" s="75" t="s">
        <v>80</v>
      </c>
    </row>
    <row r="10" spans="1:3" ht="9.75" customHeight="1" x14ac:dyDescent="0.35"/>
    <row r="11" spans="1:3" x14ac:dyDescent="0.35">
      <c r="A11" s="75" t="s">
        <v>40</v>
      </c>
      <c r="B11" s="75" t="s">
        <v>81</v>
      </c>
    </row>
    <row r="12" spans="1:3" x14ac:dyDescent="0.35">
      <c r="B12" s="75" t="s">
        <v>82</v>
      </c>
    </row>
    <row r="13" spans="1:3" ht="7.5" customHeight="1" x14ac:dyDescent="0.35"/>
    <row r="15" spans="1:3" x14ac:dyDescent="0.35">
      <c r="B15" s="201" t="s">
        <v>89</v>
      </c>
    </row>
    <row r="17" spans="2:4" x14ac:dyDescent="0.35">
      <c r="B17" s="227" t="s">
        <v>90</v>
      </c>
      <c r="C17" s="227"/>
      <c r="D17" s="227"/>
    </row>
    <row r="18" spans="2:4" x14ac:dyDescent="0.35">
      <c r="B18" s="227" t="s">
        <v>91</v>
      </c>
      <c r="C18" s="227"/>
      <c r="D18" s="227"/>
    </row>
    <row r="19" spans="2:4" x14ac:dyDescent="0.35">
      <c r="B19" s="227" t="s">
        <v>92</v>
      </c>
      <c r="C19" s="227"/>
      <c r="D19" s="227"/>
    </row>
  </sheetData>
  <sheetProtection algorithmName="SHA-512" hashValue="me6oFvBsvL9QbUE3YUaaEQn1HyBxDrqBSPP6qZes/gMvxGU9XnUarmsjnlPQtkuuWEWr6lGcJGEKUa+GFqC5Yw==" saltValue="Kr9346G3RtXVZvVHYcpmBA==" spinCount="100000" sheet="1" objects="1" scenarios="1"/>
  <mergeCells count="3">
    <mergeCell ref="B17:D17"/>
    <mergeCell ref="B18:D18"/>
    <mergeCell ref="B19:D19"/>
  </mergeCells>
  <hyperlinks>
    <hyperlink ref="B19" location="'SÈRIES DOC'!A1" display="· ANNEX 3: SÈRIES DOCUMENTALS" xr:uid="{00000000-0004-0000-0000-000000000000}"/>
    <hyperlink ref="B18" location="'LLARGS CINE DOC'!A1" display="· ANNEX 2: LARGMETRATGES CINEMATOGRÀFICS DOCUMENTALS" xr:uid="{00000000-0004-0000-0000-000001000000}"/>
    <hyperlink ref="B17" location="TVDOCS!A1" display="· ANNEX 1 : DOCUMENTALS DESITNATS PER A SER EMESOS PER TELEVISIÓ" xr:uid="{00000000-0004-0000-0000-000002000000}"/>
    <hyperlink ref="B17:D17" location="'MODALITAT A'!A1" display="· MODALITAT A: PROJECTES D'ALT INTERÈS CULTURAL, CINEMATOGRÀFIC, SOCIAL O EXPERIMENTAL AMB ESPECIAL ATENCIÓ A LES ÒPERES PRIMES I ALS/A LES NOUS/NOVES REALITZADORS/ORES" xr:uid="{00000000-0004-0000-0000-000003000000}"/>
    <hyperlink ref="B18:D18" location="'MODALITAT B'!A1" display="· MODALITAT B: PROJECTES D'INTERÈS CULTURAL AMB VOCACIÓ DE MERCAT" xr:uid="{00000000-0004-0000-0000-000004000000}"/>
    <hyperlink ref="B19:D19" location="'MODALITAT C'!A1" display="· MODALITAT C: PROJECTES AMB VOCACIÓ DE MERCAT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3">
    <tabColor theme="9" tint="0.39997558519241921"/>
    <pageSetUpPr fitToPage="1"/>
  </sheetPr>
  <dimension ref="A1:D17"/>
  <sheetViews>
    <sheetView zoomScaleNormal="100" workbookViewId="0">
      <selection activeCell="E13" sqref="E13"/>
    </sheetView>
  </sheetViews>
  <sheetFormatPr defaultColWidth="9.1796875" defaultRowHeight="14.5" x14ac:dyDescent="0.35"/>
  <cols>
    <col min="1" max="1" width="33.7265625" style="20" customWidth="1"/>
    <col min="2" max="2" width="14.54296875" style="20" bestFit="1" customWidth="1"/>
    <col min="3" max="3" width="4.26953125" style="20" bestFit="1" customWidth="1"/>
    <col min="4" max="8" width="9.1796875" style="20"/>
    <col min="9" max="9" width="22.26953125" style="20" customWidth="1"/>
    <col min="10" max="16384" width="9.1796875" style="20"/>
  </cols>
  <sheetData>
    <row r="1" spans="1:4" x14ac:dyDescent="0.35">
      <c r="A1" s="52" t="s">
        <v>38</v>
      </c>
    </row>
    <row r="2" spans="1:4" x14ac:dyDescent="0.35">
      <c r="A2" s="22" t="s">
        <v>9</v>
      </c>
      <c r="B2" s="8"/>
      <c r="C2" s="9"/>
      <c r="D2" s="10"/>
    </row>
    <row r="3" spans="1:4" x14ac:dyDescent="0.35">
      <c r="A3" s="11" t="s">
        <v>10</v>
      </c>
      <c r="B3" s="21" t="s">
        <v>11</v>
      </c>
      <c r="C3" s="10"/>
      <c r="D3" s="10"/>
    </row>
    <row r="4" spans="1:4" x14ac:dyDescent="0.35">
      <c r="A4" s="12" t="s">
        <v>12</v>
      </c>
      <c r="B4" s="13" t="s">
        <v>1</v>
      </c>
      <c r="C4" s="10"/>
      <c r="D4" s="10"/>
    </row>
    <row r="5" spans="1:4" x14ac:dyDescent="0.35">
      <c r="A5" s="11" t="s">
        <v>13</v>
      </c>
      <c r="B5" s="127" t="s">
        <v>56</v>
      </c>
      <c r="C5" s="10"/>
      <c r="D5" s="10"/>
    </row>
    <row r="6" spans="1:4" x14ac:dyDescent="0.35">
      <c r="A6" s="140"/>
      <c r="B6" s="141" t="s">
        <v>60</v>
      </c>
      <c r="C6" s="10"/>
      <c r="D6" s="10"/>
    </row>
    <row r="7" spans="1:4" x14ac:dyDescent="0.35">
      <c r="A7" s="12"/>
      <c r="B7" s="13" t="s">
        <v>14</v>
      </c>
      <c r="C7" s="10"/>
      <c r="D7" s="10"/>
    </row>
    <row r="8" spans="1:4" x14ac:dyDescent="0.35">
      <c r="A8" s="11" t="s">
        <v>15</v>
      </c>
      <c r="B8" s="21" t="s">
        <v>16</v>
      </c>
      <c r="C8" s="10"/>
      <c r="D8" s="10"/>
    </row>
    <row r="9" spans="1:4" x14ac:dyDescent="0.35">
      <c r="A9" s="12"/>
      <c r="B9" s="13" t="s">
        <v>17</v>
      </c>
      <c r="C9" s="10"/>
      <c r="D9" s="10"/>
    </row>
    <row r="10" spans="1:4" ht="15.5" x14ac:dyDescent="0.35">
      <c r="A10" s="14" t="s">
        <v>18</v>
      </c>
      <c r="B10" s="10"/>
      <c r="C10" s="10"/>
      <c r="D10" s="10"/>
    </row>
    <row r="11" spans="1:4" x14ac:dyDescent="0.35">
      <c r="A11" s="24" t="s">
        <v>24</v>
      </c>
      <c r="B11" s="128">
        <v>1800000</v>
      </c>
      <c r="C11" s="10"/>
      <c r="D11" s="10"/>
    </row>
    <row r="12" spans="1:4" x14ac:dyDescent="0.35">
      <c r="A12" s="11" t="s">
        <v>56</v>
      </c>
      <c r="B12" s="26">
        <v>500000</v>
      </c>
      <c r="C12" s="27">
        <v>0.6</v>
      </c>
      <c r="D12" s="10"/>
    </row>
    <row r="13" spans="1:4" x14ac:dyDescent="0.35">
      <c r="A13" s="140" t="s">
        <v>60</v>
      </c>
      <c r="B13" s="28">
        <v>300000</v>
      </c>
      <c r="C13" s="29">
        <v>0.5</v>
      </c>
      <c r="D13" s="10"/>
    </row>
    <row r="14" spans="1:4" x14ac:dyDescent="0.35">
      <c r="A14" s="12" t="s">
        <v>14</v>
      </c>
      <c r="B14" s="28">
        <v>300000</v>
      </c>
      <c r="C14" s="29">
        <v>0.5</v>
      </c>
      <c r="D14" s="10"/>
    </row>
    <row r="15" spans="1:4" x14ac:dyDescent="0.35">
      <c r="A15" s="23" t="s">
        <v>19</v>
      </c>
      <c r="B15" s="30"/>
      <c r="C15" s="31">
        <v>0.2</v>
      </c>
      <c r="D15" s="15" t="s">
        <v>20</v>
      </c>
    </row>
    <row r="16" spans="1:4" x14ac:dyDescent="0.35">
      <c r="A16" s="11" t="s">
        <v>2</v>
      </c>
      <c r="B16" s="32" t="s">
        <v>21</v>
      </c>
      <c r="C16" s="33">
        <v>0.1</v>
      </c>
      <c r="D16" s="10"/>
    </row>
    <row r="17" spans="1:4" x14ac:dyDescent="0.35">
      <c r="A17" s="12" t="s">
        <v>0</v>
      </c>
      <c r="B17" s="16" t="s">
        <v>21</v>
      </c>
      <c r="C17" s="34">
        <v>0.1</v>
      </c>
      <c r="D17" s="10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2">
    <tabColor theme="9" tint="0.39997558519241921"/>
    <pageSetUpPr fitToPage="1"/>
  </sheetPr>
  <dimension ref="B1:O107"/>
  <sheetViews>
    <sheetView zoomScale="90" zoomScaleNormal="90" workbookViewId="0">
      <selection activeCell="B1" sqref="B1:E1"/>
    </sheetView>
  </sheetViews>
  <sheetFormatPr defaultColWidth="9.1796875" defaultRowHeight="12.5" x14ac:dyDescent="0.35"/>
  <cols>
    <col min="1" max="1" width="1.1796875" style="1" customWidth="1"/>
    <col min="2" max="2" width="56.7265625" style="1" customWidth="1"/>
    <col min="3" max="3" width="57" style="1" customWidth="1"/>
    <col min="4" max="4" width="22.54296875" style="4" customWidth="1"/>
    <col min="5" max="5" width="18.54296875" style="1" customWidth="1"/>
    <col min="6" max="6" width="18.453125" style="3" customWidth="1"/>
    <col min="7" max="7" width="19.54296875" style="3" customWidth="1"/>
    <col min="8" max="8" width="20" style="3" customWidth="1"/>
    <col min="9" max="9" width="14.453125" style="3" customWidth="1"/>
    <col min="10" max="10" width="19.54296875" style="3" customWidth="1"/>
    <col min="11" max="16384" width="9.1796875" style="1"/>
  </cols>
  <sheetData>
    <row r="1" spans="2:15" s="124" customFormat="1" ht="39" customHeight="1" thickBot="1" x14ac:dyDescent="0.4">
      <c r="B1" s="238" t="s">
        <v>94</v>
      </c>
      <c r="C1" s="238"/>
      <c r="D1" s="238"/>
      <c r="E1" s="238"/>
      <c r="G1" s="237" t="s">
        <v>75</v>
      </c>
      <c r="H1" s="237"/>
    </row>
    <row r="2" spans="2:15" ht="18" thickBot="1" x14ac:dyDescent="0.4">
      <c r="B2" s="2" t="s">
        <v>3</v>
      </c>
      <c r="C2" s="239"/>
      <c r="D2" s="240"/>
      <c r="E2" s="241"/>
      <c r="F2" s="124"/>
      <c r="G2" s="19"/>
    </row>
    <row r="3" spans="2:15" ht="5.25" customHeight="1" thickBot="1" x14ac:dyDescent="0.4">
      <c r="I3" s="88"/>
      <c r="J3" s="88"/>
    </row>
    <row r="4" spans="2:15" s="86" customFormat="1" ht="14.15" customHeight="1" thickBot="1" x14ac:dyDescent="0.4">
      <c r="B4" s="89" t="s">
        <v>84</v>
      </c>
      <c r="C4" s="242" t="s">
        <v>44</v>
      </c>
      <c r="D4" s="243"/>
      <c r="E4" s="243"/>
      <c r="F4" s="90" t="s">
        <v>86</v>
      </c>
      <c r="G4" s="91" t="s">
        <v>4</v>
      </c>
      <c r="H4" s="224" t="s">
        <v>100</v>
      </c>
      <c r="I4" s="91" t="s">
        <v>5</v>
      </c>
      <c r="K4" s="88"/>
      <c r="L4" s="88"/>
      <c r="M4" s="88"/>
      <c r="N4" s="88"/>
      <c r="O4" s="88"/>
    </row>
    <row r="5" spans="2:15" s="86" customFormat="1" ht="14.15" customHeight="1" x14ac:dyDescent="0.35">
      <c r="B5" s="92" t="s">
        <v>46</v>
      </c>
      <c r="C5" s="245"/>
      <c r="D5" s="245"/>
      <c r="E5" s="245"/>
      <c r="F5" s="93"/>
      <c r="G5" s="135">
        <v>0</v>
      </c>
      <c r="H5" s="225" t="e">
        <f>G5/$D$18</f>
        <v>#DIV/0!</v>
      </c>
      <c r="I5" s="136">
        <v>0</v>
      </c>
      <c r="K5" s="88"/>
      <c r="L5" s="88"/>
      <c r="M5" s="88"/>
      <c r="N5" s="88"/>
      <c r="O5" s="88"/>
    </row>
    <row r="6" spans="2:15" s="86" customFormat="1" ht="14.15" customHeight="1" x14ac:dyDescent="0.35">
      <c r="B6" s="95" t="s">
        <v>47</v>
      </c>
      <c r="C6" s="244"/>
      <c r="D6" s="244"/>
      <c r="E6" s="244"/>
      <c r="F6" s="96"/>
      <c r="G6" s="94">
        <v>0</v>
      </c>
      <c r="H6" s="225" t="e">
        <f>G6/$D$18</f>
        <v>#DIV/0!</v>
      </c>
      <c r="I6" s="137">
        <v>0</v>
      </c>
      <c r="K6" s="88"/>
      <c r="L6" s="88"/>
      <c r="M6" s="88"/>
      <c r="N6" s="88"/>
      <c r="O6" s="88"/>
    </row>
    <row r="7" spans="2:15" s="86" customFormat="1" ht="14.15" customHeight="1" x14ac:dyDescent="0.35">
      <c r="B7" s="95" t="s">
        <v>48</v>
      </c>
      <c r="C7" s="244"/>
      <c r="D7" s="244"/>
      <c r="E7" s="244"/>
      <c r="F7" s="96"/>
      <c r="G7" s="97">
        <v>0</v>
      </c>
      <c r="H7" s="225" t="e">
        <f t="shared" ref="H7" si="0">G7/$D$18</f>
        <v>#DIV/0!</v>
      </c>
      <c r="I7" s="138">
        <v>0</v>
      </c>
      <c r="K7" s="88"/>
      <c r="L7" s="88"/>
      <c r="M7" s="88"/>
      <c r="N7" s="88"/>
      <c r="O7" s="88"/>
    </row>
    <row r="8" spans="2:15" s="86" customFormat="1" ht="14.15" customHeight="1" thickBot="1" x14ac:dyDescent="0.4">
      <c r="B8" s="98" t="s">
        <v>49</v>
      </c>
      <c r="C8" s="236"/>
      <c r="D8" s="236"/>
      <c r="E8" s="236"/>
      <c r="F8" s="99"/>
      <c r="G8" s="100">
        <v>0</v>
      </c>
      <c r="H8" s="226" t="e">
        <f>G8/$D$18</f>
        <v>#DIV/0!</v>
      </c>
      <c r="I8" s="139">
        <v>0</v>
      </c>
      <c r="K8" s="88"/>
      <c r="L8" s="88"/>
      <c r="M8" s="88"/>
      <c r="N8" s="88"/>
      <c r="O8" s="88"/>
    </row>
    <row r="9" spans="2:15" ht="14.15" customHeight="1" x14ac:dyDescent="0.35">
      <c r="G9" s="130">
        <f>SUM(G5:G8)</f>
        <v>0</v>
      </c>
      <c r="H9" s="129" t="e">
        <f>SUM(H5:H8)</f>
        <v>#DIV/0!</v>
      </c>
      <c r="I9" s="129">
        <f>SUM(I5:I8)</f>
        <v>0</v>
      </c>
    </row>
    <row r="10" spans="2:15" ht="5.25" customHeight="1" thickBot="1" x14ac:dyDescent="0.4">
      <c r="G10" s="130"/>
      <c r="H10" s="129"/>
      <c r="I10" s="1"/>
      <c r="J10" s="1"/>
    </row>
    <row r="11" spans="2:15" s="86" customFormat="1" ht="14.15" customHeight="1" thickBot="1" x14ac:dyDescent="0.4">
      <c r="B11" s="89" t="s">
        <v>85</v>
      </c>
      <c r="C11" s="242" t="s">
        <v>44</v>
      </c>
      <c r="D11" s="243"/>
      <c r="E11" s="243"/>
      <c r="F11" s="90" t="s">
        <v>43</v>
      </c>
      <c r="G11" s="91" t="s">
        <v>4</v>
      </c>
      <c r="H11" s="224" t="s">
        <v>100</v>
      </c>
      <c r="I11" s="91" t="s">
        <v>5</v>
      </c>
      <c r="J11" s="88"/>
      <c r="K11" s="88"/>
      <c r="L11" s="88"/>
      <c r="M11" s="88"/>
      <c r="N11" s="88"/>
      <c r="O11" s="88"/>
    </row>
    <row r="12" spans="2:15" s="86" customFormat="1" ht="14.15" customHeight="1" x14ac:dyDescent="0.35">
      <c r="B12" s="92" t="s">
        <v>46</v>
      </c>
      <c r="C12" s="245"/>
      <c r="D12" s="245"/>
      <c r="E12" s="245"/>
      <c r="F12" s="93"/>
      <c r="G12" s="135">
        <v>0</v>
      </c>
      <c r="H12" s="225" t="e">
        <f>G12/$D$18</f>
        <v>#DIV/0!</v>
      </c>
      <c r="I12" s="136">
        <v>0</v>
      </c>
      <c r="J12" s="88"/>
      <c r="K12" s="88"/>
      <c r="L12" s="88"/>
      <c r="M12" s="88"/>
      <c r="N12" s="88"/>
      <c r="O12" s="88"/>
    </row>
    <row r="13" spans="2:15" s="86" customFormat="1" ht="14.15" customHeight="1" x14ac:dyDescent="0.35">
      <c r="B13" s="95" t="s">
        <v>47</v>
      </c>
      <c r="C13" s="244"/>
      <c r="D13" s="244"/>
      <c r="E13" s="244"/>
      <c r="F13" s="96"/>
      <c r="G13" s="94">
        <v>0</v>
      </c>
      <c r="H13" s="225" t="e">
        <f t="shared" ref="H13:H15" si="1">G13/$D$18</f>
        <v>#DIV/0!</v>
      </c>
      <c r="I13" s="137">
        <v>0</v>
      </c>
      <c r="J13" s="88"/>
      <c r="K13" s="88"/>
      <c r="L13" s="88"/>
      <c r="M13" s="88"/>
      <c r="N13" s="88"/>
      <c r="O13" s="88"/>
    </row>
    <row r="14" spans="2:15" s="86" customFormat="1" ht="14.15" customHeight="1" x14ac:dyDescent="0.35">
      <c r="B14" s="95" t="s">
        <v>48</v>
      </c>
      <c r="C14" s="244"/>
      <c r="D14" s="244"/>
      <c r="E14" s="244"/>
      <c r="F14" s="96"/>
      <c r="G14" s="97">
        <v>0</v>
      </c>
      <c r="H14" s="225" t="e">
        <f>G14/$D$18</f>
        <v>#DIV/0!</v>
      </c>
      <c r="I14" s="138">
        <v>0</v>
      </c>
      <c r="J14" s="88"/>
      <c r="K14" s="88"/>
      <c r="L14" s="88"/>
      <c r="M14" s="88"/>
      <c r="N14" s="88"/>
      <c r="O14" s="88"/>
    </row>
    <row r="15" spans="2:15" s="86" customFormat="1" ht="14.15" customHeight="1" thickBot="1" x14ac:dyDescent="0.4">
      <c r="B15" s="98" t="s">
        <v>49</v>
      </c>
      <c r="C15" s="236"/>
      <c r="D15" s="236"/>
      <c r="E15" s="236"/>
      <c r="F15" s="99"/>
      <c r="G15" s="100">
        <v>0</v>
      </c>
      <c r="H15" s="226" t="e">
        <f t="shared" si="1"/>
        <v>#DIV/0!</v>
      </c>
      <c r="I15" s="139">
        <v>0</v>
      </c>
      <c r="J15" s="88"/>
      <c r="K15" s="88"/>
      <c r="L15" s="88"/>
      <c r="M15" s="88"/>
      <c r="N15" s="88"/>
      <c r="O15" s="88"/>
    </row>
    <row r="16" spans="2:15" ht="14.15" customHeight="1" x14ac:dyDescent="0.35">
      <c r="G16" s="130">
        <f>SUM(G12:G15)</f>
        <v>0</v>
      </c>
      <c r="H16" s="129" t="e">
        <f>SUM(H12:H15)</f>
        <v>#DIV/0!</v>
      </c>
      <c r="I16" s="129">
        <f>SUM(I12:I15)</f>
        <v>0</v>
      </c>
      <c r="J16" s="1"/>
    </row>
    <row r="17" spans="2:12" ht="4.5" customHeight="1" thickBot="1" x14ac:dyDescent="0.4">
      <c r="G17" s="130"/>
      <c r="H17" s="129"/>
      <c r="I17" s="1"/>
      <c r="J17" s="1"/>
    </row>
    <row r="18" spans="2:12" ht="18" customHeight="1" thickBot="1" x14ac:dyDescent="0.4">
      <c r="C18" s="5" t="s">
        <v>6</v>
      </c>
      <c r="D18" s="35">
        <f>G9+G16</f>
        <v>0</v>
      </c>
      <c r="E18" s="232" t="s">
        <v>57</v>
      </c>
      <c r="F18" s="233"/>
      <c r="G18" s="63"/>
      <c r="I18" s="17"/>
      <c r="J18" s="118"/>
    </row>
    <row r="19" spans="2:12" ht="18" customHeight="1" thickBot="1" x14ac:dyDescent="0.4">
      <c r="C19" s="7" t="s">
        <v>8</v>
      </c>
      <c r="D19" s="6">
        <f>G9</f>
        <v>0</v>
      </c>
      <c r="F19" s="1"/>
      <c r="G19" s="1"/>
      <c r="I19" s="17"/>
      <c r="J19" s="56"/>
    </row>
    <row r="20" spans="2:12" ht="6.75" customHeight="1" thickBot="1" x14ac:dyDescent="0.4">
      <c r="D20" s="1"/>
      <c r="F20" s="1"/>
      <c r="G20" s="1"/>
      <c r="I20" s="17"/>
      <c r="J20" s="56"/>
    </row>
    <row r="21" spans="2:12" ht="28.5" thickBot="1" x14ac:dyDescent="0.4">
      <c r="C21" s="142" t="s">
        <v>61</v>
      </c>
      <c r="D21" s="73"/>
      <c r="E21" s="133" t="str">
        <f>IF(D21="","",D21/D19)</f>
        <v/>
      </c>
      <c r="F21" s="1"/>
      <c r="G21" s="1"/>
      <c r="I21" s="17"/>
      <c r="J21" s="56"/>
    </row>
    <row r="22" spans="2:12" s="131" customFormat="1" ht="14.25" hidden="1" customHeight="1" thickBot="1" x14ac:dyDescent="0.4">
      <c r="B22" s="1"/>
      <c r="C22" s="85"/>
      <c r="D22" s="85"/>
      <c r="F22" s="132"/>
      <c r="G22" s="132"/>
      <c r="H22" s="132"/>
      <c r="I22" s="132"/>
      <c r="J22" s="132"/>
      <c r="K22" s="132"/>
      <c r="L22" s="132"/>
    </row>
    <row r="23" spans="2:12" ht="13" hidden="1" thickBot="1" x14ac:dyDescent="0.4">
      <c r="B23" s="119" t="s">
        <v>7</v>
      </c>
      <c r="C23" s="120" t="str">
        <f>IF(G18="","",IF((IF((G18="CATALÀ"),
IF((D19*0.6)&gt;500000,500000,
(D19*0.6)),
IF((D19*0.5)&gt;300000,300000,
(D19*0.5)))),
(IF((G18="CATALÀ"),
IF((D19*0.6)&gt;500000,500000,
(D19*0.6)),
IF((D19*0.5)&gt;300000,300000,(D19*0.5))))))</f>
        <v/>
      </c>
      <c r="D23" s="1"/>
      <c r="F23" s="1"/>
      <c r="J23" s="55"/>
    </row>
    <row r="24" spans="2:12" ht="16.5" hidden="1" customHeight="1" thickBot="1" x14ac:dyDescent="0.4">
      <c r="B24" s="5" t="s">
        <v>55</v>
      </c>
      <c r="C24" s="83" t="str">
        <f>IF(G18="","",IF(D21&gt;C23,C23,D21))</f>
        <v/>
      </c>
      <c r="D24" s="3"/>
      <c r="E24" s="3"/>
      <c r="J24" s="55"/>
    </row>
    <row r="25" spans="2:12" ht="10.5" customHeight="1" thickBot="1" x14ac:dyDescent="0.4">
      <c r="B25" s="104"/>
      <c r="C25" s="103"/>
      <c r="D25" s="79"/>
      <c r="E25" s="80"/>
      <c r="F25" s="80"/>
      <c r="G25" s="80"/>
    </row>
    <row r="26" spans="2:12" ht="48" customHeight="1" thickBot="1" x14ac:dyDescent="0.4">
      <c r="B26" s="143" t="s">
        <v>97</v>
      </c>
      <c r="C26" s="153" t="s">
        <v>65</v>
      </c>
      <c r="D26" s="61" t="s">
        <v>41</v>
      </c>
      <c r="E26" s="192" t="s">
        <v>66</v>
      </c>
      <c r="F26" s="193" t="s">
        <v>67</v>
      </c>
      <c r="G26" s="61" t="s">
        <v>25</v>
      </c>
      <c r="H26" s="62" t="s">
        <v>42</v>
      </c>
      <c r="I26" s="1"/>
      <c r="J26" s="1"/>
    </row>
    <row r="27" spans="2:12" ht="13.5" thickBot="1" x14ac:dyDescent="0.4">
      <c r="B27" s="145" t="s">
        <v>45</v>
      </c>
      <c r="C27" s="146"/>
      <c r="D27" s="147">
        <f>SUM(D28:D35)</f>
        <v>0</v>
      </c>
      <c r="E27" s="148" t="e">
        <f>SUM(E28:E35)</f>
        <v>#DIV/0!</v>
      </c>
      <c r="F27" s="185"/>
      <c r="G27" s="204">
        <f>SUM(G28:G35)</f>
        <v>0</v>
      </c>
      <c r="H27" s="212">
        <f>SUM(H28:H35)</f>
        <v>0</v>
      </c>
      <c r="I27" s="1"/>
      <c r="J27" s="1"/>
    </row>
    <row r="28" spans="2:12" ht="12" customHeight="1" x14ac:dyDescent="0.35">
      <c r="B28" s="235" t="s">
        <v>70</v>
      </c>
      <c r="C28" s="69"/>
      <c r="D28" s="68">
        <v>0</v>
      </c>
      <c r="E28" s="38" t="e">
        <f t="shared" ref="E28:E35" si="2">IF(($D$18=""),"",D28/$D$18)</f>
        <v>#DIV/0!</v>
      </c>
      <c r="F28" s="186"/>
      <c r="G28" s="207">
        <f>IF(F28="SÍ",D28,0)</f>
        <v>0</v>
      </c>
      <c r="H28" s="213">
        <f t="shared" ref="H28:H35" si="3">IF(F28="Sí",D28/$D$18,0%)</f>
        <v>0</v>
      </c>
      <c r="I28" s="1"/>
      <c r="J28" s="1"/>
    </row>
    <row r="29" spans="2:12" ht="12" customHeight="1" x14ac:dyDescent="0.35">
      <c r="B29" s="229"/>
      <c r="C29" s="194"/>
      <c r="D29" s="67">
        <v>0</v>
      </c>
      <c r="E29" s="39" t="e">
        <f t="shared" si="2"/>
        <v>#DIV/0!</v>
      </c>
      <c r="F29" s="183"/>
      <c r="G29" s="205">
        <f t="shared" ref="G29:G35" si="4">IF(F29="SÍ",D29,0)</f>
        <v>0</v>
      </c>
      <c r="H29" s="214">
        <f t="shared" si="3"/>
        <v>0</v>
      </c>
      <c r="I29" s="1"/>
      <c r="J29" s="1"/>
    </row>
    <row r="30" spans="2:12" ht="12" customHeight="1" x14ac:dyDescent="0.35">
      <c r="B30" s="229"/>
      <c r="C30" s="194"/>
      <c r="D30" s="68">
        <v>0</v>
      </c>
      <c r="E30" s="38" t="e">
        <f t="shared" si="2"/>
        <v>#DIV/0!</v>
      </c>
      <c r="F30" s="183"/>
      <c r="G30" s="205">
        <f t="shared" si="4"/>
        <v>0</v>
      </c>
      <c r="H30" s="214">
        <f t="shared" si="3"/>
        <v>0</v>
      </c>
      <c r="I30" s="1"/>
      <c r="J30" s="1"/>
    </row>
    <row r="31" spans="2:12" ht="12" customHeight="1" x14ac:dyDescent="0.35">
      <c r="B31" s="229"/>
      <c r="C31" s="194"/>
      <c r="D31" s="68">
        <v>0</v>
      </c>
      <c r="E31" s="38" t="e">
        <f t="shared" si="2"/>
        <v>#DIV/0!</v>
      </c>
      <c r="F31" s="183"/>
      <c r="G31" s="205">
        <f t="shared" si="4"/>
        <v>0</v>
      </c>
      <c r="H31" s="214">
        <f t="shared" si="3"/>
        <v>0</v>
      </c>
      <c r="I31" s="1"/>
      <c r="J31" s="1"/>
    </row>
    <row r="32" spans="2:12" ht="12" customHeight="1" x14ac:dyDescent="0.35">
      <c r="B32" s="229"/>
      <c r="C32" s="194"/>
      <c r="D32" s="68">
        <v>0</v>
      </c>
      <c r="E32" s="38" t="e">
        <f t="shared" si="2"/>
        <v>#DIV/0!</v>
      </c>
      <c r="F32" s="183"/>
      <c r="G32" s="205">
        <f t="shared" si="4"/>
        <v>0</v>
      </c>
      <c r="H32" s="214">
        <f t="shared" si="3"/>
        <v>0</v>
      </c>
      <c r="I32" s="1"/>
      <c r="J32" s="1"/>
    </row>
    <row r="33" spans="2:10" ht="12" customHeight="1" x14ac:dyDescent="0.35">
      <c r="B33" s="229"/>
      <c r="C33" s="194"/>
      <c r="D33" s="68">
        <v>0</v>
      </c>
      <c r="E33" s="38" t="e">
        <f t="shared" si="2"/>
        <v>#DIV/0!</v>
      </c>
      <c r="F33" s="183"/>
      <c r="G33" s="205">
        <f t="shared" si="4"/>
        <v>0</v>
      </c>
      <c r="H33" s="214">
        <f t="shared" si="3"/>
        <v>0</v>
      </c>
      <c r="I33" s="1"/>
      <c r="J33" s="1"/>
    </row>
    <row r="34" spans="2:10" ht="12" customHeight="1" x14ac:dyDescent="0.35">
      <c r="B34" s="229"/>
      <c r="C34" s="194"/>
      <c r="D34" s="68">
        <v>0</v>
      </c>
      <c r="E34" s="38" t="e">
        <f t="shared" si="2"/>
        <v>#DIV/0!</v>
      </c>
      <c r="F34" s="183"/>
      <c r="G34" s="205">
        <f t="shared" si="4"/>
        <v>0</v>
      </c>
      <c r="H34" s="214">
        <f t="shared" si="3"/>
        <v>0</v>
      </c>
      <c r="I34" s="1"/>
      <c r="J34" s="1"/>
    </row>
    <row r="35" spans="2:10" ht="12" customHeight="1" thickBot="1" x14ac:dyDescent="0.4">
      <c r="B35" s="229"/>
      <c r="C35" s="194"/>
      <c r="D35" s="68">
        <v>0</v>
      </c>
      <c r="E35" s="38" t="e">
        <f t="shared" si="2"/>
        <v>#DIV/0!</v>
      </c>
      <c r="F35" s="183"/>
      <c r="G35" s="205">
        <f t="shared" si="4"/>
        <v>0</v>
      </c>
      <c r="H35" s="214">
        <f t="shared" si="3"/>
        <v>0</v>
      </c>
      <c r="I35" s="1"/>
      <c r="J35" s="1"/>
    </row>
    <row r="36" spans="2:10" ht="13.5" thickBot="1" x14ac:dyDescent="0.4">
      <c r="B36" s="145" t="s">
        <v>88</v>
      </c>
      <c r="C36" s="195"/>
      <c r="D36" s="147">
        <f>SUM(D37:D41)</f>
        <v>0</v>
      </c>
      <c r="E36" s="148" t="e">
        <f>SUM(E37:E41)</f>
        <v>#DIV/0!</v>
      </c>
      <c r="F36" s="185"/>
      <c r="G36" s="204">
        <f>SUM(G37:G41)</f>
        <v>0</v>
      </c>
      <c r="H36" s="212">
        <f>SUM(H37:H41)</f>
        <v>0</v>
      </c>
      <c r="I36" s="1"/>
      <c r="J36" s="1"/>
    </row>
    <row r="37" spans="2:10" ht="12" customHeight="1" x14ac:dyDescent="0.35">
      <c r="B37" s="229" t="s">
        <v>63</v>
      </c>
      <c r="C37" s="69"/>
      <c r="D37" s="68">
        <v>0</v>
      </c>
      <c r="E37" s="38" t="e">
        <f>IF(($D$18=""),"",D37/$D$18)</f>
        <v>#DIV/0!</v>
      </c>
      <c r="F37" s="186"/>
      <c r="G37" s="207">
        <f t="shared" ref="G37:G41" si="5">IF(F37="SÍ",D37,0)</f>
        <v>0</v>
      </c>
      <c r="H37" s="216">
        <f>IF(F37="Sí",D37/$D$18,0%)</f>
        <v>0</v>
      </c>
      <c r="I37" s="1"/>
      <c r="J37" s="1"/>
    </row>
    <row r="38" spans="2:10" ht="12" customHeight="1" x14ac:dyDescent="0.35">
      <c r="B38" s="229"/>
      <c r="C38" s="194"/>
      <c r="D38" s="68">
        <v>0</v>
      </c>
      <c r="E38" s="38" t="e">
        <f>IF(($D$18=""),"",D38/$D$18)</f>
        <v>#DIV/0!</v>
      </c>
      <c r="F38" s="183"/>
      <c r="G38" s="205">
        <f t="shared" si="5"/>
        <v>0</v>
      </c>
      <c r="H38" s="217">
        <f>IF(F38="Sí",D38/$D$18,0%)</f>
        <v>0</v>
      </c>
      <c r="I38" s="1"/>
      <c r="J38" s="1"/>
    </row>
    <row r="39" spans="2:10" ht="12" customHeight="1" x14ac:dyDescent="0.35">
      <c r="B39" s="229"/>
      <c r="C39" s="194"/>
      <c r="D39" s="68">
        <v>0</v>
      </c>
      <c r="E39" s="38" t="e">
        <f>IF(($D$18=""),"",D39/$D$18)</f>
        <v>#DIV/0!</v>
      </c>
      <c r="F39" s="183"/>
      <c r="G39" s="205">
        <f t="shared" si="5"/>
        <v>0</v>
      </c>
      <c r="H39" s="217">
        <f>IF(F39="Sí",D39/$D$18,0%)</f>
        <v>0</v>
      </c>
      <c r="I39" s="1"/>
      <c r="J39" s="1"/>
    </row>
    <row r="40" spans="2:10" ht="12" customHeight="1" x14ac:dyDescent="0.35">
      <c r="B40" s="229"/>
      <c r="C40" s="194"/>
      <c r="D40" s="68">
        <v>0</v>
      </c>
      <c r="E40" s="38" t="e">
        <f>IF(($D$18=""),"",D40/$D$18)</f>
        <v>#DIV/0!</v>
      </c>
      <c r="F40" s="183"/>
      <c r="G40" s="205">
        <f t="shared" si="5"/>
        <v>0</v>
      </c>
      <c r="H40" s="217">
        <f>IF(F40="Sí",D40/$D$18,0%)</f>
        <v>0</v>
      </c>
      <c r="I40" s="1"/>
      <c r="J40" s="1"/>
    </row>
    <row r="41" spans="2:10" ht="12" customHeight="1" thickBot="1" x14ac:dyDescent="0.4">
      <c r="B41" s="229"/>
      <c r="C41" s="196"/>
      <c r="D41" s="149">
        <v>0</v>
      </c>
      <c r="E41" s="150" t="e">
        <f>IF(($D$18=""),"",D41/$D$18)</f>
        <v>#DIV/0!</v>
      </c>
      <c r="F41" s="184"/>
      <c r="G41" s="206">
        <f t="shared" si="5"/>
        <v>0</v>
      </c>
      <c r="H41" s="218">
        <f>IF(F41="Sí",D41/$D$18,0%)</f>
        <v>0</v>
      </c>
      <c r="I41" s="1"/>
      <c r="J41" s="1"/>
    </row>
    <row r="42" spans="2:10" ht="13.5" thickBot="1" x14ac:dyDescent="0.4">
      <c r="B42" s="145" t="s">
        <v>87</v>
      </c>
      <c r="C42" s="195"/>
      <c r="D42" s="147">
        <f>SUM(D43:D48)</f>
        <v>0</v>
      </c>
      <c r="E42" s="148" t="e">
        <f>SUM(E43:E48)</f>
        <v>#DIV/0!</v>
      </c>
      <c r="F42" s="185"/>
      <c r="G42" s="204">
        <f>SUM(G43:G48)</f>
        <v>0</v>
      </c>
      <c r="H42" s="212">
        <f>SUM(H43:H48)</f>
        <v>0</v>
      </c>
      <c r="I42" s="1"/>
      <c r="J42" s="1"/>
    </row>
    <row r="43" spans="2:10" ht="12" customHeight="1" x14ac:dyDescent="0.35">
      <c r="B43" s="228" t="s">
        <v>64</v>
      </c>
      <c r="C43" s="197" t="s">
        <v>26</v>
      </c>
      <c r="D43" s="152">
        <f>IF(D21="",0,D21)</f>
        <v>0</v>
      </c>
      <c r="E43" s="40" t="e">
        <f t="shared" ref="E43:E48" si="6">IF(($D$18=""),"",D43/$D$18)</f>
        <v>#DIV/0!</v>
      </c>
      <c r="F43" s="187" t="s">
        <v>1</v>
      </c>
      <c r="G43" s="208">
        <f>IF(F43="SÍ",D43,0)</f>
        <v>0</v>
      </c>
      <c r="H43" s="219">
        <f t="shared" ref="H43:H48" si="7">IF(F43="Sí",D43/$D$18,0%)</f>
        <v>0</v>
      </c>
      <c r="I43" s="1"/>
      <c r="J43" s="1"/>
    </row>
    <row r="44" spans="2:10" ht="12" customHeight="1" x14ac:dyDescent="0.35">
      <c r="B44" s="229"/>
      <c r="C44" s="69"/>
      <c r="D44" s="68">
        <v>0</v>
      </c>
      <c r="E44" s="38" t="e">
        <f t="shared" si="6"/>
        <v>#DIV/0!</v>
      </c>
      <c r="F44" s="186"/>
      <c r="G44" s="207">
        <f t="shared" ref="G44:G48" si="8">IF(F44="SÍ",D44,0)</f>
        <v>0</v>
      </c>
      <c r="H44" s="216">
        <f t="shared" si="7"/>
        <v>0</v>
      </c>
      <c r="I44" s="1"/>
      <c r="J44" s="1"/>
    </row>
    <row r="45" spans="2:10" ht="12" customHeight="1" x14ac:dyDescent="0.35">
      <c r="B45" s="229"/>
      <c r="C45" s="194"/>
      <c r="D45" s="68">
        <v>0</v>
      </c>
      <c r="E45" s="38" t="e">
        <f t="shared" si="6"/>
        <v>#DIV/0!</v>
      </c>
      <c r="F45" s="183"/>
      <c r="G45" s="205">
        <f t="shared" si="8"/>
        <v>0</v>
      </c>
      <c r="H45" s="217">
        <f t="shared" si="7"/>
        <v>0</v>
      </c>
      <c r="I45" s="1"/>
      <c r="J45" s="1"/>
    </row>
    <row r="46" spans="2:10" ht="12" customHeight="1" x14ac:dyDescent="0.35">
      <c r="B46" s="229"/>
      <c r="C46" s="194"/>
      <c r="D46" s="68">
        <v>0</v>
      </c>
      <c r="E46" s="38" t="e">
        <f t="shared" si="6"/>
        <v>#DIV/0!</v>
      </c>
      <c r="F46" s="183"/>
      <c r="G46" s="205">
        <f t="shared" si="8"/>
        <v>0</v>
      </c>
      <c r="H46" s="217">
        <f t="shared" si="7"/>
        <v>0</v>
      </c>
      <c r="I46" s="1"/>
      <c r="J46" s="1"/>
    </row>
    <row r="47" spans="2:10" ht="12" customHeight="1" x14ac:dyDescent="0.35">
      <c r="B47" s="229"/>
      <c r="C47" s="194"/>
      <c r="D47" s="68">
        <v>0</v>
      </c>
      <c r="E47" s="38" t="e">
        <f t="shared" si="6"/>
        <v>#DIV/0!</v>
      </c>
      <c r="F47" s="183"/>
      <c r="G47" s="205">
        <f t="shared" si="8"/>
        <v>0</v>
      </c>
      <c r="H47" s="217">
        <f t="shared" si="7"/>
        <v>0</v>
      </c>
      <c r="I47" s="1"/>
      <c r="J47" s="1"/>
    </row>
    <row r="48" spans="2:10" ht="12" customHeight="1" thickBot="1" x14ac:dyDescent="0.4">
      <c r="B48" s="229"/>
      <c r="C48" s="196"/>
      <c r="D48" s="68">
        <v>0</v>
      </c>
      <c r="E48" s="38" t="e">
        <f t="shared" si="6"/>
        <v>#DIV/0!</v>
      </c>
      <c r="F48" s="183"/>
      <c r="G48" s="205">
        <f t="shared" si="8"/>
        <v>0</v>
      </c>
      <c r="H48" s="217">
        <f t="shared" si="7"/>
        <v>0</v>
      </c>
      <c r="I48" s="1"/>
      <c r="J48" s="1"/>
    </row>
    <row r="49" spans="2:10" ht="13.5" thickBot="1" x14ac:dyDescent="0.4">
      <c r="B49" s="151" t="s">
        <v>62</v>
      </c>
      <c r="C49" s="195"/>
      <c r="D49" s="147">
        <f>SUM(D50:D52)</f>
        <v>0</v>
      </c>
      <c r="E49" s="148" t="e">
        <f>SUM(E50:E52)</f>
        <v>#DIV/0!</v>
      </c>
      <c r="F49" s="185"/>
      <c r="G49" s="204">
        <f t="shared" ref="G49:H49" si="9">SUM(G50:G52)</f>
        <v>0</v>
      </c>
      <c r="H49" s="212">
        <f t="shared" si="9"/>
        <v>0</v>
      </c>
      <c r="I49" s="1"/>
      <c r="J49" s="1"/>
    </row>
    <row r="50" spans="2:10" ht="12" customHeight="1" x14ac:dyDescent="0.35">
      <c r="B50" s="234" t="s">
        <v>27</v>
      </c>
      <c r="C50" s="69"/>
      <c r="D50" s="68">
        <v>0</v>
      </c>
      <c r="E50" s="38" t="e">
        <f t="shared" ref="E50:E52" si="10">IF(($D$18=""),"",D50/$D$18)</f>
        <v>#DIV/0!</v>
      </c>
      <c r="F50" s="186"/>
      <c r="G50" s="207">
        <f t="shared" ref="G50:G52" si="11">IF(F50="SÍ",D50,0)</f>
        <v>0</v>
      </c>
      <c r="H50" s="216">
        <f t="shared" ref="H50:H52" si="12">IF(F50="Sí",D50/$D$18,0%)</f>
        <v>0</v>
      </c>
      <c r="I50" s="1"/>
      <c r="J50" s="1"/>
    </row>
    <row r="51" spans="2:10" ht="12" customHeight="1" x14ac:dyDescent="0.35">
      <c r="B51" s="235"/>
      <c r="C51" s="194"/>
      <c r="D51" s="68">
        <v>0</v>
      </c>
      <c r="E51" s="38" t="e">
        <f t="shared" si="10"/>
        <v>#DIV/0!</v>
      </c>
      <c r="F51" s="186"/>
      <c r="G51" s="207">
        <f t="shared" si="11"/>
        <v>0</v>
      </c>
      <c r="H51" s="216">
        <f t="shared" si="12"/>
        <v>0</v>
      </c>
      <c r="I51" s="1"/>
      <c r="J51" s="1"/>
    </row>
    <row r="52" spans="2:10" ht="12" customHeight="1" thickBot="1" x14ac:dyDescent="0.4">
      <c r="B52" s="235"/>
      <c r="C52" s="194"/>
      <c r="D52" s="68">
        <v>0</v>
      </c>
      <c r="E52" s="38" t="e">
        <f t="shared" si="10"/>
        <v>#DIV/0!</v>
      </c>
      <c r="F52" s="186"/>
      <c r="G52" s="207">
        <f t="shared" si="11"/>
        <v>0</v>
      </c>
      <c r="H52" s="216">
        <f t="shared" si="12"/>
        <v>0</v>
      </c>
      <c r="I52" s="1"/>
      <c r="J52" s="1"/>
    </row>
    <row r="53" spans="2:10" ht="13.5" thickBot="1" x14ac:dyDescent="0.4">
      <c r="B53" s="154" t="s">
        <v>51</v>
      </c>
      <c r="C53" s="195"/>
      <c r="D53" s="147">
        <f>SUM(D54:D58)</f>
        <v>0</v>
      </c>
      <c r="E53" s="148" t="e">
        <f>SUM(E54:E58)</f>
        <v>#DIV/0!</v>
      </c>
      <c r="F53" s="185"/>
      <c r="G53" s="204">
        <f>SUM(G54:G58)</f>
        <v>0</v>
      </c>
      <c r="H53" s="212">
        <f>SUM(H54:H58)</f>
        <v>0</v>
      </c>
      <c r="I53" s="1"/>
      <c r="J53" s="1"/>
    </row>
    <row r="54" spans="2:10" ht="12" customHeight="1" x14ac:dyDescent="0.35">
      <c r="B54" s="228" t="s">
        <v>29</v>
      </c>
      <c r="C54" s="69"/>
      <c r="D54" s="68">
        <v>0</v>
      </c>
      <c r="E54" s="38" t="e">
        <f>IF(($D$18=""),"",D54/$D$18)</f>
        <v>#DIV/0!</v>
      </c>
      <c r="F54" s="186"/>
      <c r="G54" s="207">
        <f t="shared" ref="G54:G58" si="13">IF(F54="SÍ",D54,0)</f>
        <v>0</v>
      </c>
      <c r="H54" s="216">
        <f>IF(F54="Sí",D54/$D$18,0%)</f>
        <v>0</v>
      </c>
      <c r="I54" s="1"/>
      <c r="J54" s="1"/>
    </row>
    <row r="55" spans="2:10" ht="12" customHeight="1" x14ac:dyDescent="0.35">
      <c r="B55" s="229"/>
      <c r="C55" s="194"/>
      <c r="D55" s="68">
        <v>0</v>
      </c>
      <c r="E55" s="38" t="e">
        <f>IF(($D$18=""),"",D55/$D$18)</f>
        <v>#DIV/0!</v>
      </c>
      <c r="F55" s="183"/>
      <c r="G55" s="205">
        <f t="shared" si="13"/>
        <v>0</v>
      </c>
      <c r="H55" s="217">
        <f>IF(F55="Sí",D55/$D$18,0%)</f>
        <v>0</v>
      </c>
      <c r="I55" s="1"/>
      <c r="J55" s="1"/>
    </row>
    <row r="56" spans="2:10" ht="12" customHeight="1" x14ac:dyDescent="0.35">
      <c r="B56" s="229"/>
      <c r="C56" s="194"/>
      <c r="D56" s="68">
        <v>0</v>
      </c>
      <c r="E56" s="38" t="e">
        <f>IF(($D$18=""),"",D56/$D$18)</f>
        <v>#DIV/0!</v>
      </c>
      <c r="F56" s="183"/>
      <c r="G56" s="205">
        <f t="shared" si="13"/>
        <v>0</v>
      </c>
      <c r="H56" s="217">
        <f>IF(F56="Sí",D56/$D$18,0%)</f>
        <v>0</v>
      </c>
      <c r="I56" s="1"/>
      <c r="J56" s="1"/>
    </row>
    <row r="57" spans="2:10" ht="12" customHeight="1" x14ac:dyDescent="0.35">
      <c r="B57" s="229"/>
      <c r="C57" s="194"/>
      <c r="D57" s="68">
        <v>0</v>
      </c>
      <c r="E57" s="38" t="e">
        <f>IF(($D$18=""),"",D57/$D$18)</f>
        <v>#DIV/0!</v>
      </c>
      <c r="F57" s="183"/>
      <c r="G57" s="205">
        <f t="shared" si="13"/>
        <v>0</v>
      </c>
      <c r="H57" s="217">
        <f>IF(F57="Sí",D57/$D$18,0%)</f>
        <v>0</v>
      </c>
      <c r="I57" s="1"/>
      <c r="J57" s="1"/>
    </row>
    <row r="58" spans="2:10" ht="12" customHeight="1" thickBot="1" x14ac:dyDescent="0.4">
      <c r="B58" s="229"/>
      <c r="C58" s="196"/>
      <c r="D58" s="149">
        <v>0</v>
      </c>
      <c r="E58" s="144" t="e">
        <f>IF(($D$18=""),"",D58/$D$18)</f>
        <v>#DIV/0!</v>
      </c>
      <c r="F58" s="184"/>
      <c r="G58" s="206">
        <f t="shared" si="13"/>
        <v>0</v>
      </c>
      <c r="H58" s="218">
        <f>IF(F58="Sí",D58/$D$18,0%)</f>
        <v>0</v>
      </c>
      <c r="I58" s="1"/>
      <c r="J58" s="1"/>
    </row>
    <row r="59" spans="2:10" ht="13.5" thickBot="1" x14ac:dyDescent="0.4">
      <c r="B59" s="154" t="s">
        <v>52</v>
      </c>
      <c r="C59" s="195"/>
      <c r="D59" s="147">
        <f>SUM(D60:D62)</f>
        <v>0</v>
      </c>
      <c r="E59" s="148" t="e">
        <f>SUM(E60:E62)</f>
        <v>#DIV/0!</v>
      </c>
      <c r="F59" s="185"/>
      <c r="G59" s="204">
        <f>SUM(G60:G62)</f>
        <v>0</v>
      </c>
      <c r="H59" s="212">
        <f>SUM(H60:H62)</f>
        <v>0</v>
      </c>
      <c r="I59" s="1"/>
      <c r="J59" s="1"/>
    </row>
    <row r="60" spans="2:10" ht="12" customHeight="1" x14ac:dyDescent="0.35">
      <c r="B60" s="228" t="s">
        <v>28</v>
      </c>
      <c r="C60" s="65"/>
      <c r="D60" s="66">
        <v>0</v>
      </c>
      <c r="E60" s="40" t="e">
        <f>IF(($D$18=""),0%,D60/$D$18)</f>
        <v>#DIV/0!</v>
      </c>
      <c r="F60" s="182"/>
      <c r="G60" s="208">
        <f>IF(F60="SÍ",D60,0)</f>
        <v>0</v>
      </c>
      <c r="H60" s="219">
        <f>IF(F60="Sí",D60/$D$18,0%)</f>
        <v>0</v>
      </c>
      <c r="I60" s="1"/>
      <c r="J60" s="1"/>
    </row>
    <row r="61" spans="2:10" ht="12" customHeight="1" x14ac:dyDescent="0.35">
      <c r="B61" s="229"/>
      <c r="C61" s="194"/>
      <c r="D61" s="68">
        <v>0</v>
      </c>
      <c r="E61" s="38" t="e">
        <f>IF(($D$18=""),0%,D61/$D$18)</f>
        <v>#DIV/0!</v>
      </c>
      <c r="F61" s="183"/>
      <c r="G61" s="205">
        <f t="shared" ref="G61:G62" si="14">IF(F61="SÍ",D61,0)</f>
        <v>0</v>
      </c>
      <c r="H61" s="217">
        <f>IF(F61="Sí",D61/$D$18,0%)</f>
        <v>0</v>
      </c>
      <c r="I61" s="1"/>
      <c r="J61" s="1"/>
    </row>
    <row r="62" spans="2:10" ht="12" customHeight="1" thickBot="1" x14ac:dyDescent="0.4">
      <c r="B62" s="229"/>
      <c r="C62" s="198"/>
      <c r="D62" s="134">
        <v>0</v>
      </c>
      <c r="E62" s="41" t="e">
        <f>IF(($D$18=""),0%,D62/$D$18)</f>
        <v>#DIV/0!</v>
      </c>
      <c r="F62" s="188"/>
      <c r="G62" s="223">
        <f t="shared" si="14"/>
        <v>0</v>
      </c>
      <c r="H62" s="221">
        <f>IF(F62="Sí",D62/$D$18,0%)</f>
        <v>0</v>
      </c>
      <c r="I62" s="1"/>
      <c r="J62" s="1"/>
    </row>
    <row r="63" spans="2:10" s="44" customFormat="1" ht="16" thickBot="1" x14ac:dyDescent="0.4">
      <c r="B63" s="159"/>
      <c r="C63" s="57" t="s">
        <v>74</v>
      </c>
      <c r="D63" s="160">
        <f>D27+D36+D42+D49+D53+D59</f>
        <v>0</v>
      </c>
      <c r="E63" s="42" t="e">
        <f>E27+E36+E42+E49+E53+E59</f>
        <v>#DIV/0!</v>
      </c>
      <c r="F63" s="179" t="s">
        <v>73</v>
      </c>
      <c r="G63" s="203">
        <f>G27+G36+G42+G49+G53+G59</f>
        <v>0</v>
      </c>
      <c r="H63" s="222">
        <f>H27+H36+H42+H49+H53+H59</f>
        <v>0</v>
      </c>
    </row>
    <row r="64" spans="2:10" s="44" customFormat="1" ht="14.25" customHeight="1" thickBot="1" x14ac:dyDescent="0.4">
      <c r="B64" s="45"/>
      <c r="C64" s="46"/>
      <c r="D64" s="47"/>
      <c r="E64" s="47"/>
      <c r="F64" s="48"/>
      <c r="G64" s="48"/>
      <c r="H64" s="49"/>
    </row>
    <row r="65" spans="2:10" s="44" customFormat="1" ht="47.25" customHeight="1" thickBot="1" x14ac:dyDescent="0.4">
      <c r="B65" s="155" t="s">
        <v>98</v>
      </c>
      <c r="C65" s="61" t="s">
        <v>65</v>
      </c>
      <c r="D65" s="61" t="s">
        <v>41</v>
      </c>
      <c r="E65" s="192" t="s">
        <v>66</v>
      </c>
      <c r="F65" s="193" t="s">
        <v>67</v>
      </c>
      <c r="G65" s="61" t="s">
        <v>68</v>
      </c>
      <c r="H65" s="62" t="s">
        <v>69</v>
      </c>
    </row>
    <row r="66" spans="2:10" s="44" customFormat="1" ht="32.5" customHeight="1" thickBot="1" x14ac:dyDescent="0.4">
      <c r="B66" s="230" t="s">
        <v>99</v>
      </c>
      <c r="C66" s="231"/>
      <c r="D66" s="202"/>
      <c r="E66" s="42" t="e">
        <f>IF(($D$18=""),"",D66/$D$18)</f>
        <v>#DIV/0!</v>
      </c>
      <c r="F66" s="182"/>
      <c r="G66" s="203">
        <f t="shared" ref="G66" si="15">IF(F66="SÍ",D66,0)</f>
        <v>0</v>
      </c>
      <c r="H66" s="211">
        <f>IF(F66="Sí",D66/$D$18,0%)</f>
        <v>0</v>
      </c>
    </row>
    <row r="67" spans="2:10" ht="16.5" customHeight="1" thickBot="1" x14ac:dyDescent="0.4">
      <c r="B67" s="145" t="s">
        <v>45</v>
      </c>
      <c r="C67" s="146"/>
      <c r="D67" s="147">
        <f>SUM(D68:D75)</f>
        <v>0</v>
      </c>
      <c r="E67" s="148" t="e">
        <f>SUM(E68:E75)</f>
        <v>#DIV/0!</v>
      </c>
      <c r="F67" s="185"/>
      <c r="G67" s="204">
        <f>SUM(G68:G75)</f>
        <v>0</v>
      </c>
      <c r="H67" s="212">
        <f>SUM(H68:H75)</f>
        <v>0</v>
      </c>
      <c r="I67" s="44"/>
      <c r="J67" s="44"/>
    </row>
    <row r="68" spans="2:10" ht="12" customHeight="1" x14ac:dyDescent="0.35">
      <c r="B68" s="235" t="s">
        <v>70</v>
      </c>
      <c r="C68" s="69"/>
      <c r="D68" s="68">
        <v>0</v>
      </c>
      <c r="E68" s="38" t="e">
        <f t="shared" ref="E68:E75" si="16">IF(($D$18=""),"",D68/$D$18)</f>
        <v>#DIV/0!</v>
      </c>
      <c r="F68" s="186"/>
      <c r="G68" s="207">
        <f>IF(F68="SÍ",D68,0)</f>
        <v>0</v>
      </c>
      <c r="H68" s="213">
        <f t="shared" ref="H68:H75" si="17">IF(F68="Sí",D68/$D$18,0%)</f>
        <v>0</v>
      </c>
      <c r="I68" s="1"/>
      <c r="J68" s="1"/>
    </row>
    <row r="69" spans="2:10" ht="12" customHeight="1" x14ac:dyDescent="0.35">
      <c r="B69" s="229"/>
      <c r="C69" s="194"/>
      <c r="D69" s="67">
        <v>0</v>
      </c>
      <c r="E69" s="39" t="e">
        <f t="shared" si="16"/>
        <v>#DIV/0!</v>
      </c>
      <c r="F69" s="183"/>
      <c r="G69" s="205">
        <f t="shared" ref="G69:G75" si="18">IF(F69="SÍ",D69,0)</f>
        <v>0</v>
      </c>
      <c r="H69" s="214">
        <f t="shared" si="17"/>
        <v>0</v>
      </c>
      <c r="I69" s="1"/>
      <c r="J69" s="1"/>
    </row>
    <row r="70" spans="2:10" ht="12" customHeight="1" x14ac:dyDescent="0.35">
      <c r="B70" s="229"/>
      <c r="C70" s="194"/>
      <c r="D70" s="68">
        <v>0</v>
      </c>
      <c r="E70" s="38" t="e">
        <f t="shared" si="16"/>
        <v>#DIV/0!</v>
      </c>
      <c r="F70" s="183"/>
      <c r="G70" s="205">
        <f t="shared" si="18"/>
        <v>0</v>
      </c>
      <c r="H70" s="214">
        <f t="shared" si="17"/>
        <v>0</v>
      </c>
      <c r="I70" s="1"/>
      <c r="J70" s="1"/>
    </row>
    <row r="71" spans="2:10" ht="12" customHeight="1" x14ac:dyDescent="0.35">
      <c r="B71" s="229"/>
      <c r="C71" s="194"/>
      <c r="D71" s="68">
        <v>0</v>
      </c>
      <c r="E71" s="38" t="e">
        <f t="shared" si="16"/>
        <v>#DIV/0!</v>
      </c>
      <c r="F71" s="183"/>
      <c r="G71" s="205">
        <f t="shared" si="18"/>
        <v>0</v>
      </c>
      <c r="H71" s="214">
        <f t="shared" si="17"/>
        <v>0</v>
      </c>
      <c r="I71" s="1"/>
      <c r="J71" s="1"/>
    </row>
    <row r="72" spans="2:10" ht="12" customHeight="1" x14ac:dyDescent="0.35">
      <c r="B72" s="229"/>
      <c r="C72" s="194"/>
      <c r="D72" s="68">
        <v>0</v>
      </c>
      <c r="E72" s="38" t="e">
        <f t="shared" si="16"/>
        <v>#DIV/0!</v>
      </c>
      <c r="F72" s="183"/>
      <c r="G72" s="205">
        <f t="shared" si="18"/>
        <v>0</v>
      </c>
      <c r="H72" s="214">
        <f t="shared" si="17"/>
        <v>0</v>
      </c>
      <c r="I72" s="1"/>
      <c r="J72" s="1"/>
    </row>
    <row r="73" spans="2:10" ht="12" customHeight="1" x14ac:dyDescent="0.35">
      <c r="B73" s="229"/>
      <c r="C73" s="194"/>
      <c r="D73" s="68">
        <v>0</v>
      </c>
      <c r="E73" s="38" t="e">
        <f t="shared" si="16"/>
        <v>#DIV/0!</v>
      </c>
      <c r="F73" s="183"/>
      <c r="G73" s="205">
        <f t="shared" si="18"/>
        <v>0</v>
      </c>
      <c r="H73" s="214">
        <f t="shared" si="17"/>
        <v>0</v>
      </c>
      <c r="I73" s="1"/>
      <c r="J73" s="1"/>
    </row>
    <row r="74" spans="2:10" ht="12" customHeight="1" x14ac:dyDescent="0.35">
      <c r="B74" s="229"/>
      <c r="C74" s="194"/>
      <c r="D74" s="68">
        <v>0</v>
      </c>
      <c r="E74" s="38" t="e">
        <f t="shared" si="16"/>
        <v>#DIV/0!</v>
      </c>
      <c r="F74" s="183"/>
      <c r="G74" s="205">
        <f t="shared" si="18"/>
        <v>0</v>
      </c>
      <c r="H74" s="214">
        <f t="shared" si="17"/>
        <v>0</v>
      </c>
      <c r="I74" s="1"/>
      <c r="J74" s="1"/>
    </row>
    <row r="75" spans="2:10" ht="12" customHeight="1" thickBot="1" x14ac:dyDescent="0.4">
      <c r="B75" s="229"/>
      <c r="C75" s="194"/>
      <c r="D75" s="68">
        <v>0</v>
      </c>
      <c r="E75" s="38" t="e">
        <f t="shared" si="16"/>
        <v>#DIV/0!</v>
      </c>
      <c r="F75" s="183"/>
      <c r="G75" s="205">
        <f t="shared" si="18"/>
        <v>0</v>
      </c>
      <c r="H75" s="214">
        <f t="shared" si="17"/>
        <v>0</v>
      </c>
      <c r="I75" s="1"/>
      <c r="J75" s="1"/>
    </row>
    <row r="76" spans="2:10" ht="13.5" thickBot="1" x14ac:dyDescent="0.4">
      <c r="B76" s="145" t="s">
        <v>88</v>
      </c>
      <c r="C76" s="195"/>
      <c r="D76" s="147">
        <f>SUM(D77:D81)</f>
        <v>0</v>
      </c>
      <c r="E76" s="148" t="e">
        <f>SUM(E77:E81)</f>
        <v>#DIV/0!</v>
      </c>
      <c r="F76" s="185"/>
      <c r="G76" s="204">
        <f>SUM(G77:G81)</f>
        <v>0</v>
      </c>
      <c r="H76" s="212">
        <f>SUM(H77:H81)</f>
        <v>0</v>
      </c>
      <c r="I76" s="1"/>
      <c r="J76" s="1"/>
    </row>
    <row r="77" spans="2:10" ht="12" customHeight="1" x14ac:dyDescent="0.35">
      <c r="B77" s="229" t="s">
        <v>63</v>
      </c>
      <c r="C77" s="69"/>
      <c r="D77" s="68">
        <v>0</v>
      </c>
      <c r="E77" s="38" t="e">
        <f>IF(($D$18=""),"",D77/$D$18)</f>
        <v>#DIV/0!</v>
      </c>
      <c r="F77" s="186"/>
      <c r="G77" s="207">
        <f t="shared" ref="G77:G81" si="19">IF(F77="SÍ",D77,0)</f>
        <v>0</v>
      </c>
      <c r="H77" s="216">
        <f>IF(F77="Sí",D77/$D$18,0%)</f>
        <v>0</v>
      </c>
      <c r="I77" s="1"/>
      <c r="J77" s="1"/>
    </row>
    <row r="78" spans="2:10" ht="12" customHeight="1" x14ac:dyDescent="0.35">
      <c r="B78" s="229"/>
      <c r="C78" s="194"/>
      <c r="D78" s="68">
        <v>0</v>
      </c>
      <c r="E78" s="38" t="e">
        <f>IF(($D$18=""),"",D78/$D$18)</f>
        <v>#DIV/0!</v>
      </c>
      <c r="F78" s="183"/>
      <c r="G78" s="205">
        <f t="shared" si="19"/>
        <v>0</v>
      </c>
      <c r="H78" s="217">
        <f>IF(F78="Sí",D78/$D$18,0%)</f>
        <v>0</v>
      </c>
      <c r="I78" s="1"/>
      <c r="J78" s="1"/>
    </row>
    <row r="79" spans="2:10" ht="12" customHeight="1" x14ac:dyDescent="0.35">
      <c r="B79" s="229"/>
      <c r="C79" s="194"/>
      <c r="D79" s="68">
        <v>0</v>
      </c>
      <c r="E79" s="38" t="e">
        <f>IF(($D$18=""),"",D79/$D$18)</f>
        <v>#DIV/0!</v>
      </c>
      <c r="F79" s="183"/>
      <c r="G79" s="205">
        <f t="shared" si="19"/>
        <v>0</v>
      </c>
      <c r="H79" s="217">
        <f>IF(F79="Sí",D79/$D$18,0%)</f>
        <v>0</v>
      </c>
      <c r="I79" s="1"/>
      <c r="J79" s="1"/>
    </row>
    <row r="80" spans="2:10" ht="12" customHeight="1" x14ac:dyDescent="0.35">
      <c r="B80" s="229"/>
      <c r="C80" s="194"/>
      <c r="D80" s="68">
        <v>0</v>
      </c>
      <c r="E80" s="38" t="e">
        <f>IF(($D$18=""),"",D80/$D$18)</f>
        <v>#DIV/0!</v>
      </c>
      <c r="F80" s="183"/>
      <c r="G80" s="205">
        <f t="shared" si="19"/>
        <v>0</v>
      </c>
      <c r="H80" s="217">
        <f>IF(F80="Sí",D80/$D$18,0%)</f>
        <v>0</v>
      </c>
      <c r="I80" s="1"/>
      <c r="J80" s="1"/>
    </row>
    <row r="81" spans="2:10" ht="12" customHeight="1" thickBot="1" x14ac:dyDescent="0.4">
      <c r="B81" s="229"/>
      <c r="C81" s="196"/>
      <c r="D81" s="149">
        <v>0</v>
      </c>
      <c r="E81" s="150" t="e">
        <f>IF(($D$18=""),"",D81/$D$18)</f>
        <v>#DIV/0!</v>
      </c>
      <c r="F81" s="184"/>
      <c r="G81" s="206">
        <f t="shared" si="19"/>
        <v>0</v>
      </c>
      <c r="H81" s="218">
        <f>IF(F81="Sí",D81/$D$18,0%)</f>
        <v>0</v>
      </c>
      <c r="I81" s="1"/>
      <c r="J81" s="1"/>
    </row>
    <row r="82" spans="2:10" ht="13.5" thickBot="1" x14ac:dyDescent="0.4">
      <c r="B82" s="145" t="s">
        <v>87</v>
      </c>
      <c r="C82" s="195"/>
      <c r="D82" s="147">
        <f>SUM(D83:D88)</f>
        <v>0</v>
      </c>
      <c r="E82" s="148" t="e">
        <f>SUM(E83:E88)</f>
        <v>#DIV/0!</v>
      </c>
      <c r="F82" s="185"/>
      <c r="G82" s="204">
        <f t="shared" ref="G82:H82" si="20">SUM(G83:G88)</f>
        <v>0</v>
      </c>
      <c r="H82" s="212">
        <f t="shared" si="20"/>
        <v>0</v>
      </c>
      <c r="I82" s="1"/>
      <c r="J82" s="1"/>
    </row>
    <row r="83" spans="2:10" ht="12" customHeight="1" x14ac:dyDescent="0.35">
      <c r="B83" s="228" t="s">
        <v>64</v>
      </c>
      <c r="C83" s="194"/>
      <c r="D83" s="68">
        <v>0</v>
      </c>
      <c r="E83" s="38" t="e">
        <f t="shared" ref="E83:E88" si="21">IF(($D$18=""),"",D83/$D$18)</f>
        <v>#DIV/0!</v>
      </c>
      <c r="F83" s="183"/>
      <c r="G83" s="205">
        <f t="shared" ref="G83" si="22">IF(F83="SÍ",D83,0)</f>
        <v>0</v>
      </c>
      <c r="H83" s="217">
        <f t="shared" ref="H83:H88" si="23">IF(F83="Sí",D83/$D$18,0%)</f>
        <v>0</v>
      </c>
      <c r="I83" s="1"/>
      <c r="J83" s="1"/>
    </row>
    <row r="84" spans="2:10" ht="12" customHeight="1" x14ac:dyDescent="0.35">
      <c r="B84" s="229"/>
      <c r="C84" s="69"/>
      <c r="D84" s="68">
        <v>0</v>
      </c>
      <c r="E84" s="38" t="e">
        <f t="shared" si="21"/>
        <v>#DIV/0!</v>
      </c>
      <c r="F84" s="186"/>
      <c r="G84" s="207">
        <f t="shared" ref="G84:G88" si="24">IF(F84="SÍ",D84,0)</f>
        <v>0</v>
      </c>
      <c r="H84" s="216">
        <f t="shared" si="23"/>
        <v>0</v>
      </c>
      <c r="I84" s="1"/>
      <c r="J84" s="1"/>
    </row>
    <row r="85" spans="2:10" ht="12" customHeight="1" x14ac:dyDescent="0.35">
      <c r="B85" s="229"/>
      <c r="C85" s="194"/>
      <c r="D85" s="68">
        <v>0</v>
      </c>
      <c r="E85" s="38" t="e">
        <f t="shared" si="21"/>
        <v>#DIV/0!</v>
      </c>
      <c r="F85" s="183"/>
      <c r="G85" s="205">
        <f t="shared" si="24"/>
        <v>0</v>
      </c>
      <c r="H85" s="217">
        <f t="shared" si="23"/>
        <v>0</v>
      </c>
      <c r="I85" s="1"/>
      <c r="J85" s="1"/>
    </row>
    <row r="86" spans="2:10" ht="12" customHeight="1" x14ac:dyDescent="0.35">
      <c r="B86" s="229"/>
      <c r="C86" s="194"/>
      <c r="D86" s="68">
        <v>0</v>
      </c>
      <c r="E86" s="38" t="e">
        <f t="shared" si="21"/>
        <v>#DIV/0!</v>
      </c>
      <c r="F86" s="183"/>
      <c r="G86" s="205">
        <f t="shared" si="24"/>
        <v>0</v>
      </c>
      <c r="H86" s="217">
        <f t="shared" si="23"/>
        <v>0</v>
      </c>
      <c r="I86" s="1"/>
      <c r="J86" s="1"/>
    </row>
    <row r="87" spans="2:10" ht="12" customHeight="1" x14ac:dyDescent="0.35">
      <c r="B87" s="229"/>
      <c r="C87" s="194"/>
      <c r="D87" s="68">
        <v>0</v>
      </c>
      <c r="E87" s="38" t="e">
        <f t="shared" si="21"/>
        <v>#DIV/0!</v>
      </c>
      <c r="F87" s="183"/>
      <c r="G87" s="205">
        <f t="shared" si="24"/>
        <v>0</v>
      </c>
      <c r="H87" s="217">
        <f t="shared" si="23"/>
        <v>0</v>
      </c>
      <c r="I87" s="1"/>
      <c r="J87" s="1"/>
    </row>
    <row r="88" spans="2:10" ht="12" customHeight="1" thickBot="1" x14ac:dyDescent="0.4">
      <c r="B88" s="229"/>
      <c r="C88" s="196"/>
      <c r="D88" s="68">
        <v>0</v>
      </c>
      <c r="E88" s="38" t="e">
        <f t="shared" si="21"/>
        <v>#DIV/0!</v>
      </c>
      <c r="F88" s="183"/>
      <c r="G88" s="205">
        <f t="shared" si="24"/>
        <v>0</v>
      </c>
      <c r="H88" s="217">
        <f t="shared" si="23"/>
        <v>0</v>
      </c>
      <c r="I88" s="1"/>
      <c r="J88" s="1"/>
    </row>
    <row r="89" spans="2:10" ht="13.5" thickBot="1" x14ac:dyDescent="0.4">
      <c r="B89" s="151" t="s">
        <v>62</v>
      </c>
      <c r="C89" s="195"/>
      <c r="D89" s="147">
        <f>SUM(D90:D92)</f>
        <v>0</v>
      </c>
      <c r="E89" s="148" t="e">
        <f>SUM(E90:E92)</f>
        <v>#DIV/0!</v>
      </c>
      <c r="F89" s="185"/>
      <c r="G89" s="204">
        <f t="shared" ref="G89" si="25">SUM(G90:G92)</f>
        <v>0</v>
      </c>
      <c r="H89" s="212">
        <f t="shared" ref="H89" si="26">SUM(H90:H92)</f>
        <v>0</v>
      </c>
      <c r="I89" s="1"/>
      <c r="J89" s="1"/>
    </row>
    <row r="90" spans="2:10" ht="12" customHeight="1" x14ac:dyDescent="0.35">
      <c r="B90" s="234" t="s">
        <v>27</v>
      </c>
      <c r="C90" s="69"/>
      <c r="D90" s="68">
        <v>0</v>
      </c>
      <c r="E90" s="38" t="e">
        <f t="shared" ref="E90:E92" si="27">IF(($D$18=""),"",D90/$D$18)</f>
        <v>#DIV/0!</v>
      </c>
      <c r="F90" s="186"/>
      <c r="G90" s="207">
        <f t="shared" ref="G90:G92" si="28">IF(F90="SÍ",D90,0)</f>
        <v>0</v>
      </c>
      <c r="H90" s="216">
        <f t="shared" ref="H90:H92" si="29">IF(F90="Sí",D90/$D$18,0%)</f>
        <v>0</v>
      </c>
      <c r="I90" s="1"/>
      <c r="J90" s="1"/>
    </row>
    <row r="91" spans="2:10" ht="12" customHeight="1" x14ac:dyDescent="0.35">
      <c r="B91" s="235"/>
      <c r="C91" s="194"/>
      <c r="D91" s="68">
        <v>0</v>
      </c>
      <c r="E91" s="38" t="e">
        <f t="shared" si="27"/>
        <v>#DIV/0!</v>
      </c>
      <c r="F91" s="186"/>
      <c r="G91" s="207">
        <f t="shared" si="28"/>
        <v>0</v>
      </c>
      <c r="H91" s="216">
        <f t="shared" si="29"/>
        <v>0</v>
      </c>
      <c r="I91" s="1"/>
      <c r="J91" s="1"/>
    </row>
    <row r="92" spans="2:10" ht="12" customHeight="1" thickBot="1" x14ac:dyDescent="0.4">
      <c r="B92" s="235"/>
      <c r="C92" s="194"/>
      <c r="D92" s="68">
        <v>0</v>
      </c>
      <c r="E92" s="38" t="e">
        <f t="shared" si="27"/>
        <v>#DIV/0!</v>
      </c>
      <c r="F92" s="186"/>
      <c r="G92" s="207">
        <f t="shared" si="28"/>
        <v>0</v>
      </c>
      <c r="H92" s="216">
        <f t="shared" si="29"/>
        <v>0</v>
      </c>
      <c r="I92" s="1"/>
      <c r="J92" s="1"/>
    </row>
    <row r="93" spans="2:10" ht="13.5" thickBot="1" x14ac:dyDescent="0.4">
      <c r="B93" s="154" t="s">
        <v>51</v>
      </c>
      <c r="C93" s="195"/>
      <c r="D93" s="147">
        <f>SUM(D94:D98)</f>
        <v>0</v>
      </c>
      <c r="E93" s="148" t="e">
        <f>SUM(E94:E98)</f>
        <v>#DIV/0!</v>
      </c>
      <c r="F93" s="185"/>
      <c r="G93" s="204">
        <f>SUM(G94:G98)</f>
        <v>0</v>
      </c>
      <c r="H93" s="212">
        <f>SUM(H94:H98)</f>
        <v>0</v>
      </c>
      <c r="I93" s="1"/>
      <c r="J93" s="1"/>
    </row>
    <row r="94" spans="2:10" ht="12" customHeight="1" x14ac:dyDescent="0.35">
      <c r="B94" s="228" t="s">
        <v>29</v>
      </c>
      <c r="C94" s="69"/>
      <c r="D94" s="68">
        <v>0</v>
      </c>
      <c r="E94" s="38" t="e">
        <f>IF(($D$18=""),"",D94/$D$18)</f>
        <v>#DIV/0!</v>
      </c>
      <c r="F94" s="186"/>
      <c r="G94" s="207">
        <f t="shared" ref="G94:G98" si="30">IF(F94="SÍ",D94,0)</f>
        <v>0</v>
      </c>
      <c r="H94" s="216">
        <f>IF(F94="Sí",D94/$D$18,0%)</f>
        <v>0</v>
      </c>
      <c r="I94" s="1"/>
      <c r="J94" s="1"/>
    </row>
    <row r="95" spans="2:10" ht="12" customHeight="1" x14ac:dyDescent="0.35">
      <c r="B95" s="229"/>
      <c r="C95" s="194"/>
      <c r="D95" s="68">
        <v>0</v>
      </c>
      <c r="E95" s="38" t="e">
        <f>IF(($D$18=""),"",D95/$D$18)</f>
        <v>#DIV/0!</v>
      </c>
      <c r="F95" s="183"/>
      <c r="G95" s="205">
        <f t="shared" si="30"/>
        <v>0</v>
      </c>
      <c r="H95" s="217">
        <f>IF(F95="Sí",D95/$D$18,0%)</f>
        <v>0</v>
      </c>
      <c r="I95" s="1"/>
      <c r="J95" s="1"/>
    </row>
    <row r="96" spans="2:10" ht="12" customHeight="1" x14ac:dyDescent="0.35">
      <c r="B96" s="229"/>
      <c r="C96" s="194"/>
      <c r="D96" s="68">
        <v>0</v>
      </c>
      <c r="E96" s="38" t="e">
        <f>IF(($D$18=""),"",D96/$D$18)</f>
        <v>#DIV/0!</v>
      </c>
      <c r="F96" s="183"/>
      <c r="G96" s="205">
        <f t="shared" si="30"/>
        <v>0</v>
      </c>
      <c r="H96" s="217">
        <f>IF(F96="Sí",D96/$D$18,0%)</f>
        <v>0</v>
      </c>
      <c r="I96" s="1"/>
      <c r="J96" s="1"/>
    </row>
    <row r="97" spans="2:10" ht="12" customHeight="1" x14ac:dyDescent="0.35">
      <c r="B97" s="229"/>
      <c r="C97" s="194"/>
      <c r="D97" s="68">
        <v>0</v>
      </c>
      <c r="E97" s="38" t="e">
        <f>IF(($D$18=""),"",D97/$D$18)</f>
        <v>#DIV/0!</v>
      </c>
      <c r="F97" s="183"/>
      <c r="G97" s="205">
        <f t="shared" si="30"/>
        <v>0</v>
      </c>
      <c r="H97" s="217">
        <f>IF(F97="Sí",D97/$D$18,0%)</f>
        <v>0</v>
      </c>
      <c r="I97" s="1"/>
      <c r="J97" s="1"/>
    </row>
    <row r="98" spans="2:10" ht="12" customHeight="1" thickBot="1" x14ac:dyDescent="0.4">
      <c r="B98" s="229"/>
      <c r="C98" s="196"/>
      <c r="D98" s="149">
        <v>0</v>
      </c>
      <c r="E98" s="144" t="e">
        <f>IF(($D$18=""),"",D98/$D$18)</f>
        <v>#DIV/0!</v>
      </c>
      <c r="F98" s="184"/>
      <c r="G98" s="206">
        <f t="shared" si="30"/>
        <v>0</v>
      </c>
      <c r="H98" s="218">
        <f>IF(F98="Sí",D98/$D$18,0%)</f>
        <v>0</v>
      </c>
      <c r="I98" s="1"/>
      <c r="J98" s="1"/>
    </row>
    <row r="99" spans="2:10" ht="13.5" thickBot="1" x14ac:dyDescent="0.4">
      <c r="B99" s="154" t="s">
        <v>52</v>
      </c>
      <c r="C99" s="195"/>
      <c r="D99" s="147">
        <f>SUM(D100:D102)</f>
        <v>0</v>
      </c>
      <c r="E99" s="148" t="e">
        <f>SUM(E100:E102)</f>
        <v>#DIV/0!</v>
      </c>
      <c r="F99" s="185"/>
      <c r="G99" s="204">
        <f>SUM(G100:G102)</f>
        <v>0</v>
      </c>
      <c r="H99" s="212">
        <f>SUM(H100:H102)</f>
        <v>0</v>
      </c>
      <c r="I99" s="1"/>
      <c r="J99" s="1"/>
    </row>
    <row r="100" spans="2:10" ht="12" customHeight="1" x14ac:dyDescent="0.35">
      <c r="B100" s="228" t="s">
        <v>28</v>
      </c>
      <c r="C100" s="65"/>
      <c r="D100" s="66">
        <v>0</v>
      </c>
      <c r="E100" s="40" t="e">
        <f>IF(($D$18=""),0%,D100/$D$18)</f>
        <v>#DIV/0!</v>
      </c>
      <c r="F100" s="182"/>
      <c r="G100" s="208">
        <f>IF(F100="SÍ",D100,0)</f>
        <v>0</v>
      </c>
      <c r="H100" s="219">
        <f>IF(F100="Sí",D100/$D$18,0%)</f>
        <v>0</v>
      </c>
      <c r="I100" s="1"/>
      <c r="J100" s="1"/>
    </row>
    <row r="101" spans="2:10" ht="12" customHeight="1" x14ac:dyDescent="0.35">
      <c r="B101" s="229"/>
      <c r="C101" s="194"/>
      <c r="D101" s="68">
        <v>0</v>
      </c>
      <c r="E101" s="38" t="e">
        <f>IF(($D$18=""),0%,D101/$D$18)</f>
        <v>#DIV/0!</v>
      </c>
      <c r="F101" s="183"/>
      <c r="G101" s="205">
        <f t="shared" ref="G101:G102" si="31">IF(F101="SÍ",D101,0)</f>
        <v>0</v>
      </c>
      <c r="H101" s="217">
        <f>IF(F101="Sí",D101/$D$18,0%)</f>
        <v>0</v>
      </c>
      <c r="I101" s="1"/>
      <c r="J101" s="1"/>
    </row>
    <row r="102" spans="2:10" ht="12" customHeight="1" thickBot="1" x14ac:dyDescent="0.4">
      <c r="B102" s="229"/>
      <c r="C102" s="198"/>
      <c r="D102" s="134">
        <v>0</v>
      </c>
      <c r="E102" s="41" t="e">
        <f>IF(($D$18=""),0%,D102/$D$18)</f>
        <v>#DIV/0!</v>
      </c>
      <c r="F102" s="188"/>
      <c r="G102" s="223">
        <f t="shared" si="31"/>
        <v>0</v>
      </c>
      <c r="H102" s="221">
        <f>IF(F102="Sí",D102/$D$18,0%)</f>
        <v>0</v>
      </c>
      <c r="I102" s="1"/>
      <c r="J102" s="1"/>
    </row>
    <row r="103" spans="2:10" s="44" customFormat="1" ht="16" thickBot="1" x14ac:dyDescent="0.4">
      <c r="B103" s="159"/>
      <c r="C103" s="57" t="s">
        <v>71</v>
      </c>
      <c r="D103" s="160">
        <f>D67+D76+D82+D89+D93+D99</f>
        <v>0</v>
      </c>
      <c r="E103" s="42" t="e">
        <f>E67+E76+E82+E89+E93+E99</f>
        <v>#DIV/0!</v>
      </c>
      <c r="F103" s="179" t="s">
        <v>73</v>
      </c>
      <c r="G103" s="203">
        <f>G67+G76+G82+G89+G93+G99</f>
        <v>0</v>
      </c>
      <c r="H103" s="222">
        <f>H67+H76+H82+H89+H93+H99</f>
        <v>0</v>
      </c>
    </row>
    <row r="104" spans="2:10" s="44" customFormat="1" ht="14.5" thickBot="1" x14ac:dyDescent="0.4"/>
    <row r="105" spans="2:10" s="44" customFormat="1" ht="16" thickBot="1" x14ac:dyDescent="0.4">
      <c r="B105" s="58"/>
      <c r="C105" s="161" t="s">
        <v>72</v>
      </c>
      <c r="D105" s="116">
        <f>D63+D66</f>
        <v>0</v>
      </c>
      <c r="E105" s="59" t="e">
        <f>E63+E66</f>
        <v>#DIV/0!</v>
      </c>
      <c r="F105" s="162" t="s">
        <v>73</v>
      </c>
      <c r="G105" s="60">
        <f>G63+G66</f>
        <v>0</v>
      </c>
      <c r="H105" s="117">
        <f>H63+H66</f>
        <v>0</v>
      </c>
    </row>
    <row r="106" spans="2:10" ht="13" thickBot="1" x14ac:dyDescent="0.4">
      <c r="E106" s="4"/>
    </row>
    <row r="107" spans="2:10" ht="16" thickBot="1" x14ac:dyDescent="0.4">
      <c r="C107" s="156"/>
      <c r="D107" s="157" t="s">
        <v>78</v>
      </c>
      <c r="E107" s="158">
        <f>H105</f>
        <v>0</v>
      </c>
      <c r="F107" s="158" t="str">
        <f>IF(E107&gt;='INFORMACIÓ A'!C15,"SÍ","NO")</f>
        <v>NO</v>
      </c>
    </row>
  </sheetData>
  <sheetProtection algorithmName="SHA-512" hashValue="nDo56qEj7jK1krxawHXKxnJ+6+Q7++UgCK1hRbimvKYU8jCqL9C9rdvCvalT44jkutu74+lzVSe9mS/rFW5rlA==" saltValue="oEEDaRRzPvwY4zRx6IrAKw==" spinCount="100000" sheet="1" formatCells="0"/>
  <mergeCells count="27">
    <mergeCell ref="C15:E15"/>
    <mergeCell ref="G1:H1"/>
    <mergeCell ref="B1:E1"/>
    <mergeCell ref="C2:E2"/>
    <mergeCell ref="C4:E4"/>
    <mergeCell ref="C13:E13"/>
    <mergeCell ref="C14:E14"/>
    <mergeCell ref="C11:E11"/>
    <mergeCell ref="C12:E12"/>
    <mergeCell ref="C5:E5"/>
    <mergeCell ref="C6:E6"/>
    <mergeCell ref="C7:E7"/>
    <mergeCell ref="C8:E8"/>
    <mergeCell ref="B100:B102"/>
    <mergeCell ref="B54:B58"/>
    <mergeCell ref="B60:B62"/>
    <mergeCell ref="B66:C66"/>
    <mergeCell ref="E18:F18"/>
    <mergeCell ref="B50:B52"/>
    <mergeCell ref="B28:B35"/>
    <mergeCell ref="B37:B41"/>
    <mergeCell ref="B43:B48"/>
    <mergeCell ref="B68:B75"/>
    <mergeCell ref="B77:B81"/>
    <mergeCell ref="B83:B88"/>
    <mergeCell ref="B90:B92"/>
    <mergeCell ref="B94:B98"/>
  </mergeCells>
  <conditionalFormatting sqref="D18">
    <cfRule type="cellIs" dxfId="59" priority="46" operator="greaterThan">
      <formula>1800000</formula>
    </cfRule>
  </conditionalFormatting>
  <conditionalFormatting sqref="D21">
    <cfRule type="cellIs" dxfId="58" priority="45" operator="greaterThan">
      <formula>$C$23</formula>
    </cfRule>
  </conditionalFormatting>
  <conditionalFormatting sqref="D63">
    <cfRule type="cellIs" dxfId="57" priority="3" operator="notEqual">
      <formula>$G$9</formula>
    </cfRule>
  </conditionalFormatting>
  <conditionalFormatting sqref="D103">
    <cfRule type="cellIs" dxfId="56" priority="1" operator="greaterThan">
      <formula>$G$16</formula>
    </cfRule>
  </conditionalFormatting>
  <conditionalFormatting sqref="D105">
    <cfRule type="cellIs" dxfId="55" priority="20" operator="notEqual">
      <formula>$D$18</formula>
    </cfRule>
  </conditionalFormatting>
  <conditionalFormatting sqref="E105">
    <cfRule type="cellIs" dxfId="51" priority="107" operator="greaterThan">
      <formula>100%</formula>
    </cfRule>
  </conditionalFormatting>
  <conditionalFormatting sqref="F107">
    <cfRule type="containsText" dxfId="50" priority="23" operator="containsText" text="NO">
      <formula>NOT(ISERROR(SEARCH("NO",F107)))</formula>
    </cfRule>
    <cfRule type="containsText" dxfId="49" priority="24" operator="containsText" text="SÍ">
      <formula>NOT(ISERROR(SEARCH("SÍ",F107)))</formula>
    </cfRule>
  </conditionalFormatting>
  <conditionalFormatting sqref="I9 I16">
    <cfRule type="expression" dxfId="44" priority="7">
      <formula>($I$9+$I$16)&gt;100%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EE56AF8-D30A-4139-A2F4-EDB35D67CDE4}">
            <xm:f>IF(AND($G$18="CASTELLÀ",$E$21&gt;'INFORMACIÓ A'!$C$13),TRUE,FALSE)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9" id="{742110A6-1148-49DF-B265-37E0DCC582C2}">
            <xm:f>IF(AND($G$18="CATALÀ",$E$21&gt;'INFORMACIÓ A'!$C$12),TRUE,FALSE)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0" id="{E60E40BF-3400-4984-AF4D-99C5B5DACFCC}">
            <xm:f>IF(AND($G$18="ALTRES",$E$21&gt;'INFORMACIÓ A'!$C$14),TRUE,FALSE)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6" id="{932D5508-3177-46C0-B588-F646ED15D237}">
            <xm:f>IF(($H$49+$H$89)&gt;'INFORMACIÓ A'!$C$16,TRUE,FALSE)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greaterThan" id="{8811CB1F-B0D0-4BFF-9633-625E88D9F006}">
            <xm:f>'INFORMACIÓ A'!$C$16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 H89</xm:sqref>
        </x14:conditionalFormatting>
        <x14:conditionalFormatting xmlns:xm="http://schemas.microsoft.com/office/excel/2006/main">
          <x14:cfRule type="expression" priority="12" id="{FAF80D05-68DF-4748-956B-2E49710B80A0}">
            <xm:f>IF(($H$53+$H$93)&gt;'INFORMACIÓ A'!$C$17,TRUE,FALSE)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greaterThan" id="{249F6B87-B3ED-418A-8F96-23FF402A30E0}">
            <xm:f>'INFORMACIÓ A'!$C$17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 H93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200-000000000000}">
          <x14:formula1>
            <xm:f>'INFORMACIÓ A'!$B$5:$B$7</xm:f>
          </x14:formula1>
          <xm:sqref>G18</xm:sqref>
        </x14:dataValidation>
        <x14:dataValidation type="list" allowBlank="1" showInputMessage="1" showErrorMessage="1" xr:uid="{00000000-0002-0000-0200-000001000000}">
          <x14:formula1>
            <xm:f>'INFORMACIÓ B'!$B$3:$B$4</xm:f>
          </x14:formula1>
          <xm:sqref>F54:F62 F50:F52 F94:F102 F90:F92 F66</xm:sqref>
        </x14:dataValidation>
        <x14:dataValidation type="list" allowBlank="1" showInputMessage="1" showErrorMessage="1" xr:uid="{00000000-0002-0000-0200-000002000000}">
          <x14:formula1>
            <xm:f>'INFORMACIÓ A'!$B$3:$B$4</xm:f>
          </x14:formula1>
          <xm:sqref>F44:F48 F37:F41 F28:F35 F83:F88 F77:F81 F68:F75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5">
    <tabColor theme="7" tint="0.39997558519241921"/>
    <pageSetUpPr fitToPage="1"/>
  </sheetPr>
  <dimension ref="A1:Q109"/>
  <sheetViews>
    <sheetView zoomScale="90" zoomScaleNormal="90" workbookViewId="0">
      <selection activeCell="B1" sqref="B1"/>
    </sheetView>
  </sheetViews>
  <sheetFormatPr defaultColWidth="9.1796875" defaultRowHeight="12.5" x14ac:dyDescent="0.35"/>
  <cols>
    <col min="1" max="1" width="1.1796875" style="1" customWidth="1"/>
    <col min="2" max="2" width="62.54296875" style="1" customWidth="1"/>
    <col min="3" max="3" width="57.453125" style="1" customWidth="1"/>
    <col min="4" max="4" width="22.26953125" style="4" customWidth="1"/>
    <col min="5" max="5" width="17.81640625" style="1" customWidth="1"/>
    <col min="6" max="6" width="19.54296875" style="3" customWidth="1"/>
    <col min="7" max="7" width="22.54296875" style="3" customWidth="1"/>
    <col min="8" max="8" width="20" style="3" customWidth="1"/>
    <col min="9" max="9" width="18.26953125" style="3" customWidth="1"/>
    <col min="10" max="10" width="20.1796875" style="3" customWidth="1"/>
    <col min="11" max="16384" width="9.1796875" style="1"/>
  </cols>
  <sheetData>
    <row r="1" spans="2:17" s="123" customFormat="1" ht="18" customHeight="1" x14ac:dyDescent="0.35">
      <c r="B1" s="125" t="s">
        <v>95</v>
      </c>
      <c r="C1" s="121"/>
      <c r="D1" s="122"/>
      <c r="E1" s="121"/>
      <c r="F1" s="121"/>
      <c r="G1" s="18" t="s">
        <v>22</v>
      </c>
      <c r="H1" s="121"/>
      <c r="I1" s="121"/>
      <c r="J1" s="121"/>
    </row>
    <row r="2" spans="2:17" s="123" customFormat="1" ht="11.25" customHeight="1" thickBot="1" x14ac:dyDescent="0.4">
      <c r="B2" s="125"/>
      <c r="C2" s="121"/>
      <c r="D2" s="122"/>
      <c r="E2" s="121"/>
      <c r="F2" s="121"/>
      <c r="G2" s="19" t="s">
        <v>23</v>
      </c>
      <c r="H2" s="121"/>
      <c r="I2" s="121"/>
      <c r="J2" s="121"/>
    </row>
    <row r="3" spans="2:17" ht="16.5" customHeight="1" thickBot="1" x14ac:dyDescent="0.4">
      <c r="B3" s="2" t="s">
        <v>3</v>
      </c>
      <c r="C3" s="239"/>
      <c r="D3" s="240"/>
      <c r="E3" s="241"/>
      <c r="F3" s="121"/>
      <c r="G3" s="1"/>
      <c r="H3" s="121"/>
      <c r="I3" s="121"/>
      <c r="J3" s="121"/>
    </row>
    <row r="4" spans="2:17" ht="6" customHeight="1" thickBot="1" x14ac:dyDescent="0.4">
      <c r="F4" s="121"/>
      <c r="G4" s="121"/>
      <c r="I4" s="121"/>
      <c r="J4" s="121"/>
    </row>
    <row r="5" spans="2:17" s="86" customFormat="1" ht="14.15" customHeight="1" thickBot="1" x14ac:dyDescent="0.4">
      <c r="B5" s="89" t="s">
        <v>58</v>
      </c>
      <c r="C5" s="242" t="s">
        <v>44</v>
      </c>
      <c r="D5" s="243"/>
      <c r="E5" s="243"/>
      <c r="F5" s="90" t="s">
        <v>43</v>
      </c>
      <c r="G5" s="91" t="s">
        <v>4</v>
      </c>
      <c r="H5" s="224" t="s">
        <v>100</v>
      </c>
      <c r="I5" s="91" t="s">
        <v>5</v>
      </c>
      <c r="J5" s="121"/>
      <c r="K5" s="88"/>
      <c r="L5" s="88"/>
      <c r="M5" s="88"/>
      <c r="N5" s="88"/>
      <c r="O5" s="88"/>
      <c r="P5" s="88"/>
      <c r="Q5" s="88"/>
    </row>
    <row r="6" spans="2:17" s="86" customFormat="1" ht="14.15" customHeight="1" x14ac:dyDescent="0.35">
      <c r="B6" s="92" t="s">
        <v>46</v>
      </c>
      <c r="C6" s="248"/>
      <c r="D6" s="245"/>
      <c r="E6" s="245"/>
      <c r="F6" s="93"/>
      <c r="G6" s="166">
        <v>0</v>
      </c>
      <c r="H6" s="225" t="e">
        <f>G6/$D$19</f>
        <v>#DIV/0!</v>
      </c>
      <c r="I6" s="136">
        <v>0</v>
      </c>
      <c r="J6" s="88"/>
      <c r="K6" s="88"/>
      <c r="L6" s="88"/>
      <c r="M6" s="88"/>
      <c r="N6" s="88"/>
      <c r="O6" s="88"/>
    </row>
    <row r="7" spans="2:17" s="86" customFormat="1" ht="14.15" customHeight="1" x14ac:dyDescent="0.35">
      <c r="B7" s="95" t="s">
        <v>47</v>
      </c>
      <c r="C7" s="246"/>
      <c r="D7" s="244"/>
      <c r="E7" s="244"/>
      <c r="F7" s="96"/>
      <c r="G7" s="163">
        <v>0</v>
      </c>
      <c r="H7" s="225" t="e">
        <f>G7/$D$19</f>
        <v>#DIV/0!</v>
      </c>
      <c r="I7" s="137">
        <v>0</v>
      </c>
      <c r="J7" s="88"/>
      <c r="K7" s="88"/>
      <c r="L7" s="88"/>
      <c r="M7" s="88"/>
      <c r="N7" s="88"/>
      <c r="O7" s="88"/>
    </row>
    <row r="8" spans="2:17" s="86" customFormat="1" ht="14.15" customHeight="1" x14ac:dyDescent="0.35">
      <c r="B8" s="95" t="s">
        <v>48</v>
      </c>
      <c r="C8" s="246"/>
      <c r="D8" s="244"/>
      <c r="E8" s="244"/>
      <c r="F8" s="96"/>
      <c r="G8" s="164">
        <v>0</v>
      </c>
      <c r="H8" s="225" t="e">
        <f>G8/$D$19</f>
        <v>#DIV/0!</v>
      </c>
      <c r="I8" s="138">
        <v>0</v>
      </c>
      <c r="J8" s="88"/>
      <c r="K8" s="88"/>
      <c r="L8" s="88"/>
      <c r="M8" s="88"/>
      <c r="N8" s="88"/>
      <c r="O8" s="88"/>
    </row>
    <row r="9" spans="2:17" s="86" customFormat="1" ht="14.15" customHeight="1" thickBot="1" x14ac:dyDescent="0.4">
      <c r="B9" s="98" t="s">
        <v>49</v>
      </c>
      <c r="C9" s="247"/>
      <c r="D9" s="236"/>
      <c r="E9" s="236"/>
      <c r="F9" s="99"/>
      <c r="G9" s="165">
        <v>0</v>
      </c>
      <c r="H9" s="226" t="e">
        <f>G9/$D$19</f>
        <v>#DIV/0!</v>
      </c>
      <c r="I9" s="139">
        <v>0</v>
      </c>
      <c r="J9" s="88"/>
      <c r="K9" s="88"/>
      <c r="L9" s="88"/>
      <c r="M9" s="88"/>
      <c r="N9" s="88"/>
      <c r="O9" s="88"/>
    </row>
    <row r="10" spans="2:17" ht="14.15" customHeight="1" x14ac:dyDescent="0.35">
      <c r="G10" s="130">
        <f>SUM(G6:G9)</f>
        <v>0</v>
      </c>
      <c r="H10" s="129" t="e">
        <f>SUM(H6:H9)</f>
        <v>#DIV/0!</v>
      </c>
      <c r="I10" s="129">
        <f>SUM(I6:I9)</f>
        <v>0</v>
      </c>
      <c r="J10" s="1"/>
    </row>
    <row r="11" spans="2:17" ht="6.75" customHeight="1" thickBot="1" x14ac:dyDescent="0.4">
      <c r="G11" s="130"/>
      <c r="H11" s="129"/>
      <c r="I11" s="129"/>
      <c r="J11" s="1"/>
    </row>
    <row r="12" spans="2:17" s="86" customFormat="1" ht="14.15" customHeight="1" thickBot="1" x14ac:dyDescent="0.4">
      <c r="B12" s="89" t="s">
        <v>59</v>
      </c>
      <c r="C12" s="242" t="s">
        <v>44</v>
      </c>
      <c r="D12" s="243"/>
      <c r="E12" s="243"/>
      <c r="F12" s="90" t="s">
        <v>43</v>
      </c>
      <c r="G12" s="91" t="s">
        <v>4</v>
      </c>
      <c r="H12" s="224" t="s">
        <v>100</v>
      </c>
      <c r="I12" s="91" t="s">
        <v>5</v>
      </c>
      <c r="J12" s="121"/>
      <c r="K12" s="88"/>
      <c r="L12" s="88"/>
      <c r="M12" s="88"/>
      <c r="N12" s="88"/>
      <c r="O12" s="88"/>
      <c r="P12" s="88"/>
      <c r="Q12" s="88"/>
    </row>
    <row r="13" spans="2:17" s="86" customFormat="1" ht="14.15" customHeight="1" x14ac:dyDescent="0.35">
      <c r="B13" s="92" t="s">
        <v>46</v>
      </c>
      <c r="C13" s="248"/>
      <c r="D13" s="245"/>
      <c r="E13" s="245"/>
      <c r="F13" s="93"/>
      <c r="G13" s="166">
        <v>0</v>
      </c>
      <c r="H13" s="225" t="e">
        <f>G13/$D$19</f>
        <v>#DIV/0!</v>
      </c>
      <c r="I13" s="136">
        <v>0</v>
      </c>
      <c r="J13" s="88"/>
      <c r="K13" s="88"/>
      <c r="L13" s="88"/>
      <c r="M13" s="88"/>
      <c r="N13" s="88"/>
      <c r="O13" s="88"/>
    </row>
    <row r="14" spans="2:17" s="86" customFormat="1" ht="14.15" customHeight="1" x14ac:dyDescent="0.35">
      <c r="B14" s="95" t="s">
        <v>47</v>
      </c>
      <c r="C14" s="246"/>
      <c r="D14" s="244"/>
      <c r="E14" s="244"/>
      <c r="F14" s="96"/>
      <c r="G14" s="163">
        <v>0</v>
      </c>
      <c r="H14" s="225" t="e">
        <f t="shared" ref="H14:H16" si="0">G14/$D$19</f>
        <v>#DIV/0!</v>
      </c>
      <c r="I14" s="137">
        <v>0</v>
      </c>
      <c r="J14" s="88"/>
      <c r="K14" s="88"/>
      <c r="L14" s="88"/>
      <c r="M14" s="88"/>
      <c r="N14" s="88"/>
      <c r="O14" s="88"/>
    </row>
    <row r="15" spans="2:17" s="86" customFormat="1" ht="14.15" customHeight="1" x14ac:dyDescent="0.35">
      <c r="B15" s="95" t="s">
        <v>48</v>
      </c>
      <c r="C15" s="246"/>
      <c r="D15" s="244"/>
      <c r="E15" s="244"/>
      <c r="F15" s="96"/>
      <c r="G15" s="164">
        <v>0</v>
      </c>
      <c r="H15" s="225" t="e">
        <f t="shared" si="0"/>
        <v>#DIV/0!</v>
      </c>
      <c r="I15" s="138">
        <v>0</v>
      </c>
      <c r="J15" s="88"/>
      <c r="K15" s="88"/>
      <c r="L15" s="88"/>
      <c r="M15" s="88"/>
      <c r="N15" s="88"/>
      <c r="O15" s="88"/>
    </row>
    <row r="16" spans="2:17" s="86" customFormat="1" ht="14.15" customHeight="1" thickBot="1" x14ac:dyDescent="0.4">
      <c r="B16" s="98" t="s">
        <v>49</v>
      </c>
      <c r="C16" s="247"/>
      <c r="D16" s="236"/>
      <c r="E16" s="236"/>
      <c r="F16" s="99"/>
      <c r="G16" s="165">
        <v>0</v>
      </c>
      <c r="H16" s="226" t="e">
        <f t="shared" si="0"/>
        <v>#DIV/0!</v>
      </c>
      <c r="I16" s="139">
        <v>0</v>
      </c>
      <c r="J16" s="88"/>
      <c r="K16" s="88"/>
      <c r="L16" s="88"/>
      <c r="M16" s="88"/>
      <c r="N16" s="88"/>
      <c r="O16" s="88"/>
    </row>
    <row r="17" spans="1:15" s="86" customFormat="1" ht="14.15" customHeight="1" x14ac:dyDescent="0.35">
      <c r="A17" s="88"/>
      <c r="B17" s="88"/>
      <c r="C17" s="88"/>
      <c r="D17" s="88"/>
      <c r="E17" s="88"/>
      <c r="F17" s="88"/>
      <c r="G17" s="130">
        <f>SUM(G13:G16)</f>
        <v>0</v>
      </c>
      <c r="H17" s="129" t="e">
        <f>SUM(H13:H16)</f>
        <v>#DIV/0!</v>
      </c>
      <c r="I17" s="129">
        <f>SUM(I13:I16)</f>
        <v>0</v>
      </c>
      <c r="J17" s="88"/>
      <c r="K17" s="88"/>
      <c r="L17" s="88"/>
      <c r="M17" s="88"/>
      <c r="N17" s="88"/>
      <c r="O17" s="88"/>
    </row>
    <row r="18" spans="1:15" s="86" customFormat="1" ht="5.25" customHeight="1" thickBot="1" x14ac:dyDescent="0.4">
      <c r="A18" s="88"/>
      <c r="B18" s="88"/>
      <c r="C18" s="88"/>
      <c r="D18" s="88"/>
      <c r="E18" s="88"/>
      <c r="F18" s="88"/>
      <c r="G18" s="130"/>
      <c r="H18" s="129"/>
      <c r="I18" s="129"/>
      <c r="J18" s="88"/>
      <c r="K18" s="88"/>
      <c r="L18" s="88"/>
      <c r="M18" s="88"/>
      <c r="N18" s="88"/>
      <c r="O18" s="88"/>
    </row>
    <row r="19" spans="1:15" ht="18" customHeight="1" thickBot="1" x14ac:dyDescent="0.4">
      <c r="C19" s="5" t="s">
        <v>6</v>
      </c>
      <c r="D19" s="35">
        <f>G10+G17</f>
        <v>0</v>
      </c>
      <c r="E19" s="232" t="s">
        <v>57</v>
      </c>
      <c r="F19" s="233"/>
      <c r="G19" s="63"/>
      <c r="J19" s="118"/>
    </row>
    <row r="20" spans="1:15" ht="18" customHeight="1" thickBot="1" x14ac:dyDescent="0.4">
      <c r="C20" s="7" t="s">
        <v>8</v>
      </c>
      <c r="D20" s="6">
        <f>G10</f>
        <v>0</v>
      </c>
      <c r="F20" s="1"/>
      <c r="G20" s="1"/>
      <c r="I20" s="17"/>
      <c r="J20" s="56"/>
    </row>
    <row r="21" spans="1:15" ht="13" thickBot="1" x14ac:dyDescent="0.4">
      <c r="B21" s="84"/>
      <c r="C21" s="84"/>
      <c r="E21" s="80"/>
      <c r="F21" s="80"/>
      <c r="I21" s="17"/>
      <c r="J21" s="56"/>
    </row>
    <row r="22" spans="1:15" ht="30" customHeight="1" thickBot="1" x14ac:dyDescent="0.4">
      <c r="C22" s="142" t="s">
        <v>61</v>
      </c>
      <c r="D22" s="64"/>
      <c r="E22" s="133" t="str">
        <f>IF(D22="","",D22/D20)</f>
        <v/>
      </c>
      <c r="K22" s="3"/>
      <c r="L22" s="3"/>
    </row>
    <row r="23" spans="1:15" ht="7.5" hidden="1" customHeight="1" thickBot="1" x14ac:dyDescent="0.4">
      <c r="C23" s="167"/>
      <c r="D23" s="3"/>
      <c r="E23" s="3"/>
      <c r="K23" s="3"/>
      <c r="L23" s="3"/>
    </row>
    <row r="24" spans="1:15" ht="13" hidden="1" thickBot="1" x14ac:dyDescent="0.4">
      <c r="B24" s="5" t="s">
        <v>53</v>
      </c>
      <c r="C24" s="6" t="str">
        <f>IF(G19="","",IF((IF((G19="CATALÀ"),
IF((D20*0.6)&gt;600000,600000,
(D20*0.6)),
IF((D20*0.5)&gt;400000,400000,
(D20*0.5)))),
(IF((G19="CATALÀ"),
IF((D20*0.6)&gt;600000,600000,
(D20*0.6)),
IF((D20*0.5)&gt;400000,400000,(D20*0.5))))))</f>
        <v/>
      </c>
      <c r="D24" s="1"/>
      <c r="F24" s="1"/>
      <c r="J24" s="55"/>
    </row>
    <row r="25" spans="1:15" ht="13" hidden="1" thickBot="1" x14ac:dyDescent="0.4">
      <c r="B25" s="5" t="s">
        <v>54</v>
      </c>
      <c r="C25" s="6" t="str">
        <f>IF(G19="CATALÀ",IF(D19=0,"",IF(D19&gt;=2700000,1500000,800000)),"")</f>
        <v/>
      </c>
      <c r="D25" s="3"/>
      <c r="E25" s="3"/>
      <c r="J25" s="55"/>
    </row>
    <row r="26" spans="1:15" ht="18" hidden="1" customHeight="1" thickBot="1" x14ac:dyDescent="0.4">
      <c r="B26" s="5" t="s">
        <v>55</v>
      </c>
      <c r="C26" s="83" t="str">
        <f>IF(G19="","",IF(OR(G19="ALTRES",G19="CASTELLÀ"),IF(C24&gt;D22,D22,C24),IF(C25&gt;D22,D22,C25)))</f>
        <v/>
      </c>
      <c r="D26" s="3"/>
      <c r="E26" s="3"/>
      <c r="J26" s="55"/>
    </row>
    <row r="27" spans="1:15" ht="7.5" customHeight="1" thickBot="1" x14ac:dyDescent="0.4">
      <c r="E27" s="4"/>
      <c r="F27" s="1"/>
      <c r="G27" s="1"/>
      <c r="H27" s="1"/>
      <c r="I27" s="1"/>
      <c r="J27" s="1"/>
    </row>
    <row r="28" spans="1:15" ht="48.75" customHeight="1" thickBot="1" x14ac:dyDescent="0.4">
      <c r="B28" s="170" t="s">
        <v>101</v>
      </c>
      <c r="C28" s="70" t="s">
        <v>65</v>
      </c>
      <c r="D28" s="70" t="s">
        <v>41</v>
      </c>
      <c r="E28" s="190" t="s">
        <v>66</v>
      </c>
      <c r="F28" s="191" t="s">
        <v>67</v>
      </c>
      <c r="G28" s="70" t="s">
        <v>25</v>
      </c>
      <c r="H28" s="71" t="s">
        <v>42</v>
      </c>
      <c r="I28" s="1"/>
      <c r="J28" s="1"/>
    </row>
    <row r="29" spans="1:15" ht="16.5" customHeight="1" thickBot="1" x14ac:dyDescent="0.4">
      <c r="B29" s="145" t="s">
        <v>45</v>
      </c>
      <c r="C29" s="146"/>
      <c r="D29" s="147">
        <f>SUM(D30:D37)</f>
        <v>0</v>
      </c>
      <c r="E29" s="148" t="e">
        <f>SUM(E30:E37)</f>
        <v>#DIV/0!</v>
      </c>
      <c r="F29" s="185"/>
      <c r="G29" s="204">
        <f>SUM(G30:G37)</f>
        <v>0</v>
      </c>
      <c r="H29" s="212">
        <f>SUM(H30:H37)</f>
        <v>0</v>
      </c>
      <c r="I29" s="1"/>
      <c r="J29" s="1"/>
    </row>
    <row r="30" spans="1:15" ht="12" customHeight="1" x14ac:dyDescent="0.35">
      <c r="B30" s="235" t="s">
        <v>70</v>
      </c>
      <c r="C30" s="69"/>
      <c r="D30" s="68">
        <v>0</v>
      </c>
      <c r="E30" s="38" t="e">
        <f t="shared" ref="E30:E37" si="1">IF(($D$19=""),"",D30/$D$19)</f>
        <v>#DIV/0!</v>
      </c>
      <c r="F30" s="186"/>
      <c r="G30" s="207">
        <f>IF(F30="SÍ",D30,0)</f>
        <v>0</v>
      </c>
      <c r="H30" s="213">
        <f t="shared" ref="H30:H37" si="2">IF(F30="Sí",D30/$D$19,0%)</f>
        <v>0</v>
      </c>
      <c r="I30" s="1"/>
      <c r="J30" s="1"/>
    </row>
    <row r="31" spans="1:15" ht="12" customHeight="1" x14ac:dyDescent="0.35">
      <c r="B31" s="229"/>
      <c r="C31" s="194"/>
      <c r="D31" s="67">
        <v>0</v>
      </c>
      <c r="E31" s="39" t="e">
        <f t="shared" si="1"/>
        <v>#DIV/0!</v>
      </c>
      <c r="F31" s="183"/>
      <c r="G31" s="205">
        <f t="shared" ref="G31:G37" si="3">IF(F31="SÍ",D31,0)</f>
        <v>0</v>
      </c>
      <c r="H31" s="214">
        <f t="shared" si="2"/>
        <v>0</v>
      </c>
      <c r="I31" s="1"/>
      <c r="J31" s="1"/>
    </row>
    <row r="32" spans="1:15" ht="12" customHeight="1" x14ac:dyDescent="0.35">
      <c r="B32" s="229"/>
      <c r="C32" s="194"/>
      <c r="D32" s="68">
        <v>0</v>
      </c>
      <c r="E32" s="38" t="e">
        <f t="shared" si="1"/>
        <v>#DIV/0!</v>
      </c>
      <c r="F32" s="183"/>
      <c r="G32" s="205">
        <f t="shared" si="3"/>
        <v>0</v>
      </c>
      <c r="H32" s="214">
        <f t="shared" si="2"/>
        <v>0</v>
      </c>
      <c r="I32" s="1"/>
      <c r="J32" s="1"/>
    </row>
    <row r="33" spans="2:10" ht="12" customHeight="1" x14ac:dyDescent="0.35">
      <c r="B33" s="229"/>
      <c r="C33" s="194"/>
      <c r="D33" s="68">
        <v>0</v>
      </c>
      <c r="E33" s="38" t="e">
        <f t="shared" si="1"/>
        <v>#DIV/0!</v>
      </c>
      <c r="F33" s="183"/>
      <c r="G33" s="205">
        <f t="shared" si="3"/>
        <v>0</v>
      </c>
      <c r="H33" s="214">
        <f t="shared" si="2"/>
        <v>0</v>
      </c>
      <c r="I33" s="1"/>
      <c r="J33" s="1"/>
    </row>
    <row r="34" spans="2:10" ht="12" customHeight="1" x14ac:dyDescent="0.35">
      <c r="B34" s="229"/>
      <c r="C34" s="194"/>
      <c r="D34" s="68">
        <v>0</v>
      </c>
      <c r="E34" s="38" t="e">
        <f t="shared" si="1"/>
        <v>#DIV/0!</v>
      </c>
      <c r="F34" s="183"/>
      <c r="G34" s="205">
        <f t="shared" si="3"/>
        <v>0</v>
      </c>
      <c r="H34" s="214">
        <f t="shared" si="2"/>
        <v>0</v>
      </c>
      <c r="I34" s="1"/>
      <c r="J34" s="1"/>
    </row>
    <row r="35" spans="2:10" ht="12" customHeight="1" x14ac:dyDescent="0.35">
      <c r="B35" s="229"/>
      <c r="C35" s="194"/>
      <c r="D35" s="68">
        <v>0</v>
      </c>
      <c r="E35" s="38" t="e">
        <f t="shared" si="1"/>
        <v>#DIV/0!</v>
      </c>
      <c r="F35" s="183"/>
      <c r="G35" s="205">
        <f t="shared" si="3"/>
        <v>0</v>
      </c>
      <c r="H35" s="214">
        <f t="shared" si="2"/>
        <v>0</v>
      </c>
      <c r="I35" s="1"/>
      <c r="J35" s="1"/>
    </row>
    <row r="36" spans="2:10" ht="12" customHeight="1" x14ac:dyDescent="0.35">
      <c r="B36" s="229"/>
      <c r="C36" s="194"/>
      <c r="D36" s="68">
        <v>0</v>
      </c>
      <c r="E36" s="38" t="e">
        <f t="shared" si="1"/>
        <v>#DIV/0!</v>
      </c>
      <c r="F36" s="183"/>
      <c r="G36" s="205">
        <f t="shared" si="3"/>
        <v>0</v>
      </c>
      <c r="H36" s="214">
        <f t="shared" si="2"/>
        <v>0</v>
      </c>
      <c r="I36" s="1"/>
      <c r="J36" s="1"/>
    </row>
    <row r="37" spans="2:10" ht="12" customHeight="1" thickBot="1" x14ac:dyDescent="0.4">
      <c r="B37" s="229"/>
      <c r="C37" s="194"/>
      <c r="D37" s="68">
        <v>0</v>
      </c>
      <c r="E37" s="38" t="e">
        <f t="shared" si="1"/>
        <v>#DIV/0!</v>
      </c>
      <c r="F37" s="183"/>
      <c r="G37" s="205">
        <f t="shared" si="3"/>
        <v>0</v>
      </c>
      <c r="H37" s="214">
        <f t="shared" si="2"/>
        <v>0</v>
      </c>
      <c r="I37" s="1"/>
      <c r="J37" s="1"/>
    </row>
    <row r="38" spans="2:10" ht="13.5" thickBot="1" x14ac:dyDescent="0.4">
      <c r="B38" s="145" t="s">
        <v>88</v>
      </c>
      <c r="C38" s="195"/>
      <c r="D38" s="147">
        <f>SUM(D39:D43)</f>
        <v>0</v>
      </c>
      <c r="E38" s="148" t="e">
        <f>SUM(E39:E43)</f>
        <v>#DIV/0!</v>
      </c>
      <c r="F38" s="185"/>
      <c r="G38" s="204">
        <f>SUM(G39:G43)</f>
        <v>0</v>
      </c>
      <c r="H38" s="212">
        <f>SUM(H39:H43)</f>
        <v>0</v>
      </c>
      <c r="I38" s="1"/>
      <c r="J38" s="1"/>
    </row>
    <row r="39" spans="2:10" ht="12" customHeight="1" x14ac:dyDescent="0.35">
      <c r="B39" s="229" t="s">
        <v>63</v>
      </c>
      <c r="C39" s="69"/>
      <c r="D39" s="68">
        <v>0</v>
      </c>
      <c r="E39" s="38" t="e">
        <f>IF(($D$19=""),"",D39/$D$19)</f>
        <v>#DIV/0!</v>
      </c>
      <c r="F39" s="186"/>
      <c r="G39" s="207">
        <f t="shared" ref="G39:G43" si="4">IF(F39="SÍ",D39,0)</f>
        <v>0</v>
      </c>
      <c r="H39" s="216">
        <f>IF(F39="Sí",D39/$D$19,0%)</f>
        <v>0</v>
      </c>
      <c r="I39" s="1"/>
      <c r="J39" s="1"/>
    </row>
    <row r="40" spans="2:10" ht="12" customHeight="1" x14ac:dyDescent="0.35">
      <c r="B40" s="229"/>
      <c r="C40" s="194"/>
      <c r="D40" s="68">
        <v>0</v>
      </c>
      <c r="E40" s="38" t="e">
        <f>IF(($D$19=""),"",D40/$D$19)</f>
        <v>#DIV/0!</v>
      </c>
      <c r="F40" s="183"/>
      <c r="G40" s="205">
        <f t="shared" si="4"/>
        <v>0</v>
      </c>
      <c r="H40" s="217">
        <f>IF(F40="Sí",D40/$D$19,0%)</f>
        <v>0</v>
      </c>
      <c r="I40" s="1"/>
      <c r="J40" s="1"/>
    </row>
    <row r="41" spans="2:10" ht="12" customHeight="1" x14ac:dyDescent="0.35">
      <c r="B41" s="229"/>
      <c r="C41" s="194"/>
      <c r="D41" s="68">
        <v>0</v>
      </c>
      <c r="E41" s="38" t="e">
        <f>IF(($D$19=""),"",D41/$D$19)</f>
        <v>#DIV/0!</v>
      </c>
      <c r="F41" s="183"/>
      <c r="G41" s="205">
        <f t="shared" si="4"/>
        <v>0</v>
      </c>
      <c r="H41" s="217">
        <f>IF(F41="Sí",D41/$D$19,0%)</f>
        <v>0</v>
      </c>
      <c r="I41" s="1"/>
      <c r="J41" s="1"/>
    </row>
    <row r="42" spans="2:10" ht="12" customHeight="1" x14ac:dyDescent="0.35">
      <c r="B42" s="229"/>
      <c r="C42" s="194"/>
      <c r="D42" s="68">
        <v>0</v>
      </c>
      <c r="E42" s="38" t="e">
        <f>IF(($D$19=""),"",D42/$D$19)</f>
        <v>#DIV/0!</v>
      </c>
      <c r="F42" s="183"/>
      <c r="G42" s="205">
        <f t="shared" si="4"/>
        <v>0</v>
      </c>
      <c r="H42" s="217">
        <f>IF(F42="Sí",D42/$D$19,0%)</f>
        <v>0</v>
      </c>
      <c r="I42" s="1"/>
      <c r="J42" s="1"/>
    </row>
    <row r="43" spans="2:10" ht="12" customHeight="1" thickBot="1" x14ac:dyDescent="0.4">
      <c r="B43" s="229"/>
      <c r="C43" s="196"/>
      <c r="D43" s="149">
        <v>0</v>
      </c>
      <c r="E43" s="150" t="e">
        <f>IF(($D$19=""),"",D43/$D$19)</f>
        <v>#DIV/0!</v>
      </c>
      <c r="F43" s="184"/>
      <c r="G43" s="206">
        <f t="shared" si="4"/>
        <v>0</v>
      </c>
      <c r="H43" s="218">
        <f>IF(F43="Sí",D43/$D$19,0%)</f>
        <v>0</v>
      </c>
      <c r="I43" s="1"/>
      <c r="J43" s="1"/>
    </row>
    <row r="44" spans="2:10" ht="13.5" thickBot="1" x14ac:dyDescent="0.4">
      <c r="B44" s="145" t="s">
        <v>87</v>
      </c>
      <c r="C44" s="195"/>
      <c r="D44" s="147">
        <f>SUM(D45:D50)</f>
        <v>0</v>
      </c>
      <c r="E44" s="148" t="e">
        <f>SUM(E45:E50)</f>
        <v>#DIV/0!</v>
      </c>
      <c r="F44" s="185"/>
      <c r="G44" s="204">
        <f>SUM(G45:G50)</f>
        <v>0</v>
      </c>
      <c r="H44" s="212">
        <f>SUM(H45:H50)</f>
        <v>0</v>
      </c>
      <c r="I44" s="1"/>
      <c r="J44" s="1"/>
    </row>
    <row r="45" spans="2:10" ht="12" customHeight="1" x14ac:dyDescent="0.35">
      <c r="B45" s="228" t="s">
        <v>64</v>
      </c>
      <c r="C45" s="197" t="s">
        <v>26</v>
      </c>
      <c r="D45" s="152">
        <f>IF(D22="",0,D22)</f>
        <v>0</v>
      </c>
      <c r="E45" s="40" t="e">
        <f t="shared" ref="E45:E50" si="5">IF(($D$19=""),"",D45/$D$19)</f>
        <v>#DIV/0!</v>
      </c>
      <c r="F45" s="187" t="s">
        <v>1</v>
      </c>
      <c r="G45" s="208">
        <f>IF(F45="SÍ",D45,0)</f>
        <v>0</v>
      </c>
      <c r="H45" s="219">
        <f t="shared" ref="H45:H50" si="6">IF(F45="Sí",D45/$D$19,0%)</f>
        <v>0</v>
      </c>
      <c r="I45" s="1"/>
      <c r="J45" s="1"/>
    </row>
    <row r="46" spans="2:10" ht="12" customHeight="1" x14ac:dyDescent="0.35">
      <c r="B46" s="229"/>
      <c r="C46" s="69"/>
      <c r="D46" s="68">
        <v>0</v>
      </c>
      <c r="E46" s="38" t="e">
        <f t="shared" si="5"/>
        <v>#DIV/0!</v>
      </c>
      <c r="F46" s="186"/>
      <c r="G46" s="207">
        <f t="shared" ref="G46:G50" si="7">IF(F46="SÍ",D46,0)</f>
        <v>0</v>
      </c>
      <c r="H46" s="216">
        <f t="shared" si="6"/>
        <v>0</v>
      </c>
      <c r="I46" s="1"/>
      <c r="J46" s="1"/>
    </row>
    <row r="47" spans="2:10" ht="12" customHeight="1" x14ac:dyDescent="0.35">
      <c r="B47" s="229"/>
      <c r="C47" s="194"/>
      <c r="D47" s="68">
        <v>0</v>
      </c>
      <c r="E47" s="38" t="e">
        <f t="shared" si="5"/>
        <v>#DIV/0!</v>
      </c>
      <c r="F47" s="183"/>
      <c r="G47" s="205">
        <f t="shared" si="7"/>
        <v>0</v>
      </c>
      <c r="H47" s="217">
        <f t="shared" si="6"/>
        <v>0</v>
      </c>
      <c r="I47" s="1"/>
      <c r="J47" s="1"/>
    </row>
    <row r="48" spans="2:10" ht="12" customHeight="1" x14ac:dyDescent="0.35">
      <c r="B48" s="229"/>
      <c r="C48" s="194"/>
      <c r="D48" s="68">
        <v>0</v>
      </c>
      <c r="E48" s="38" t="e">
        <f t="shared" si="5"/>
        <v>#DIV/0!</v>
      </c>
      <c r="F48" s="183"/>
      <c r="G48" s="205">
        <f t="shared" si="7"/>
        <v>0</v>
      </c>
      <c r="H48" s="217">
        <f t="shared" si="6"/>
        <v>0</v>
      </c>
      <c r="I48" s="1"/>
      <c r="J48" s="1"/>
    </row>
    <row r="49" spans="2:10" ht="12" customHeight="1" x14ac:dyDescent="0.35">
      <c r="B49" s="229"/>
      <c r="C49" s="194"/>
      <c r="D49" s="68">
        <v>0</v>
      </c>
      <c r="E49" s="38" t="e">
        <f t="shared" si="5"/>
        <v>#DIV/0!</v>
      </c>
      <c r="F49" s="183"/>
      <c r="G49" s="205">
        <f t="shared" si="7"/>
        <v>0</v>
      </c>
      <c r="H49" s="217">
        <f t="shared" si="6"/>
        <v>0</v>
      </c>
      <c r="I49" s="1"/>
      <c r="J49" s="1"/>
    </row>
    <row r="50" spans="2:10" ht="12" customHeight="1" thickBot="1" x14ac:dyDescent="0.4">
      <c r="B50" s="229"/>
      <c r="C50" s="196"/>
      <c r="D50" s="68">
        <v>0</v>
      </c>
      <c r="E50" s="38" t="e">
        <f t="shared" si="5"/>
        <v>#DIV/0!</v>
      </c>
      <c r="F50" s="183"/>
      <c r="G50" s="205">
        <f t="shared" si="7"/>
        <v>0</v>
      </c>
      <c r="H50" s="217">
        <f t="shared" si="6"/>
        <v>0</v>
      </c>
      <c r="I50" s="1"/>
      <c r="J50" s="1"/>
    </row>
    <row r="51" spans="2:10" ht="13.5" thickBot="1" x14ac:dyDescent="0.4">
      <c r="B51" s="151" t="s">
        <v>62</v>
      </c>
      <c r="C51" s="195"/>
      <c r="D51" s="147">
        <f>SUM(D52:D54)</f>
        <v>0</v>
      </c>
      <c r="E51" s="148" t="e">
        <f>SUM(E52:E54)</f>
        <v>#DIV/0!</v>
      </c>
      <c r="F51" s="185"/>
      <c r="G51" s="204">
        <f>SUM(G52:G54)</f>
        <v>0</v>
      </c>
      <c r="H51" s="212">
        <f>SUM(H52:H54)</f>
        <v>0</v>
      </c>
      <c r="I51" s="1"/>
      <c r="J51" s="1"/>
    </row>
    <row r="52" spans="2:10" ht="12" customHeight="1" x14ac:dyDescent="0.35">
      <c r="B52" s="234" t="s">
        <v>27</v>
      </c>
      <c r="C52" s="69"/>
      <c r="D52" s="68">
        <v>0</v>
      </c>
      <c r="E52" s="38" t="e">
        <f t="shared" ref="E52:E54" si="8">IF(($D$19=""),"",D52/$D$19)</f>
        <v>#DIV/0!</v>
      </c>
      <c r="F52" s="186"/>
      <c r="G52" s="207">
        <f t="shared" ref="G52:G54" si="9">IF(F52="SÍ",D52,0)</f>
        <v>0</v>
      </c>
      <c r="H52" s="216">
        <f t="shared" ref="H52:H54" si="10">IF(F52="Sí",D52/$D$19,0%)</f>
        <v>0</v>
      </c>
      <c r="I52" s="1"/>
      <c r="J52" s="1"/>
    </row>
    <row r="53" spans="2:10" ht="12" customHeight="1" x14ac:dyDescent="0.35">
      <c r="B53" s="235"/>
      <c r="C53" s="194"/>
      <c r="D53" s="68">
        <v>0</v>
      </c>
      <c r="E53" s="38" t="e">
        <f t="shared" si="8"/>
        <v>#DIV/0!</v>
      </c>
      <c r="F53" s="186"/>
      <c r="G53" s="207">
        <f t="shared" si="9"/>
        <v>0</v>
      </c>
      <c r="H53" s="216">
        <f t="shared" si="10"/>
        <v>0</v>
      </c>
      <c r="I53" s="1"/>
      <c r="J53" s="1"/>
    </row>
    <row r="54" spans="2:10" ht="12" customHeight="1" thickBot="1" x14ac:dyDescent="0.4">
      <c r="B54" s="235"/>
      <c r="C54" s="194"/>
      <c r="D54" s="68">
        <v>0</v>
      </c>
      <c r="E54" s="38" t="e">
        <f t="shared" si="8"/>
        <v>#DIV/0!</v>
      </c>
      <c r="F54" s="186"/>
      <c r="G54" s="207">
        <f t="shared" si="9"/>
        <v>0</v>
      </c>
      <c r="H54" s="216">
        <f t="shared" si="10"/>
        <v>0</v>
      </c>
      <c r="I54" s="1"/>
      <c r="J54" s="1"/>
    </row>
    <row r="55" spans="2:10" ht="13.5" thickBot="1" x14ac:dyDescent="0.4">
      <c r="B55" s="154" t="s">
        <v>51</v>
      </c>
      <c r="C55" s="195"/>
      <c r="D55" s="147">
        <f>SUM(D56:D60)</f>
        <v>0</v>
      </c>
      <c r="E55" s="148" t="e">
        <f>SUM(E56:E60)</f>
        <v>#DIV/0!</v>
      </c>
      <c r="F55" s="185"/>
      <c r="G55" s="204">
        <f>SUM(G56:G60)</f>
        <v>0</v>
      </c>
      <c r="H55" s="212">
        <f>SUM(H56:H60)</f>
        <v>0</v>
      </c>
      <c r="I55" s="1"/>
      <c r="J55" s="1"/>
    </row>
    <row r="56" spans="2:10" ht="12" customHeight="1" x14ac:dyDescent="0.35">
      <c r="B56" s="228" t="s">
        <v>29</v>
      </c>
      <c r="C56" s="69"/>
      <c r="D56" s="68">
        <v>0</v>
      </c>
      <c r="E56" s="38" t="e">
        <f>IF(($D$19=""),"",D56/$D$19)</f>
        <v>#DIV/0!</v>
      </c>
      <c r="F56" s="186"/>
      <c r="G56" s="207">
        <f t="shared" ref="G56:G60" si="11">IF(F56="SÍ",D56,0)</f>
        <v>0</v>
      </c>
      <c r="H56" s="216">
        <f>IF(F56="Sí",D56/$D$19,0%)</f>
        <v>0</v>
      </c>
      <c r="I56" s="1"/>
      <c r="J56" s="1"/>
    </row>
    <row r="57" spans="2:10" ht="12" customHeight="1" x14ac:dyDescent="0.35">
      <c r="B57" s="229"/>
      <c r="C57" s="194"/>
      <c r="D57" s="68">
        <v>0</v>
      </c>
      <c r="E57" s="38" t="e">
        <f>IF(($D$19=""),"",D57/$D$19)</f>
        <v>#DIV/0!</v>
      </c>
      <c r="F57" s="183"/>
      <c r="G57" s="205">
        <f t="shared" si="11"/>
        <v>0</v>
      </c>
      <c r="H57" s="217">
        <f>IF(F57="Sí",D57/$D$19,0%)</f>
        <v>0</v>
      </c>
      <c r="I57" s="1"/>
      <c r="J57" s="1"/>
    </row>
    <row r="58" spans="2:10" ht="12" customHeight="1" x14ac:dyDescent="0.35">
      <c r="B58" s="229"/>
      <c r="C58" s="194"/>
      <c r="D58" s="68">
        <v>0</v>
      </c>
      <c r="E58" s="38" t="e">
        <f>IF(($D$19=""),"",D58/$D$19)</f>
        <v>#DIV/0!</v>
      </c>
      <c r="F58" s="183"/>
      <c r="G58" s="205">
        <f t="shared" si="11"/>
        <v>0</v>
      </c>
      <c r="H58" s="217">
        <f>IF(F58="Sí",D58/$D$19,0%)</f>
        <v>0</v>
      </c>
      <c r="I58" s="1"/>
      <c r="J58" s="1"/>
    </row>
    <row r="59" spans="2:10" ht="12" customHeight="1" x14ac:dyDescent="0.35">
      <c r="B59" s="229"/>
      <c r="C59" s="194"/>
      <c r="D59" s="68">
        <v>0</v>
      </c>
      <c r="E59" s="38" t="e">
        <f>IF(($D$19=""),"",D59/$D$19)</f>
        <v>#DIV/0!</v>
      </c>
      <c r="F59" s="183"/>
      <c r="G59" s="205">
        <f t="shared" si="11"/>
        <v>0</v>
      </c>
      <c r="H59" s="217">
        <f>IF(F59="Sí",D59/$D$19,0%)</f>
        <v>0</v>
      </c>
      <c r="I59" s="1"/>
      <c r="J59" s="1"/>
    </row>
    <row r="60" spans="2:10" ht="12" customHeight="1" thickBot="1" x14ac:dyDescent="0.4">
      <c r="B60" s="229"/>
      <c r="C60" s="196"/>
      <c r="D60" s="149">
        <v>0</v>
      </c>
      <c r="E60" s="144" t="e">
        <f>IF(($D$19=""),"",D60/$D$19)</f>
        <v>#DIV/0!</v>
      </c>
      <c r="F60" s="184"/>
      <c r="G60" s="206">
        <f t="shared" si="11"/>
        <v>0</v>
      </c>
      <c r="H60" s="218">
        <f>IF(F60="Sí",D60/$D$19,0%)</f>
        <v>0</v>
      </c>
      <c r="I60" s="1"/>
      <c r="J60" s="1"/>
    </row>
    <row r="61" spans="2:10" ht="13.5" thickBot="1" x14ac:dyDescent="0.4">
      <c r="B61" s="154" t="s">
        <v>52</v>
      </c>
      <c r="C61" s="195"/>
      <c r="D61" s="147">
        <f>SUM(D62:D64)</f>
        <v>0</v>
      </c>
      <c r="E61" s="148" t="e">
        <f>SUM(E62:E64)</f>
        <v>#DIV/0!</v>
      </c>
      <c r="F61" s="185"/>
      <c r="G61" s="204">
        <f>SUM(G62:G64)</f>
        <v>0</v>
      </c>
      <c r="H61" s="212">
        <f>SUM(H62:H64)</f>
        <v>0</v>
      </c>
      <c r="I61" s="1"/>
      <c r="J61" s="1"/>
    </row>
    <row r="62" spans="2:10" ht="12" customHeight="1" x14ac:dyDescent="0.35">
      <c r="B62" s="228" t="s">
        <v>28</v>
      </c>
      <c r="C62" s="65"/>
      <c r="D62" s="66">
        <v>0</v>
      </c>
      <c r="E62" s="40" t="e">
        <f>IF(($D$19=""),0%,D62/$D$19)</f>
        <v>#DIV/0!</v>
      </c>
      <c r="F62" s="182"/>
      <c r="G62" s="208">
        <f>IF(F62="SÍ",D62,0)</f>
        <v>0</v>
      </c>
      <c r="H62" s="219">
        <f>IF(F62="Sí",D62/$D$19,0%)</f>
        <v>0</v>
      </c>
      <c r="I62" s="1"/>
      <c r="J62" s="1"/>
    </row>
    <row r="63" spans="2:10" ht="12" customHeight="1" x14ac:dyDescent="0.35">
      <c r="B63" s="229"/>
      <c r="C63" s="194"/>
      <c r="D63" s="68">
        <v>0</v>
      </c>
      <c r="E63" s="38" t="e">
        <f>IF(($D$19=""),0%,D63/$D$19)</f>
        <v>#DIV/0!</v>
      </c>
      <c r="F63" s="183"/>
      <c r="G63" s="205">
        <f t="shared" ref="G63:G64" si="12">IF(F63="SÍ",D63,0)</f>
        <v>0</v>
      </c>
      <c r="H63" s="217">
        <f>IF(F63="Sí",D63/$D$19,0%)</f>
        <v>0</v>
      </c>
      <c r="I63" s="1"/>
      <c r="J63" s="1"/>
    </row>
    <row r="64" spans="2:10" ht="12" customHeight="1" thickBot="1" x14ac:dyDescent="0.4">
      <c r="B64" s="229"/>
      <c r="C64" s="198"/>
      <c r="D64" s="134">
        <v>0</v>
      </c>
      <c r="E64" s="41" t="e">
        <f>IF(($D$19=""),0%,D64/$D$19)</f>
        <v>#DIV/0!</v>
      </c>
      <c r="F64" s="188"/>
      <c r="G64" s="223">
        <f t="shared" si="12"/>
        <v>0</v>
      </c>
      <c r="H64" s="221">
        <f>IF(F64="Sí",D64/$D$19,0%)</f>
        <v>0</v>
      </c>
      <c r="I64" s="1"/>
      <c r="J64" s="1"/>
    </row>
    <row r="65" spans="2:10" s="44" customFormat="1" ht="16" thickBot="1" x14ac:dyDescent="0.4">
      <c r="B65" s="159"/>
      <c r="C65" s="57" t="s">
        <v>74</v>
      </c>
      <c r="D65" s="160">
        <f>D29+D38+D44+D51+D55+D61</f>
        <v>0</v>
      </c>
      <c r="E65" s="42" t="e">
        <f>E29+E38+E44+E51+E55+E61</f>
        <v>#DIV/0!</v>
      </c>
      <c r="F65" s="179" t="s">
        <v>73</v>
      </c>
      <c r="G65" s="203">
        <f>G29+G38+G44+G51+G55+G61</f>
        <v>0</v>
      </c>
      <c r="H65" s="222">
        <f>H29+H38+H44+H51+H55+H61</f>
        <v>0</v>
      </c>
      <c r="I65" s="1"/>
      <c r="J65" s="1"/>
    </row>
    <row r="66" spans="2:10" s="44" customFormat="1" ht="14.25" customHeight="1" thickBot="1" x14ac:dyDescent="0.4">
      <c r="B66" s="45"/>
      <c r="C66" s="46"/>
      <c r="D66" s="47"/>
      <c r="E66" s="47"/>
      <c r="F66" s="48"/>
      <c r="G66" s="48"/>
      <c r="H66" s="49"/>
      <c r="I66" s="1"/>
      <c r="J66" s="1"/>
    </row>
    <row r="67" spans="2:10" s="44" customFormat="1" ht="49.5" customHeight="1" thickBot="1" x14ac:dyDescent="0.4">
      <c r="B67" s="168" t="s">
        <v>98</v>
      </c>
      <c r="C67" s="70" t="s">
        <v>65</v>
      </c>
      <c r="D67" s="70" t="s">
        <v>41</v>
      </c>
      <c r="E67" s="190" t="s">
        <v>66</v>
      </c>
      <c r="F67" s="191" t="s">
        <v>67</v>
      </c>
      <c r="G67" s="70" t="s">
        <v>68</v>
      </c>
      <c r="H67" s="71" t="s">
        <v>69</v>
      </c>
    </row>
    <row r="68" spans="2:10" s="44" customFormat="1" ht="31.5" customHeight="1" thickBot="1" x14ac:dyDescent="0.4">
      <c r="B68" s="230" t="s">
        <v>99</v>
      </c>
      <c r="C68" s="231"/>
      <c r="D68" s="202"/>
      <c r="E68" s="42" t="e">
        <f>D68/D19</f>
        <v>#DIV/0!</v>
      </c>
      <c r="F68" s="183"/>
      <c r="G68" s="203">
        <f>IF(F68="SÍ",D68,0)</f>
        <v>0</v>
      </c>
      <c r="H68" s="211">
        <f>IF(F68="Sí",D68/$D$19,0%)</f>
        <v>0</v>
      </c>
    </row>
    <row r="69" spans="2:10" ht="14.5" thickBot="1" x14ac:dyDescent="0.4">
      <c r="B69" s="145" t="s">
        <v>45</v>
      </c>
      <c r="C69" s="146"/>
      <c r="D69" s="147">
        <f>SUM(D70:D77)</f>
        <v>0</v>
      </c>
      <c r="E69" s="148" t="e">
        <f>SUM(E70:E77)</f>
        <v>#DIV/0!</v>
      </c>
      <c r="F69" s="185"/>
      <c r="G69" s="204">
        <f>SUM(G70:G77)</f>
        <v>0</v>
      </c>
      <c r="H69" s="212">
        <f>SUM(H70:H77)</f>
        <v>0</v>
      </c>
      <c r="I69" s="44"/>
      <c r="J69" s="44"/>
    </row>
    <row r="70" spans="2:10" ht="12" customHeight="1" x14ac:dyDescent="0.35">
      <c r="B70" s="235" t="s">
        <v>70</v>
      </c>
      <c r="C70" s="69"/>
      <c r="D70" s="68">
        <v>0</v>
      </c>
      <c r="E70" s="38" t="e">
        <f t="shared" ref="E70:E77" si="13">IF(($D$19=""),"",D70/$D$19)</f>
        <v>#DIV/0!</v>
      </c>
      <c r="F70" s="186"/>
      <c r="G70" s="207">
        <f>IF(F70="SÍ",D70,0)</f>
        <v>0</v>
      </c>
      <c r="H70" s="213">
        <f t="shared" ref="H70:H77" si="14">IF(F70="Sí",D70/$D$19,0%)</f>
        <v>0</v>
      </c>
      <c r="I70" s="44"/>
      <c r="J70" s="44"/>
    </row>
    <row r="71" spans="2:10" ht="12" customHeight="1" x14ac:dyDescent="0.35">
      <c r="B71" s="229"/>
      <c r="C71" s="194"/>
      <c r="D71" s="67">
        <v>0</v>
      </c>
      <c r="E71" s="39" t="e">
        <f t="shared" si="13"/>
        <v>#DIV/0!</v>
      </c>
      <c r="F71" s="183"/>
      <c r="G71" s="205">
        <f t="shared" ref="G71:G77" si="15">IF(F71="SÍ",D71,0)</f>
        <v>0</v>
      </c>
      <c r="H71" s="214">
        <f t="shared" si="14"/>
        <v>0</v>
      </c>
      <c r="I71" s="44"/>
      <c r="J71" s="44"/>
    </row>
    <row r="72" spans="2:10" ht="12" customHeight="1" x14ac:dyDescent="0.35">
      <c r="B72" s="229"/>
      <c r="C72" s="194"/>
      <c r="D72" s="68">
        <v>0</v>
      </c>
      <c r="E72" s="38" t="e">
        <f t="shared" si="13"/>
        <v>#DIV/0!</v>
      </c>
      <c r="F72" s="183"/>
      <c r="G72" s="205">
        <f t="shared" si="15"/>
        <v>0</v>
      </c>
      <c r="H72" s="214">
        <f t="shared" si="14"/>
        <v>0</v>
      </c>
      <c r="I72" s="44"/>
      <c r="J72" s="44"/>
    </row>
    <row r="73" spans="2:10" ht="12" customHeight="1" x14ac:dyDescent="0.35">
      <c r="B73" s="229"/>
      <c r="C73" s="194"/>
      <c r="D73" s="68">
        <v>0</v>
      </c>
      <c r="E73" s="38" t="e">
        <f t="shared" si="13"/>
        <v>#DIV/0!</v>
      </c>
      <c r="F73" s="183"/>
      <c r="G73" s="205">
        <f t="shared" si="15"/>
        <v>0</v>
      </c>
      <c r="H73" s="214">
        <f t="shared" si="14"/>
        <v>0</v>
      </c>
      <c r="I73" s="44"/>
      <c r="J73" s="44"/>
    </row>
    <row r="74" spans="2:10" ht="12" customHeight="1" x14ac:dyDescent="0.35">
      <c r="B74" s="229"/>
      <c r="C74" s="194"/>
      <c r="D74" s="68">
        <v>0</v>
      </c>
      <c r="E74" s="38" t="e">
        <f t="shared" si="13"/>
        <v>#DIV/0!</v>
      </c>
      <c r="F74" s="183"/>
      <c r="G74" s="205">
        <f t="shared" si="15"/>
        <v>0</v>
      </c>
      <c r="H74" s="214">
        <f t="shared" si="14"/>
        <v>0</v>
      </c>
      <c r="I74" s="44"/>
      <c r="J74" s="44"/>
    </row>
    <row r="75" spans="2:10" ht="12" customHeight="1" x14ac:dyDescent="0.35">
      <c r="B75" s="229"/>
      <c r="C75" s="194"/>
      <c r="D75" s="68">
        <v>0</v>
      </c>
      <c r="E75" s="38" t="e">
        <f t="shared" si="13"/>
        <v>#DIV/0!</v>
      </c>
      <c r="F75" s="183"/>
      <c r="G75" s="205">
        <f t="shared" si="15"/>
        <v>0</v>
      </c>
      <c r="H75" s="214">
        <f t="shared" si="14"/>
        <v>0</v>
      </c>
      <c r="I75" s="44"/>
      <c r="J75" s="44"/>
    </row>
    <row r="76" spans="2:10" ht="12" customHeight="1" x14ac:dyDescent="0.35">
      <c r="B76" s="229"/>
      <c r="C76" s="194"/>
      <c r="D76" s="68">
        <v>0</v>
      </c>
      <c r="E76" s="38" t="e">
        <f t="shared" si="13"/>
        <v>#DIV/0!</v>
      </c>
      <c r="F76" s="183"/>
      <c r="G76" s="205">
        <f t="shared" si="15"/>
        <v>0</v>
      </c>
      <c r="H76" s="214">
        <f t="shared" si="14"/>
        <v>0</v>
      </c>
      <c r="I76" s="44"/>
      <c r="J76" s="44"/>
    </row>
    <row r="77" spans="2:10" ht="12" customHeight="1" thickBot="1" x14ac:dyDescent="0.4">
      <c r="B77" s="229"/>
      <c r="C77" s="194"/>
      <c r="D77" s="68">
        <v>0</v>
      </c>
      <c r="E77" s="38" t="e">
        <f t="shared" si="13"/>
        <v>#DIV/0!</v>
      </c>
      <c r="F77" s="183"/>
      <c r="G77" s="205">
        <f t="shared" si="15"/>
        <v>0</v>
      </c>
      <c r="H77" s="214">
        <f t="shared" si="14"/>
        <v>0</v>
      </c>
      <c r="I77" s="44"/>
      <c r="J77" s="44"/>
    </row>
    <row r="78" spans="2:10" ht="14.5" thickBot="1" x14ac:dyDescent="0.4">
      <c r="B78" s="145" t="s">
        <v>88</v>
      </c>
      <c r="C78" s="195"/>
      <c r="D78" s="147">
        <f>SUM(D79:D83)</f>
        <v>0</v>
      </c>
      <c r="E78" s="148" t="e">
        <f>SUM(E79:E83)</f>
        <v>#DIV/0!</v>
      </c>
      <c r="F78" s="185"/>
      <c r="G78" s="204">
        <f>SUM(G79:G83)</f>
        <v>0</v>
      </c>
      <c r="H78" s="212">
        <f>SUM(H79:H83)</f>
        <v>0</v>
      </c>
      <c r="I78" s="44"/>
      <c r="J78" s="44"/>
    </row>
    <row r="79" spans="2:10" ht="12" customHeight="1" x14ac:dyDescent="0.35">
      <c r="B79" s="229" t="s">
        <v>63</v>
      </c>
      <c r="C79" s="69"/>
      <c r="D79" s="68">
        <v>0</v>
      </c>
      <c r="E79" s="38" t="e">
        <f>IF(($D$19=""),"",D79/$D$19)</f>
        <v>#DIV/0!</v>
      </c>
      <c r="F79" s="186"/>
      <c r="G79" s="207">
        <f t="shared" ref="G79:G83" si="16">IF(F79="SÍ",D79,0)</f>
        <v>0</v>
      </c>
      <c r="H79" s="216">
        <f>IF(F79="Sí",D79/$D$19,0%)</f>
        <v>0</v>
      </c>
      <c r="I79" s="44"/>
      <c r="J79" s="44"/>
    </row>
    <row r="80" spans="2:10" ht="12" customHeight="1" x14ac:dyDescent="0.35">
      <c r="B80" s="229"/>
      <c r="C80" s="194"/>
      <c r="D80" s="68">
        <v>0</v>
      </c>
      <c r="E80" s="38" t="e">
        <f>IF(($D$19=""),"",D80/$D$19)</f>
        <v>#DIV/0!</v>
      </c>
      <c r="F80" s="183"/>
      <c r="G80" s="205">
        <f t="shared" si="16"/>
        <v>0</v>
      </c>
      <c r="H80" s="217">
        <f>IF(F80="Sí",D80/$D$19,0%)</f>
        <v>0</v>
      </c>
      <c r="I80" s="44"/>
      <c r="J80" s="44"/>
    </row>
    <row r="81" spans="2:10" ht="12" customHeight="1" x14ac:dyDescent="0.35">
      <c r="B81" s="229"/>
      <c r="C81" s="194"/>
      <c r="D81" s="68">
        <v>0</v>
      </c>
      <c r="E81" s="38" t="e">
        <f>IF(($D$19=""),"",D81/$D$19)</f>
        <v>#DIV/0!</v>
      </c>
      <c r="F81" s="183"/>
      <c r="G81" s="205">
        <f t="shared" si="16"/>
        <v>0</v>
      </c>
      <c r="H81" s="217">
        <f>IF(F81="Sí",D81/$D$19,0%)</f>
        <v>0</v>
      </c>
      <c r="I81" s="44"/>
      <c r="J81" s="44"/>
    </row>
    <row r="82" spans="2:10" ht="12" customHeight="1" x14ac:dyDescent="0.35">
      <c r="B82" s="229"/>
      <c r="C82" s="194"/>
      <c r="D82" s="68">
        <v>0</v>
      </c>
      <c r="E82" s="38" t="e">
        <f>IF(($D$19=""),"",D82/$D$19)</f>
        <v>#DIV/0!</v>
      </c>
      <c r="F82" s="183"/>
      <c r="G82" s="205">
        <f t="shared" si="16"/>
        <v>0</v>
      </c>
      <c r="H82" s="217">
        <f>IF(F82="Sí",D82/$D$19,0%)</f>
        <v>0</v>
      </c>
      <c r="I82" s="44"/>
      <c r="J82" s="44"/>
    </row>
    <row r="83" spans="2:10" ht="12" customHeight="1" thickBot="1" x14ac:dyDescent="0.4">
      <c r="B83" s="229"/>
      <c r="C83" s="196"/>
      <c r="D83" s="149">
        <v>0</v>
      </c>
      <c r="E83" s="150" t="e">
        <f>IF(($D$19=""),"",D83/$D$19)</f>
        <v>#DIV/0!</v>
      </c>
      <c r="F83" s="184"/>
      <c r="G83" s="206">
        <f t="shared" si="16"/>
        <v>0</v>
      </c>
      <c r="H83" s="218">
        <f>IF(F83="Sí",D83/$D$19,0%)</f>
        <v>0</v>
      </c>
      <c r="I83" s="44"/>
      <c r="J83" s="44"/>
    </row>
    <row r="84" spans="2:10" ht="14.5" thickBot="1" x14ac:dyDescent="0.4">
      <c r="B84" s="145" t="s">
        <v>87</v>
      </c>
      <c r="C84" s="195"/>
      <c r="D84" s="147">
        <f>SUM(D85:D90)</f>
        <v>0</v>
      </c>
      <c r="E84" s="148" t="e">
        <f>SUM(E85:E90)</f>
        <v>#DIV/0!</v>
      </c>
      <c r="F84" s="185"/>
      <c r="G84" s="204">
        <f>SUM(G85:G90)</f>
        <v>0</v>
      </c>
      <c r="H84" s="212">
        <f>SUM(H85:H90)</f>
        <v>0</v>
      </c>
      <c r="I84" s="44"/>
      <c r="J84" s="44"/>
    </row>
    <row r="85" spans="2:10" ht="12" customHeight="1" x14ac:dyDescent="0.35">
      <c r="B85" s="228" t="s">
        <v>64</v>
      </c>
      <c r="C85" s="194"/>
      <c r="D85" s="68">
        <v>0</v>
      </c>
      <c r="E85" s="38" t="e">
        <f t="shared" ref="E85:E90" si="17">IF(($D$19=""),"",D85/$D$19)</f>
        <v>#DIV/0!</v>
      </c>
      <c r="F85" s="183"/>
      <c r="G85" s="205">
        <f t="shared" ref="G85:G90" si="18">IF(F85="SÍ",D85,0)</f>
        <v>0</v>
      </c>
      <c r="H85" s="217">
        <f t="shared" ref="H85:H90" si="19">IF(F85="Sí",D85/$D$19,0%)</f>
        <v>0</v>
      </c>
      <c r="I85" s="44"/>
      <c r="J85" s="44"/>
    </row>
    <row r="86" spans="2:10" ht="12" customHeight="1" x14ac:dyDescent="0.35">
      <c r="B86" s="229"/>
      <c r="C86" s="69"/>
      <c r="D86" s="68">
        <v>0</v>
      </c>
      <c r="E86" s="38" t="e">
        <f t="shared" si="17"/>
        <v>#DIV/0!</v>
      </c>
      <c r="F86" s="186"/>
      <c r="G86" s="207">
        <f t="shared" si="18"/>
        <v>0</v>
      </c>
      <c r="H86" s="216">
        <f t="shared" si="19"/>
        <v>0</v>
      </c>
      <c r="I86" s="44"/>
      <c r="J86" s="44"/>
    </row>
    <row r="87" spans="2:10" ht="12" customHeight="1" x14ac:dyDescent="0.35">
      <c r="B87" s="229"/>
      <c r="C87" s="194"/>
      <c r="D87" s="68">
        <v>0</v>
      </c>
      <c r="E87" s="38" t="e">
        <f t="shared" si="17"/>
        <v>#DIV/0!</v>
      </c>
      <c r="F87" s="183"/>
      <c r="G87" s="205">
        <f t="shared" si="18"/>
        <v>0</v>
      </c>
      <c r="H87" s="217">
        <f t="shared" si="19"/>
        <v>0</v>
      </c>
      <c r="I87" s="44"/>
      <c r="J87" s="44"/>
    </row>
    <row r="88" spans="2:10" ht="12" customHeight="1" x14ac:dyDescent="0.35">
      <c r="B88" s="229"/>
      <c r="C88" s="194"/>
      <c r="D88" s="68">
        <v>0</v>
      </c>
      <c r="E88" s="38" t="e">
        <f t="shared" si="17"/>
        <v>#DIV/0!</v>
      </c>
      <c r="F88" s="183"/>
      <c r="G88" s="205">
        <f t="shared" si="18"/>
        <v>0</v>
      </c>
      <c r="H88" s="217">
        <f t="shared" si="19"/>
        <v>0</v>
      </c>
      <c r="I88" s="44"/>
      <c r="J88" s="44"/>
    </row>
    <row r="89" spans="2:10" ht="12" customHeight="1" x14ac:dyDescent="0.35">
      <c r="B89" s="229"/>
      <c r="C89" s="194"/>
      <c r="D89" s="68">
        <v>0</v>
      </c>
      <c r="E89" s="38" t="e">
        <f t="shared" si="17"/>
        <v>#DIV/0!</v>
      </c>
      <c r="F89" s="183"/>
      <c r="G89" s="205">
        <f t="shared" si="18"/>
        <v>0</v>
      </c>
      <c r="H89" s="217">
        <f t="shared" si="19"/>
        <v>0</v>
      </c>
      <c r="I89" s="44"/>
      <c r="J89" s="44"/>
    </row>
    <row r="90" spans="2:10" ht="12" customHeight="1" thickBot="1" x14ac:dyDescent="0.4">
      <c r="B90" s="229"/>
      <c r="C90" s="196"/>
      <c r="D90" s="68">
        <v>0</v>
      </c>
      <c r="E90" s="38" t="e">
        <f t="shared" si="17"/>
        <v>#DIV/0!</v>
      </c>
      <c r="F90" s="183"/>
      <c r="G90" s="205">
        <f t="shared" si="18"/>
        <v>0</v>
      </c>
      <c r="H90" s="217">
        <f t="shared" si="19"/>
        <v>0</v>
      </c>
      <c r="I90" s="44"/>
      <c r="J90" s="44"/>
    </row>
    <row r="91" spans="2:10" ht="14.5" thickBot="1" x14ac:dyDescent="0.4">
      <c r="B91" s="151" t="s">
        <v>62</v>
      </c>
      <c r="C91" s="195"/>
      <c r="D91" s="147">
        <f>SUM(D92:D94)</f>
        <v>0</v>
      </c>
      <c r="E91" s="148" t="e">
        <f>SUM(E92:E94)</f>
        <v>#DIV/0!</v>
      </c>
      <c r="F91" s="185"/>
      <c r="G91" s="204">
        <f>SUM(G92:G94)</f>
        <v>0</v>
      </c>
      <c r="H91" s="212">
        <f>SUM(H92:H94)</f>
        <v>0</v>
      </c>
      <c r="I91" s="44"/>
      <c r="J91" s="44"/>
    </row>
    <row r="92" spans="2:10" ht="12" customHeight="1" x14ac:dyDescent="0.35">
      <c r="B92" s="234" t="s">
        <v>27</v>
      </c>
      <c r="C92" s="69"/>
      <c r="D92" s="68">
        <v>0</v>
      </c>
      <c r="E92" s="38" t="e">
        <f t="shared" ref="E92:E94" si="20">IF(($D$19=""),"",D92/$D$19)</f>
        <v>#DIV/0!</v>
      </c>
      <c r="F92" s="186"/>
      <c r="G92" s="207">
        <f t="shared" ref="G92:G94" si="21">IF(F92="SÍ",D92,0)</f>
        <v>0</v>
      </c>
      <c r="H92" s="216">
        <f t="shared" ref="H92:H94" si="22">IF(F92="Sí",D92/$D$19,0%)</f>
        <v>0</v>
      </c>
      <c r="I92" s="44"/>
      <c r="J92" s="44"/>
    </row>
    <row r="93" spans="2:10" ht="12" customHeight="1" x14ac:dyDescent="0.35">
      <c r="B93" s="235"/>
      <c r="C93" s="194"/>
      <c r="D93" s="68">
        <v>0</v>
      </c>
      <c r="E93" s="38" t="e">
        <f t="shared" si="20"/>
        <v>#DIV/0!</v>
      </c>
      <c r="F93" s="186"/>
      <c r="G93" s="207">
        <f t="shared" si="21"/>
        <v>0</v>
      </c>
      <c r="H93" s="216">
        <f t="shared" si="22"/>
        <v>0</v>
      </c>
      <c r="I93" s="44"/>
      <c r="J93" s="44"/>
    </row>
    <row r="94" spans="2:10" ht="12" customHeight="1" thickBot="1" x14ac:dyDescent="0.4">
      <c r="B94" s="235"/>
      <c r="C94" s="194"/>
      <c r="D94" s="68">
        <v>0</v>
      </c>
      <c r="E94" s="38" t="e">
        <f t="shared" si="20"/>
        <v>#DIV/0!</v>
      </c>
      <c r="F94" s="186"/>
      <c r="G94" s="207">
        <f t="shared" si="21"/>
        <v>0</v>
      </c>
      <c r="H94" s="216">
        <f t="shared" si="22"/>
        <v>0</v>
      </c>
      <c r="I94" s="44"/>
      <c r="J94" s="44"/>
    </row>
    <row r="95" spans="2:10" ht="14.5" thickBot="1" x14ac:dyDescent="0.4">
      <c r="B95" s="154" t="s">
        <v>51</v>
      </c>
      <c r="C95" s="195"/>
      <c r="D95" s="147">
        <f>SUM(D96:D100)</f>
        <v>0</v>
      </c>
      <c r="E95" s="148" t="e">
        <f>SUM(E96:E100)</f>
        <v>#DIV/0!</v>
      </c>
      <c r="F95" s="185"/>
      <c r="G95" s="204">
        <f>SUM(G96:G100)</f>
        <v>0</v>
      </c>
      <c r="H95" s="212">
        <f>SUM(H96:H100)</f>
        <v>0</v>
      </c>
      <c r="I95" s="44"/>
      <c r="J95" s="44"/>
    </row>
    <row r="96" spans="2:10" ht="12" customHeight="1" x14ac:dyDescent="0.35">
      <c r="B96" s="228" t="s">
        <v>29</v>
      </c>
      <c r="C96" s="69"/>
      <c r="D96" s="68">
        <v>0</v>
      </c>
      <c r="E96" s="38" t="e">
        <f>IF(($D$19=""),"",D96/$D$19)</f>
        <v>#DIV/0!</v>
      </c>
      <c r="F96" s="186"/>
      <c r="G96" s="207">
        <f t="shared" ref="G96:G100" si="23">IF(F96="SÍ",D96,0)</f>
        <v>0</v>
      </c>
      <c r="H96" s="216">
        <f>IF(F96="Sí",D96/$D$19,0%)</f>
        <v>0</v>
      </c>
      <c r="I96" s="44"/>
      <c r="J96" s="44"/>
    </row>
    <row r="97" spans="1:10" ht="12" customHeight="1" x14ac:dyDescent="0.35">
      <c r="B97" s="229"/>
      <c r="C97" s="194"/>
      <c r="D97" s="68">
        <v>0</v>
      </c>
      <c r="E97" s="38" t="e">
        <f>IF(($D$19=""),"",D97/$D$19)</f>
        <v>#DIV/0!</v>
      </c>
      <c r="F97" s="183"/>
      <c r="G97" s="205">
        <f t="shared" si="23"/>
        <v>0</v>
      </c>
      <c r="H97" s="217">
        <f>IF(F97="Sí",D97/$D$19,0%)</f>
        <v>0</v>
      </c>
      <c r="I97" s="44"/>
      <c r="J97" s="44"/>
    </row>
    <row r="98" spans="1:10" ht="12" customHeight="1" x14ac:dyDescent="0.35">
      <c r="B98" s="229"/>
      <c r="C98" s="194"/>
      <c r="D98" s="68">
        <v>0</v>
      </c>
      <c r="E98" s="38" t="e">
        <f>IF(($D$19=""),"",D98/$D$19)</f>
        <v>#DIV/0!</v>
      </c>
      <c r="F98" s="183"/>
      <c r="G98" s="205">
        <f t="shared" si="23"/>
        <v>0</v>
      </c>
      <c r="H98" s="217">
        <f>IF(F98="Sí",D98/$D$19,0%)</f>
        <v>0</v>
      </c>
      <c r="I98" s="44"/>
      <c r="J98" s="44"/>
    </row>
    <row r="99" spans="1:10" ht="12" customHeight="1" x14ac:dyDescent="0.35">
      <c r="B99" s="229"/>
      <c r="C99" s="194"/>
      <c r="D99" s="68">
        <v>0</v>
      </c>
      <c r="E99" s="38" t="e">
        <f>IF(($D$19=""),"",D99/$D$19)</f>
        <v>#DIV/0!</v>
      </c>
      <c r="F99" s="183"/>
      <c r="G99" s="205">
        <f t="shared" si="23"/>
        <v>0</v>
      </c>
      <c r="H99" s="217">
        <f>IF(F99="Sí",D99/$D$19,0%)</f>
        <v>0</v>
      </c>
      <c r="I99" s="44"/>
      <c r="J99" s="44"/>
    </row>
    <row r="100" spans="1:10" ht="12" customHeight="1" thickBot="1" x14ac:dyDescent="0.4">
      <c r="B100" s="229"/>
      <c r="C100" s="196"/>
      <c r="D100" s="149">
        <v>0</v>
      </c>
      <c r="E100" s="144" t="e">
        <f>IF(($D$19=""),"",D100/$D$19)</f>
        <v>#DIV/0!</v>
      </c>
      <c r="F100" s="184"/>
      <c r="G100" s="206">
        <f t="shared" si="23"/>
        <v>0</v>
      </c>
      <c r="H100" s="218">
        <f>IF(F100="Sí",D100/$D$19,0%)</f>
        <v>0</v>
      </c>
      <c r="I100" s="44"/>
      <c r="J100" s="44"/>
    </row>
    <row r="101" spans="1:10" ht="14.5" thickBot="1" x14ac:dyDescent="0.4">
      <c r="B101" s="154" t="s">
        <v>52</v>
      </c>
      <c r="C101" s="195"/>
      <c r="D101" s="147">
        <f>SUM(D102:D104)</f>
        <v>0</v>
      </c>
      <c r="E101" s="148" t="e">
        <f>SUM(E102:E104)</f>
        <v>#DIV/0!</v>
      </c>
      <c r="F101" s="185"/>
      <c r="G101" s="204">
        <f>SUM(G102:G104)</f>
        <v>0</v>
      </c>
      <c r="H101" s="212">
        <f>SUM(H102:H104)</f>
        <v>0</v>
      </c>
      <c r="I101" s="44"/>
      <c r="J101" s="44"/>
    </row>
    <row r="102" spans="1:10" ht="12" customHeight="1" x14ac:dyDescent="0.35">
      <c r="B102" s="228" t="s">
        <v>28</v>
      </c>
      <c r="C102" s="65"/>
      <c r="D102" s="66">
        <v>0</v>
      </c>
      <c r="E102" s="40" t="e">
        <f>IF(($D$19=""),0%,D102/$D$19)</f>
        <v>#DIV/0!</v>
      </c>
      <c r="F102" s="182"/>
      <c r="G102" s="208">
        <f>IF(F102="SÍ",D102,0)</f>
        <v>0</v>
      </c>
      <c r="H102" s="219">
        <f>IF(F102="Sí",D102/$D$19,0%)</f>
        <v>0</v>
      </c>
      <c r="I102" s="44"/>
      <c r="J102" s="44"/>
    </row>
    <row r="103" spans="1:10" ht="12" customHeight="1" x14ac:dyDescent="0.35">
      <c r="B103" s="229"/>
      <c r="C103" s="194"/>
      <c r="D103" s="68">
        <v>0</v>
      </c>
      <c r="E103" s="38" t="e">
        <f>IF(($D$19=""),0%,D103/$D$19)</f>
        <v>#DIV/0!</v>
      </c>
      <c r="F103" s="183"/>
      <c r="G103" s="205">
        <f t="shared" ref="G103:G104" si="24">IF(F103="SÍ",D103,0)</f>
        <v>0</v>
      </c>
      <c r="H103" s="217">
        <f>IF(F103="Sí",D103/$D$19,0%)</f>
        <v>0</v>
      </c>
      <c r="I103" s="44"/>
      <c r="J103" s="44"/>
    </row>
    <row r="104" spans="1:10" ht="12" customHeight="1" thickBot="1" x14ac:dyDescent="0.4">
      <c r="B104" s="229"/>
      <c r="C104" s="198"/>
      <c r="D104" s="134">
        <v>0</v>
      </c>
      <c r="E104" s="41" t="e">
        <f>IF(($D$19=""),0%,D104/$D$19)</f>
        <v>#DIV/0!</v>
      </c>
      <c r="F104" s="188"/>
      <c r="G104" s="223">
        <f t="shared" si="24"/>
        <v>0</v>
      </c>
      <c r="H104" s="221">
        <f>IF(F104="Sí",D104/$D$19,0%)</f>
        <v>0</v>
      </c>
      <c r="I104" s="44"/>
      <c r="J104" s="44"/>
    </row>
    <row r="105" spans="1:10" ht="16" thickBot="1" x14ac:dyDescent="0.4">
      <c r="B105" s="159"/>
      <c r="C105" s="57" t="s">
        <v>71</v>
      </c>
      <c r="D105" s="160">
        <f>D69+D78+D84+D91+D95+D101</f>
        <v>0</v>
      </c>
      <c r="E105" s="42" t="e">
        <f>E69+E78+E84+E91+E95+E101</f>
        <v>#DIV/0!</v>
      </c>
      <c r="F105" s="179" t="s">
        <v>73</v>
      </c>
      <c r="G105" s="203">
        <f>G69+G78+G84+G91+G95+G101</f>
        <v>0</v>
      </c>
      <c r="H105" s="222">
        <f>H69+H78+H84+H91+H95+H101</f>
        <v>0</v>
      </c>
      <c r="I105" s="44"/>
      <c r="J105" s="44"/>
    </row>
    <row r="106" spans="1:10" ht="14.5" thickBot="1" x14ac:dyDescent="0.4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0" s="44" customFormat="1" ht="14.5" thickBot="1" x14ac:dyDescent="0.4">
      <c r="B107" s="81"/>
      <c r="C107" s="112" t="s">
        <v>72</v>
      </c>
      <c r="D107" s="113">
        <f>D65+D68</f>
        <v>0</v>
      </c>
      <c r="E107" s="114" t="e">
        <f>E65+E68</f>
        <v>#DIV/0!</v>
      </c>
      <c r="F107" s="176" t="s">
        <v>73</v>
      </c>
      <c r="G107" s="115">
        <f>G65+G68</f>
        <v>0</v>
      </c>
      <c r="H107" s="72">
        <f>H65+H68</f>
        <v>0</v>
      </c>
    </row>
    <row r="108" spans="1:10" ht="13.5" thickBot="1" x14ac:dyDescent="0.4">
      <c r="B108" s="18"/>
      <c r="E108" s="4"/>
    </row>
    <row r="109" spans="1:10" ht="16" thickBot="1" x14ac:dyDescent="0.4">
      <c r="B109" s="19"/>
      <c r="C109" s="156"/>
      <c r="D109" s="157" t="s">
        <v>77</v>
      </c>
      <c r="E109" s="158">
        <f>H107</f>
        <v>0</v>
      </c>
      <c r="F109" s="158" t="str">
        <f>IF(E109&gt;='INFORMACIÓ B'!C15,"SÍ","NO")</f>
        <v>NO</v>
      </c>
    </row>
  </sheetData>
  <sheetProtection algorithmName="SHA-512" hashValue="ledIxpp4g819AZTo521yYfDZbMbwBz1/TjSdunrzm5Zc3BvPBqjZhGQsrXHV1SJcJegWjrE+N+W2qN5oyK4ADQ==" saltValue="0+Hnn9PNvgIcc2h/SP1x6w==" spinCount="100000" sheet="1" formatCells="0"/>
  <mergeCells count="25">
    <mergeCell ref="C15:E15"/>
    <mergeCell ref="C16:E16"/>
    <mergeCell ref="E19:F19"/>
    <mergeCell ref="C3:E3"/>
    <mergeCell ref="C13:E13"/>
    <mergeCell ref="C14:E14"/>
    <mergeCell ref="C5:E5"/>
    <mergeCell ref="C6:E6"/>
    <mergeCell ref="C7:E7"/>
    <mergeCell ref="C8:E8"/>
    <mergeCell ref="C9:E9"/>
    <mergeCell ref="C12:E12"/>
    <mergeCell ref="B30:B37"/>
    <mergeCell ref="B39:B43"/>
    <mergeCell ref="B45:B50"/>
    <mergeCell ref="B52:B54"/>
    <mergeCell ref="B56:B60"/>
    <mergeCell ref="B92:B94"/>
    <mergeCell ref="B96:B100"/>
    <mergeCell ref="B102:B104"/>
    <mergeCell ref="B62:B64"/>
    <mergeCell ref="B68:C68"/>
    <mergeCell ref="B70:B77"/>
    <mergeCell ref="B79:B83"/>
    <mergeCell ref="B85:B90"/>
  </mergeCells>
  <conditionalFormatting sqref="D19">
    <cfRule type="cellIs" dxfId="43" priority="28" operator="equal">
      <formula>0</formula>
    </cfRule>
    <cfRule type="cellIs" dxfId="42" priority="42" operator="lessThan">
      <formula>1800000</formula>
    </cfRule>
  </conditionalFormatting>
  <conditionalFormatting sqref="D22">
    <cfRule type="cellIs" dxfId="41" priority="13" operator="greaterThan">
      <formula>1500000</formula>
    </cfRule>
    <cfRule type="expression" dxfId="40" priority="303">
      <formula>IF(AND($G$19="CATALÀ",$D$22&gt;800000,$D$19&lt;2700000),TRUE,FALSE)</formula>
    </cfRule>
    <cfRule type="expression" dxfId="39" priority="305">
      <formula>IF(AND($G$19="CATALÀ",$D$22&gt;1500000),TRUE,FALSE)</formula>
    </cfRule>
    <cfRule type="expression" dxfId="38" priority="307">
      <formula>IF(AND($G$19="ALTRES",$D$22&gt;400000),TRUE,FALSE)</formula>
    </cfRule>
    <cfRule type="expression" dxfId="37" priority="309">
      <formula>IF(AND($G$19="CASTELLÀ",$D$22&gt;400000),TRUE,FALSE)</formula>
    </cfRule>
  </conditionalFormatting>
  <conditionalFormatting sqref="D65">
    <cfRule type="cellIs" dxfId="36" priority="3" operator="notEqual">
      <formula>$G$10</formula>
    </cfRule>
  </conditionalFormatting>
  <conditionalFormatting sqref="D105">
    <cfRule type="cellIs" dxfId="35" priority="1" operator="greaterThan">
      <formula>$G$17</formula>
    </cfRule>
  </conditionalFormatting>
  <conditionalFormatting sqref="E107">
    <cfRule type="cellIs" dxfId="31" priority="91" operator="greaterThan">
      <formula>100%</formula>
    </cfRule>
  </conditionalFormatting>
  <conditionalFormatting sqref="F109">
    <cfRule type="containsText" dxfId="30" priority="14" operator="containsText" text="NO">
      <formula>NOT(ISERROR(SEARCH("NO",F109)))</formula>
    </cfRule>
    <cfRule type="containsText" dxfId="29" priority="15" operator="containsText" text="SÍ">
      <formula>NOT(ISERROR(SEARCH("SÍ",F109)))</formula>
    </cfRule>
  </conditionalFormatting>
  <conditionalFormatting sqref="H107">
    <cfRule type="cellIs" dxfId="24" priority="4" operator="greaterThan">
      <formula>1</formula>
    </cfRule>
  </conditionalFormatting>
  <conditionalFormatting sqref="I10">
    <cfRule type="expression" dxfId="23" priority="9">
      <formula>($I$10+$I$17)&gt;100%</formula>
    </cfRule>
  </conditionalFormatting>
  <conditionalFormatting sqref="I17">
    <cfRule type="expression" dxfId="22" priority="8">
      <formula>($I$10+$I$17)&gt;100%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9D0DBA7-17BF-4043-AB65-3DEDDE7DBADF}">
            <xm:f>IF(AND($G$19="CASTELLÀ",$E$22&gt;'INFORMACIÓ B'!$C$13),TRUE,FALSE)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99" id="{90583D47-8B03-42B6-9F74-688B6C659C09}">
            <xm:f>IF(AND($G$19="ALTRES",$E$22&gt;'INFORMACIÓ B'!$C$14),TRUE,FALSE)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0" id="{464E9A31-E7C2-46AA-AA62-D2B232CCB3AF}">
            <xm:f>IF(AND($G$19="CATALÀ",$E$22&gt;'INFORMACIÓ B'!$C$12),TRUE,FALSE)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2" id="{FCE1B3E9-AD51-40C2-9BE2-500AC2335779}">
            <xm:f>IF(($H$51+$H$91)&gt;'INFORMACIÓ B'!$C$16,TRUE,FALSE)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greaterThan" id="{565397C1-2FEB-49B1-8BB8-02C0B6E7D2E0}">
            <xm:f>'INFORMACIÓ B'!$C$16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H51 H91</xm:sqref>
        </x14:conditionalFormatting>
        <x14:conditionalFormatting xmlns:xm="http://schemas.microsoft.com/office/excel/2006/main">
          <x14:cfRule type="expression" priority="20" id="{8116FF25-3580-4575-ACD9-28503320A040}">
            <xm:f>IF(($H$55+$H$95)&gt;'INFORMACIÓ B'!$C$17,TRUE,FALSE)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greaterThan" id="{360A5F5A-27D5-49C4-B95C-A963ED57CBDA}">
            <xm:f>'INFORMACIÓ B'!$C$17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 H95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'INFORMACIÓ B'!$B$3:$B$4</xm:f>
          </x14:formula1>
          <xm:sqref>F56:F64 F52:F54 F96:F104 F92:F94 F68</xm:sqref>
        </x14:dataValidation>
        <x14:dataValidation type="list" allowBlank="1" showInputMessage="1" showErrorMessage="1" xr:uid="{00000000-0002-0000-0300-000001000000}">
          <x14:formula1>
            <xm:f>'INFORMACIÓ B'!$B$5:$B$7</xm:f>
          </x14:formula1>
          <xm:sqref>G19</xm:sqref>
        </x14:dataValidation>
        <x14:dataValidation type="list" allowBlank="1" showInputMessage="1" showErrorMessage="1" xr:uid="{00000000-0002-0000-0300-000002000000}">
          <x14:formula1>
            <xm:f>'INFORMACIÓ A'!$B$3:$B$4</xm:f>
          </x14:formula1>
          <xm:sqref>F46:F50 F39:F43 F30:F37 F85:F90 F79:F83 F70:F77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ull4">
    <tabColor theme="7" tint="0.39997558519241921"/>
    <pageSetUpPr fitToPage="1"/>
  </sheetPr>
  <dimension ref="A1:D17"/>
  <sheetViews>
    <sheetView zoomScaleNormal="100" workbookViewId="0">
      <selection activeCell="E21" sqref="E21"/>
    </sheetView>
  </sheetViews>
  <sheetFormatPr defaultColWidth="8.7265625" defaultRowHeight="14.5" x14ac:dyDescent="0.35"/>
  <cols>
    <col min="1" max="1" width="32.1796875" style="10" customWidth="1"/>
    <col min="2" max="2" width="12.7265625" style="10" bestFit="1" customWidth="1"/>
    <col min="3" max="8" width="8.7265625" style="10"/>
    <col min="9" max="9" width="21.1796875" style="10" customWidth="1"/>
    <col min="10" max="16384" width="8.7265625" style="10"/>
  </cols>
  <sheetData>
    <row r="1" spans="1:4" ht="15.5" x14ac:dyDescent="0.35">
      <c r="A1" s="53" t="s">
        <v>30</v>
      </c>
    </row>
    <row r="2" spans="1:4" x14ac:dyDescent="0.35">
      <c r="A2" s="22" t="s">
        <v>9</v>
      </c>
      <c r="B2" s="8"/>
      <c r="C2" s="9"/>
    </row>
    <row r="3" spans="1:4" x14ac:dyDescent="0.35">
      <c r="A3" s="11" t="s">
        <v>10</v>
      </c>
      <c r="B3" s="21" t="s">
        <v>11</v>
      </c>
    </row>
    <row r="4" spans="1:4" x14ac:dyDescent="0.35">
      <c r="A4" s="12" t="s">
        <v>12</v>
      </c>
      <c r="B4" s="13" t="s">
        <v>1</v>
      </c>
    </row>
    <row r="5" spans="1:4" x14ac:dyDescent="0.35">
      <c r="A5" s="11" t="s">
        <v>13</v>
      </c>
      <c r="B5" s="127" t="s">
        <v>56</v>
      </c>
    </row>
    <row r="6" spans="1:4" x14ac:dyDescent="0.35">
      <c r="A6" s="140"/>
      <c r="B6" s="141" t="s">
        <v>60</v>
      </c>
    </row>
    <row r="7" spans="1:4" x14ac:dyDescent="0.35">
      <c r="A7" s="12"/>
      <c r="B7" s="13" t="s">
        <v>14</v>
      </c>
    </row>
    <row r="8" spans="1:4" x14ac:dyDescent="0.35">
      <c r="A8" s="11" t="s">
        <v>15</v>
      </c>
      <c r="B8" s="32" t="s">
        <v>16</v>
      </c>
      <c r="C8" s="50"/>
    </row>
    <row r="9" spans="1:4" x14ac:dyDescent="0.35">
      <c r="A9" s="12"/>
      <c r="B9" s="51" t="s">
        <v>17</v>
      </c>
      <c r="C9" s="13"/>
    </row>
    <row r="10" spans="1:4" ht="15.5" x14ac:dyDescent="0.35">
      <c r="A10" s="14" t="s">
        <v>18</v>
      </c>
    </row>
    <row r="11" spans="1:4" x14ac:dyDescent="0.35">
      <c r="A11" s="24" t="s">
        <v>31</v>
      </c>
      <c r="B11" s="128">
        <v>1800000</v>
      </c>
    </row>
    <row r="12" spans="1:4" x14ac:dyDescent="0.35">
      <c r="A12" s="11" t="s">
        <v>56</v>
      </c>
      <c r="B12" s="26">
        <v>600000</v>
      </c>
      <c r="C12" s="27">
        <v>0.6</v>
      </c>
    </row>
    <row r="13" spans="1:4" x14ac:dyDescent="0.35">
      <c r="A13" s="140" t="s">
        <v>60</v>
      </c>
      <c r="B13" s="177">
        <v>400000</v>
      </c>
      <c r="C13" s="178">
        <v>0.5</v>
      </c>
    </row>
    <row r="14" spans="1:4" x14ac:dyDescent="0.35">
      <c r="A14" s="12" t="s">
        <v>14</v>
      </c>
      <c r="B14" s="28">
        <v>400000</v>
      </c>
      <c r="C14" s="29">
        <v>0.5</v>
      </c>
    </row>
    <row r="15" spans="1:4" x14ac:dyDescent="0.35">
      <c r="A15" s="23" t="s">
        <v>19</v>
      </c>
      <c r="B15" s="30"/>
      <c r="C15" s="31">
        <v>0.3</v>
      </c>
      <c r="D15" s="15" t="s">
        <v>20</v>
      </c>
    </row>
    <row r="16" spans="1:4" x14ac:dyDescent="0.35">
      <c r="A16" s="11" t="s">
        <v>2</v>
      </c>
      <c r="B16" s="32" t="s">
        <v>21</v>
      </c>
      <c r="C16" s="33">
        <v>0.1</v>
      </c>
    </row>
    <row r="17" spans="1:3" x14ac:dyDescent="0.35">
      <c r="A17" s="12" t="s">
        <v>0</v>
      </c>
      <c r="B17" s="16" t="s">
        <v>21</v>
      </c>
      <c r="C17" s="34">
        <v>0.1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ull6">
    <tabColor theme="4" tint="0.39997558519241921"/>
    <pageSetUpPr fitToPage="1"/>
  </sheetPr>
  <dimension ref="A1:O109"/>
  <sheetViews>
    <sheetView zoomScale="90" zoomScaleNormal="90" workbookViewId="0">
      <selection activeCell="B1" sqref="B1"/>
    </sheetView>
  </sheetViews>
  <sheetFormatPr defaultColWidth="9.1796875" defaultRowHeight="12.5" x14ac:dyDescent="0.35"/>
  <cols>
    <col min="1" max="1" width="1.1796875" style="1" customWidth="1"/>
    <col min="2" max="2" width="61" style="1" customWidth="1"/>
    <col min="3" max="3" width="58.453125" style="1" customWidth="1"/>
    <col min="4" max="4" width="23.453125" style="4" customWidth="1"/>
    <col min="5" max="5" width="17.81640625" style="1" customWidth="1"/>
    <col min="6" max="6" width="19.1796875" style="3" customWidth="1"/>
    <col min="7" max="7" width="22" style="3" customWidth="1"/>
    <col min="8" max="8" width="19.26953125" style="3" customWidth="1"/>
    <col min="9" max="9" width="18.453125" style="3" customWidth="1"/>
    <col min="10" max="10" width="20.1796875" style="3" customWidth="1"/>
    <col min="11" max="16384" width="9.1796875" style="1"/>
  </cols>
  <sheetData>
    <row r="1" spans="2:15" s="123" customFormat="1" ht="19.5" customHeight="1" x14ac:dyDescent="0.35">
      <c r="B1" s="126" t="s">
        <v>96</v>
      </c>
      <c r="C1" s="121"/>
      <c r="D1" s="122"/>
      <c r="E1" s="121"/>
      <c r="F1" s="121"/>
      <c r="G1" s="18" t="s">
        <v>22</v>
      </c>
      <c r="H1" s="121"/>
      <c r="I1" s="121"/>
      <c r="J1" s="121"/>
    </row>
    <row r="2" spans="2:15" s="123" customFormat="1" ht="16.5" customHeight="1" thickBot="1" x14ac:dyDescent="0.4">
      <c r="B2" s="126"/>
      <c r="C2" s="121"/>
      <c r="D2" s="122"/>
      <c r="E2" s="121"/>
      <c r="F2" s="121"/>
      <c r="G2" s="19" t="s">
        <v>23</v>
      </c>
      <c r="H2" s="121"/>
      <c r="I2" s="121"/>
      <c r="J2" s="121"/>
    </row>
    <row r="3" spans="2:15" ht="17.5" customHeight="1" thickBot="1" x14ac:dyDescent="0.4">
      <c r="B3" s="2" t="s">
        <v>3</v>
      </c>
      <c r="C3" s="239"/>
      <c r="D3" s="240"/>
      <c r="E3" s="241"/>
      <c r="F3" s="86"/>
      <c r="G3" s="86"/>
      <c r="H3" s="86"/>
      <c r="I3" s="87"/>
      <c r="J3" s="86"/>
    </row>
    <row r="4" spans="2:15" ht="6" customHeight="1" thickBot="1" x14ac:dyDescent="0.4"/>
    <row r="5" spans="2:15" s="86" customFormat="1" ht="14.15" customHeight="1" thickBot="1" x14ac:dyDescent="0.4">
      <c r="B5" s="89" t="s">
        <v>84</v>
      </c>
      <c r="C5" s="242" t="s">
        <v>44</v>
      </c>
      <c r="D5" s="243"/>
      <c r="E5" s="243"/>
      <c r="F5" s="90" t="s">
        <v>43</v>
      </c>
      <c r="G5" s="91" t="s">
        <v>4</v>
      </c>
      <c r="H5" s="224" t="s">
        <v>100</v>
      </c>
      <c r="I5" s="91" t="s">
        <v>5</v>
      </c>
      <c r="J5" s="88"/>
      <c r="K5" s="88"/>
      <c r="L5" s="88"/>
      <c r="M5" s="88"/>
      <c r="N5" s="88"/>
      <c r="O5" s="88"/>
    </row>
    <row r="6" spans="2:15" s="86" customFormat="1" ht="14.15" customHeight="1" x14ac:dyDescent="0.35">
      <c r="B6" s="92" t="s">
        <v>46</v>
      </c>
      <c r="C6" s="248"/>
      <c r="D6" s="245"/>
      <c r="E6" s="245"/>
      <c r="F6" s="93"/>
      <c r="G6" s="135">
        <v>0</v>
      </c>
      <c r="H6" s="225" t="e">
        <f>G6/$D$19</f>
        <v>#DIV/0!</v>
      </c>
      <c r="I6" s="136">
        <v>0</v>
      </c>
      <c r="J6" s="88"/>
      <c r="K6" s="88"/>
      <c r="L6" s="88"/>
      <c r="M6" s="88"/>
      <c r="N6" s="88"/>
      <c r="O6" s="88"/>
    </row>
    <row r="7" spans="2:15" s="86" customFormat="1" ht="14.15" customHeight="1" x14ac:dyDescent="0.35">
      <c r="B7" s="95" t="s">
        <v>47</v>
      </c>
      <c r="C7" s="246"/>
      <c r="D7" s="244"/>
      <c r="E7" s="244"/>
      <c r="F7" s="96"/>
      <c r="G7" s="94">
        <v>0</v>
      </c>
      <c r="H7" s="225" t="e">
        <f>G7/$D$19</f>
        <v>#DIV/0!</v>
      </c>
      <c r="I7" s="137">
        <v>0</v>
      </c>
      <c r="J7" s="88"/>
      <c r="K7" s="88"/>
      <c r="L7" s="88"/>
      <c r="M7" s="88"/>
      <c r="N7" s="88"/>
      <c r="O7" s="88"/>
    </row>
    <row r="8" spans="2:15" s="86" customFormat="1" ht="14.15" customHeight="1" x14ac:dyDescent="0.35">
      <c r="B8" s="95" t="s">
        <v>48</v>
      </c>
      <c r="C8" s="246"/>
      <c r="D8" s="244"/>
      <c r="E8" s="244"/>
      <c r="F8" s="96"/>
      <c r="G8" s="97">
        <v>0</v>
      </c>
      <c r="H8" s="225" t="e">
        <f>G8/$D$19</f>
        <v>#DIV/0!</v>
      </c>
      <c r="I8" s="138">
        <v>0</v>
      </c>
      <c r="J8" s="88"/>
      <c r="K8" s="88"/>
      <c r="L8" s="88"/>
      <c r="M8" s="88"/>
      <c r="N8" s="88"/>
      <c r="O8" s="88"/>
    </row>
    <row r="9" spans="2:15" s="86" customFormat="1" ht="14.15" customHeight="1" thickBot="1" x14ac:dyDescent="0.4">
      <c r="B9" s="98" t="s">
        <v>49</v>
      </c>
      <c r="C9" s="247"/>
      <c r="D9" s="236"/>
      <c r="E9" s="236"/>
      <c r="F9" s="99"/>
      <c r="G9" s="100">
        <v>0</v>
      </c>
      <c r="H9" s="226" t="e">
        <f>G9/$D$19</f>
        <v>#DIV/0!</v>
      </c>
      <c r="I9" s="139">
        <v>0</v>
      </c>
      <c r="J9" s="88"/>
      <c r="K9" s="88"/>
      <c r="L9" s="88"/>
      <c r="M9" s="88"/>
      <c r="N9" s="88"/>
      <c r="O9" s="88"/>
    </row>
    <row r="10" spans="2:15" ht="13" customHeight="1" x14ac:dyDescent="0.35">
      <c r="G10" s="130">
        <f>SUM(G6:G9)</f>
        <v>0</v>
      </c>
      <c r="H10" s="129" t="e">
        <f>SUM(H6:H9)</f>
        <v>#DIV/0!</v>
      </c>
      <c r="I10" s="129">
        <f>SUM(I6:I9)</f>
        <v>0</v>
      </c>
      <c r="J10" s="1"/>
    </row>
    <row r="11" spans="2:15" ht="4.5" customHeight="1" thickBot="1" x14ac:dyDescent="0.4">
      <c r="G11" s="130"/>
      <c r="H11" s="129"/>
      <c r="I11" s="129"/>
      <c r="J11" s="1"/>
    </row>
    <row r="12" spans="2:15" s="86" customFormat="1" ht="14.15" customHeight="1" thickBot="1" x14ac:dyDescent="0.4">
      <c r="B12" s="89" t="s">
        <v>85</v>
      </c>
      <c r="C12" s="242" t="s">
        <v>44</v>
      </c>
      <c r="D12" s="243"/>
      <c r="E12" s="243"/>
      <c r="F12" s="90" t="s">
        <v>43</v>
      </c>
      <c r="G12" s="91" t="s">
        <v>4</v>
      </c>
      <c r="H12" s="224" t="s">
        <v>100</v>
      </c>
      <c r="I12" s="91" t="s">
        <v>5</v>
      </c>
      <c r="J12" s="88"/>
      <c r="K12" s="88"/>
      <c r="L12" s="88"/>
      <c r="M12" s="88"/>
      <c r="N12" s="88"/>
      <c r="O12" s="88"/>
    </row>
    <row r="13" spans="2:15" s="86" customFormat="1" ht="14.15" customHeight="1" x14ac:dyDescent="0.35">
      <c r="B13" s="92" t="s">
        <v>46</v>
      </c>
      <c r="C13" s="248"/>
      <c r="D13" s="245"/>
      <c r="E13" s="245"/>
      <c r="F13" s="93"/>
      <c r="G13" s="135">
        <v>0</v>
      </c>
      <c r="H13" s="225" t="e">
        <f>G13/$D$19</f>
        <v>#DIV/0!</v>
      </c>
      <c r="I13" s="136">
        <v>0</v>
      </c>
      <c r="J13" s="88"/>
      <c r="K13" s="88"/>
      <c r="L13" s="88"/>
      <c r="M13" s="88"/>
      <c r="N13" s="88"/>
      <c r="O13" s="88"/>
    </row>
    <row r="14" spans="2:15" s="86" customFormat="1" ht="14.15" customHeight="1" x14ac:dyDescent="0.35">
      <c r="B14" s="95" t="s">
        <v>47</v>
      </c>
      <c r="C14" s="246"/>
      <c r="D14" s="244"/>
      <c r="E14" s="244"/>
      <c r="F14" s="96"/>
      <c r="G14" s="94">
        <v>0</v>
      </c>
      <c r="H14" s="225" t="e">
        <f t="shared" ref="H14:H16" si="0">G14/$D$19</f>
        <v>#DIV/0!</v>
      </c>
      <c r="I14" s="137">
        <v>0</v>
      </c>
      <c r="J14" s="88"/>
      <c r="K14" s="88"/>
      <c r="L14" s="88"/>
      <c r="M14" s="88"/>
      <c r="N14" s="88"/>
      <c r="O14" s="88"/>
    </row>
    <row r="15" spans="2:15" s="86" customFormat="1" ht="14.15" customHeight="1" x14ac:dyDescent="0.35">
      <c r="B15" s="95" t="s">
        <v>48</v>
      </c>
      <c r="C15" s="246"/>
      <c r="D15" s="244"/>
      <c r="E15" s="244"/>
      <c r="F15" s="96"/>
      <c r="G15" s="97">
        <v>0</v>
      </c>
      <c r="H15" s="225" t="e">
        <f>G15/$D$19</f>
        <v>#DIV/0!</v>
      </c>
      <c r="I15" s="138">
        <v>0</v>
      </c>
      <c r="J15" s="88"/>
      <c r="K15" s="88"/>
      <c r="L15" s="88"/>
      <c r="M15" s="88"/>
      <c r="N15" s="88"/>
      <c r="O15" s="88"/>
    </row>
    <row r="16" spans="2:15" s="86" customFormat="1" ht="14.15" customHeight="1" thickBot="1" x14ac:dyDescent="0.4">
      <c r="B16" s="98" t="s">
        <v>49</v>
      </c>
      <c r="C16" s="247"/>
      <c r="D16" s="236"/>
      <c r="E16" s="236"/>
      <c r="F16" s="99"/>
      <c r="G16" s="100">
        <v>0</v>
      </c>
      <c r="H16" s="226" t="e">
        <f t="shared" si="0"/>
        <v>#DIV/0!</v>
      </c>
      <c r="I16" s="139">
        <v>0</v>
      </c>
      <c r="J16" s="88"/>
      <c r="K16" s="88"/>
      <c r="L16" s="88"/>
      <c r="M16" s="88"/>
      <c r="N16" s="88"/>
      <c r="O16" s="88"/>
    </row>
    <row r="17" spans="2:12" ht="13" customHeight="1" x14ac:dyDescent="0.35">
      <c r="G17" s="130">
        <f>SUM(G13:G16)</f>
        <v>0</v>
      </c>
      <c r="H17" s="129" t="e">
        <f>SUM(H13:H16)</f>
        <v>#DIV/0!</v>
      </c>
      <c r="I17" s="129">
        <f>SUM(I13:I16)</f>
        <v>0</v>
      </c>
      <c r="J17" s="1"/>
    </row>
    <row r="18" spans="2:12" ht="3.75" customHeight="1" thickBot="1" x14ac:dyDescent="0.4">
      <c r="G18" s="130"/>
      <c r="I18" s="129"/>
      <c r="J18" s="1"/>
    </row>
    <row r="19" spans="2:12" ht="18" customHeight="1" thickBot="1" x14ac:dyDescent="0.4">
      <c r="C19" s="101" t="s">
        <v>6</v>
      </c>
      <c r="D19" s="102">
        <f>G10+G17</f>
        <v>0</v>
      </c>
      <c r="E19" s="232" t="s">
        <v>57</v>
      </c>
      <c r="F19" s="233"/>
      <c r="G19" s="63"/>
      <c r="H19" s="1"/>
      <c r="I19" s="17"/>
      <c r="J19" s="118"/>
    </row>
    <row r="20" spans="2:12" ht="18" customHeight="1" thickBot="1" x14ac:dyDescent="0.4">
      <c r="C20" s="7" t="s">
        <v>8</v>
      </c>
      <c r="D20" s="6">
        <f>G10</f>
        <v>0</v>
      </c>
      <c r="F20" s="1"/>
      <c r="G20" s="1"/>
      <c r="I20" s="17"/>
      <c r="J20" s="56"/>
    </row>
    <row r="21" spans="2:12" ht="13" thickBot="1" x14ac:dyDescent="0.4">
      <c r="B21" s="84"/>
      <c r="C21" s="84"/>
      <c r="E21" s="80"/>
      <c r="F21" s="80"/>
      <c r="I21" s="17"/>
      <c r="J21" s="56"/>
    </row>
    <row r="22" spans="2:12" ht="28.5" thickBot="1" x14ac:dyDescent="0.4">
      <c r="C22" s="142" t="s">
        <v>61</v>
      </c>
      <c r="D22" s="64"/>
      <c r="E22" s="133" t="str">
        <f>IF(D22="","",D22/D20)</f>
        <v/>
      </c>
      <c r="K22" s="3"/>
      <c r="L22" s="3"/>
    </row>
    <row r="23" spans="2:12" s="131" customFormat="1" ht="9.75" hidden="1" customHeight="1" thickBot="1" x14ac:dyDescent="0.4">
      <c r="B23" s="1"/>
      <c r="D23" s="85"/>
      <c r="F23" s="132"/>
      <c r="G23" s="132"/>
      <c r="H23" s="132"/>
      <c r="I23" s="132"/>
      <c r="J23" s="132"/>
      <c r="K23" s="132"/>
      <c r="L23" s="132"/>
    </row>
    <row r="24" spans="2:12" ht="13" hidden="1" thickBot="1" x14ac:dyDescent="0.4">
      <c r="B24" s="5" t="s">
        <v>53</v>
      </c>
      <c r="C24" s="6" t="str">
        <f>IF(G19="","",IF((IF((G19="CATALÀ"),
IF((D20*0.6)&gt;700000,700000,
(D20*0.6)),
IF((D20*0.5)&gt;500000,500000,
(D20*0.5)))),
(IF((G19="CATALÀ"),
IF((D20*0.6)&gt;700000,700000,
(D20*0.6)),
IF((D20*0.5)&gt;500000,500000,(D20*0.5))))))</f>
        <v/>
      </c>
      <c r="D24" s="1"/>
      <c r="F24" s="1"/>
      <c r="J24" s="55"/>
    </row>
    <row r="25" spans="2:12" ht="13" hidden="1" thickBot="1" x14ac:dyDescent="0.4">
      <c r="B25" s="5" t="s">
        <v>54</v>
      </c>
      <c r="C25" s="6" t="str">
        <f>IF(G19="CATALÀ",IF(D19=0,"",IF(D19&gt;=2700000,1500000,"")),"")</f>
        <v/>
      </c>
      <c r="D25" s="3"/>
      <c r="E25" s="3"/>
      <c r="J25" s="55"/>
    </row>
    <row r="26" spans="2:12" ht="17.25" hidden="1" customHeight="1" thickBot="1" x14ac:dyDescent="0.4">
      <c r="B26" s="5" t="s">
        <v>55</v>
      </c>
      <c r="C26" s="83" t="str">
        <f>IF(G19="","",IF(OR(G19="ALTRES",G19="CASTELLÀ"),IF(C24&gt;D22,D22,C24),IF(C25&gt;D22,D22,C25)))</f>
        <v/>
      </c>
      <c r="D26" s="3"/>
      <c r="E26" s="3"/>
      <c r="J26" s="55"/>
    </row>
    <row r="27" spans="2:12" ht="7.5" customHeight="1" thickBot="1" x14ac:dyDescent="0.4">
      <c r="B27" s="36"/>
      <c r="C27" s="37"/>
      <c r="E27" s="4"/>
      <c r="F27" s="1"/>
      <c r="G27" s="1"/>
      <c r="H27" s="1"/>
      <c r="I27" s="1"/>
      <c r="J27" s="1"/>
    </row>
    <row r="28" spans="2:12" ht="53.25" customHeight="1" thickBot="1" x14ac:dyDescent="0.4">
      <c r="B28" s="171" t="s">
        <v>101</v>
      </c>
      <c r="C28" s="109" t="s">
        <v>65</v>
      </c>
      <c r="D28" s="109" t="s">
        <v>41</v>
      </c>
      <c r="E28" s="180" t="s">
        <v>66</v>
      </c>
      <c r="F28" s="181" t="s">
        <v>67</v>
      </c>
      <c r="G28" s="109" t="s">
        <v>25</v>
      </c>
      <c r="H28" s="110" t="s">
        <v>42</v>
      </c>
      <c r="I28" s="1"/>
      <c r="J28" s="1"/>
    </row>
    <row r="29" spans="2:12" ht="13.5" customHeight="1" thickBot="1" x14ac:dyDescent="0.4">
      <c r="B29" s="145" t="s">
        <v>45</v>
      </c>
      <c r="C29" s="146"/>
      <c r="D29" s="147">
        <f>SUM(D30:D37)</f>
        <v>0</v>
      </c>
      <c r="E29" s="148" t="e">
        <f>SUM(E30:E37)</f>
        <v>#DIV/0!</v>
      </c>
      <c r="F29" s="185"/>
      <c r="G29" s="204">
        <f>SUM(G30:G37)</f>
        <v>0</v>
      </c>
      <c r="H29" s="212">
        <f>SUM(H30:H37)</f>
        <v>0</v>
      </c>
      <c r="I29" s="1"/>
      <c r="J29" s="1"/>
    </row>
    <row r="30" spans="2:12" ht="12" customHeight="1" x14ac:dyDescent="0.35">
      <c r="B30" s="235" t="s">
        <v>70</v>
      </c>
      <c r="C30" s="69"/>
      <c r="D30" s="68">
        <v>0</v>
      </c>
      <c r="E30" s="38" t="e">
        <f t="shared" ref="E30:E37" si="1">IF(($D$19=""),"",D30/$D$19)</f>
        <v>#DIV/0!</v>
      </c>
      <c r="F30" s="186"/>
      <c r="G30" s="207">
        <f t="shared" ref="G30:G37" si="2">IF(F30="SÍ",D30,0)</f>
        <v>0</v>
      </c>
      <c r="H30" s="213">
        <f t="shared" ref="H30:H37" si="3">IF(F30="Sí",D30/$D$19,0%)</f>
        <v>0</v>
      </c>
      <c r="I30" s="1"/>
      <c r="J30" s="1"/>
    </row>
    <row r="31" spans="2:12" ht="12" customHeight="1" x14ac:dyDescent="0.35">
      <c r="B31" s="229"/>
      <c r="C31" s="194"/>
      <c r="D31" s="67">
        <v>0</v>
      </c>
      <c r="E31" s="39" t="e">
        <f t="shared" si="1"/>
        <v>#DIV/0!</v>
      </c>
      <c r="F31" s="183"/>
      <c r="G31" s="205">
        <f t="shared" si="2"/>
        <v>0</v>
      </c>
      <c r="H31" s="214">
        <f t="shared" si="3"/>
        <v>0</v>
      </c>
      <c r="I31" s="1"/>
      <c r="J31" s="1"/>
    </row>
    <row r="32" spans="2:12" ht="12" customHeight="1" x14ac:dyDescent="0.35">
      <c r="B32" s="229"/>
      <c r="C32" s="194"/>
      <c r="D32" s="68">
        <v>0</v>
      </c>
      <c r="E32" s="38" t="e">
        <f t="shared" si="1"/>
        <v>#DIV/0!</v>
      </c>
      <c r="F32" s="183"/>
      <c r="G32" s="205">
        <f t="shared" si="2"/>
        <v>0</v>
      </c>
      <c r="H32" s="214">
        <f t="shared" si="3"/>
        <v>0</v>
      </c>
      <c r="I32" s="1"/>
      <c r="J32" s="1"/>
    </row>
    <row r="33" spans="2:10" ht="12" customHeight="1" x14ac:dyDescent="0.35">
      <c r="B33" s="229"/>
      <c r="C33" s="194"/>
      <c r="D33" s="68">
        <v>0</v>
      </c>
      <c r="E33" s="38" t="e">
        <f t="shared" si="1"/>
        <v>#DIV/0!</v>
      </c>
      <c r="F33" s="183"/>
      <c r="G33" s="205">
        <f t="shared" si="2"/>
        <v>0</v>
      </c>
      <c r="H33" s="214">
        <f t="shared" si="3"/>
        <v>0</v>
      </c>
      <c r="I33" s="1"/>
      <c r="J33" s="1"/>
    </row>
    <row r="34" spans="2:10" ht="12" customHeight="1" x14ac:dyDescent="0.35">
      <c r="B34" s="229"/>
      <c r="C34" s="194"/>
      <c r="D34" s="68">
        <v>0</v>
      </c>
      <c r="E34" s="38" t="e">
        <f t="shared" si="1"/>
        <v>#DIV/0!</v>
      </c>
      <c r="F34" s="183"/>
      <c r="G34" s="205">
        <f t="shared" si="2"/>
        <v>0</v>
      </c>
      <c r="H34" s="214">
        <f t="shared" si="3"/>
        <v>0</v>
      </c>
      <c r="I34" s="1"/>
      <c r="J34" s="1"/>
    </row>
    <row r="35" spans="2:10" ht="12" customHeight="1" x14ac:dyDescent="0.35">
      <c r="B35" s="229"/>
      <c r="C35" s="194"/>
      <c r="D35" s="68">
        <v>0</v>
      </c>
      <c r="E35" s="38" t="e">
        <f t="shared" si="1"/>
        <v>#DIV/0!</v>
      </c>
      <c r="F35" s="183"/>
      <c r="G35" s="205">
        <f t="shared" si="2"/>
        <v>0</v>
      </c>
      <c r="H35" s="214">
        <f t="shared" si="3"/>
        <v>0</v>
      </c>
      <c r="I35" s="1"/>
      <c r="J35" s="1"/>
    </row>
    <row r="36" spans="2:10" ht="12" customHeight="1" x14ac:dyDescent="0.35">
      <c r="B36" s="229"/>
      <c r="C36" s="199"/>
      <c r="D36" s="67">
        <v>0</v>
      </c>
      <c r="E36" s="39" t="e">
        <f t="shared" si="1"/>
        <v>#DIV/0!</v>
      </c>
      <c r="F36" s="183"/>
      <c r="G36" s="205">
        <f t="shared" si="2"/>
        <v>0</v>
      </c>
      <c r="H36" s="214">
        <f t="shared" si="3"/>
        <v>0</v>
      </c>
      <c r="I36" s="1"/>
      <c r="J36" s="1"/>
    </row>
    <row r="37" spans="2:10" ht="12" customHeight="1" thickBot="1" x14ac:dyDescent="0.4">
      <c r="B37" s="229"/>
      <c r="C37" s="200"/>
      <c r="D37" s="149">
        <v>0</v>
      </c>
      <c r="E37" s="150" t="e">
        <f t="shared" si="1"/>
        <v>#DIV/0!</v>
      </c>
      <c r="F37" s="184"/>
      <c r="G37" s="206">
        <f t="shared" si="2"/>
        <v>0</v>
      </c>
      <c r="H37" s="215">
        <f t="shared" si="3"/>
        <v>0</v>
      </c>
      <c r="I37" s="1"/>
      <c r="J37" s="1"/>
    </row>
    <row r="38" spans="2:10" ht="13.5" customHeight="1" thickBot="1" x14ac:dyDescent="0.4">
      <c r="B38" s="145" t="s">
        <v>88</v>
      </c>
      <c r="C38" s="195"/>
      <c r="D38" s="147">
        <f>SUM(D39:D43)</f>
        <v>0</v>
      </c>
      <c r="E38" s="148" t="e">
        <f>SUM(E39:E43)</f>
        <v>#DIV/0!</v>
      </c>
      <c r="F38" s="185"/>
      <c r="G38" s="204">
        <f>SUM(G39:G43)</f>
        <v>0</v>
      </c>
      <c r="H38" s="212">
        <f>SUM(H39:H43)</f>
        <v>0</v>
      </c>
      <c r="I38" s="1"/>
      <c r="J38" s="1"/>
    </row>
    <row r="39" spans="2:10" ht="12" customHeight="1" x14ac:dyDescent="0.35">
      <c r="B39" s="229" t="s">
        <v>63</v>
      </c>
      <c r="C39" s="69"/>
      <c r="D39" s="68">
        <v>0</v>
      </c>
      <c r="E39" s="38" t="e">
        <f>IF(($D$19=""),"",D39/$D$19)</f>
        <v>#DIV/0!</v>
      </c>
      <c r="F39" s="186"/>
      <c r="G39" s="207">
        <f t="shared" ref="G39:G43" si="4">IF(F39="SÍ",D39,0)</f>
        <v>0</v>
      </c>
      <c r="H39" s="216">
        <f>IF(F39="Sí",D39/$D$19,0%)</f>
        <v>0</v>
      </c>
      <c r="I39" s="1"/>
      <c r="J39" s="1"/>
    </row>
    <row r="40" spans="2:10" ht="12" customHeight="1" x14ac:dyDescent="0.35">
      <c r="B40" s="229"/>
      <c r="C40" s="194"/>
      <c r="D40" s="68">
        <v>0</v>
      </c>
      <c r="E40" s="38" t="e">
        <f>IF(($D$19=""),"",D40/$D$19)</f>
        <v>#DIV/0!</v>
      </c>
      <c r="F40" s="183"/>
      <c r="G40" s="205">
        <f t="shared" si="4"/>
        <v>0</v>
      </c>
      <c r="H40" s="217">
        <f>IF(F40="Sí",D40/$D$19,0%)</f>
        <v>0</v>
      </c>
      <c r="I40" s="1"/>
      <c r="J40" s="1"/>
    </row>
    <row r="41" spans="2:10" ht="12" customHeight="1" x14ac:dyDescent="0.35">
      <c r="B41" s="229"/>
      <c r="C41" s="194"/>
      <c r="D41" s="68">
        <v>0</v>
      </c>
      <c r="E41" s="38" t="e">
        <f>IF(($D$19=""),"",D41/$D$19)</f>
        <v>#DIV/0!</v>
      </c>
      <c r="F41" s="183"/>
      <c r="G41" s="205">
        <f t="shared" si="4"/>
        <v>0</v>
      </c>
      <c r="H41" s="217">
        <f>IF(F41="Sí",D41/$D$19,0%)</f>
        <v>0</v>
      </c>
      <c r="I41" s="1"/>
      <c r="J41" s="1"/>
    </row>
    <row r="42" spans="2:10" ht="12" customHeight="1" x14ac:dyDescent="0.35">
      <c r="B42" s="229"/>
      <c r="C42" s="194"/>
      <c r="D42" s="68">
        <v>0</v>
      </c>
      <c r="E42" s="38" t="e">
        <f>IF(($D$19=""),"",D42/$D$19)</f>
        <v>#DIV/0!</v>
      </c>
      <c r="F42" s="183"/>
      <c r="G42" s="205">
        <f t="shared" si="4"/>
        <v>0</v>
      </c>
      <c r="H42" s="217">
        <f>IF(F42="Sí",D42/$D$19,0%)</f>
        <v>0</v>
      </c>
      <c r="I42" s="1"/>
      <c r="J42" s="1"/>
    </row>
    <row r="43" spans="2:10" ht="12" customHeight="1" thickBot="1" x14ac:dyDescent="0.4">
      <c r="B43" s="229"/>
      <c r="C43" s="196"/>
      <c r="D43" s="149">
        <v>0</v>
      </c>
      <c r="E43" s="150" t="e">
        <f>IF(($D$19=""),"",D43/$D$19)</f>
        <v>#DIV/0!</v>
      </c>
      <c r="F43" s="184"/>
      <c r="G43" s="206">
        <f t="shared" si="4"/>
        <v>0</v>
      </c>
      <c r="H43" s="218">
        <f>IF(F43="Sí",D43/$D$19,0%)</f>
        <v>0</v>
      </c>
      <c r="I43" s="1"/>
      <c r="J43" s="1"/>
    </row>
    <row r="44" spans="2:10" ht="13.5" customHeight="1" thickBot="1" x14ac:dyDescent="0.4">
      <c r="B44" s="145" t="s">
        <v>87</v>
      </c>
      <c r="C44" s="195"/>
      <c r="D44" s="147">
        <f>SUM(D45:D50)</f>
        <v>0</v>
      </c>
      <c r="E44" s="148" t="e">
        <f>SUM(E45:E50)</f>
        <v>#DIV/0!</v>
      </c>
      <c r="F44" s="185"/>
      <c r="G44" s="204">
        <f>SUM(G45:G50)</f>
        <v>0</v>
      </c>
      <c r="H44" s="212">
        <f>SUM(H45:H50)</f>
        <v>0</v>
      </c>
      <c r="I44" s="1"/>
      <c r="J44" s="1"/>
    </row>
    <row r="45" spans="2:10" ht="12" customHeight="1" x14ac:dyDescent="0.35">
      <c r="B45" s="228" t="s">
        <v>64</v>
      </c>
      <c r="C45" s="197" t="s">
        <v>26</v>
      </c>
      <c r="D45" s="152">
        <f>D22</f>
        <v>0</v>
      </c>
      <c r="E45" s="40" t="e">
        <f t="shared" ref="E45:E50" si="5">IF(($D$19=""),"",D45/$D$19)</f>
        <v>#DIV/0!</v>
      </c>
      <c r="F45" s="187" t="s">
        <v>1</v>
      </c>
      <c r="G45" s="208">
        <f>IF(F45="SÍ",D45,0)</f>
        <v>0</v>
      </c>
      <c r="H45" s="219">
        <f t="shared" ref="H45:H50" si="6">IF(F45="Sí",D45/$D$19,0%)</f>
        <v>0</v>
      </c>
      <c r="I45" s="1"/>
      <c r="J45" s="1"/>
    </row>
    <row r="46" spans="2:10" ht="12" customHeight="1" x14ac:dyDescent="0.35">
      <c r="B46" s="229"/>
      <c r="C46" s="69"/>
      <c r="D46" s="68">
        <v>0</v>
      </c>
      <c r="E46" s="38" t="e">
        <f t="shared" si="5"/>
        <v>#DIV/0!</v>
      </c>
      <c r="F46" s="186"/>
      <c r="G46" s="207">
        <f t="shared" ref="G46:G50" si="7">IF(F46="SÍ",D46,0)</f>
        <v>0</v>
      </c>
      <c r="H46" s="216">
        <f t="shared" si="6"/>
        <v>0</v>
      </c>
      <c r="I46" s="1"/>
      <c r="J46" s="1"/>
    </row>
    <row r="47" spans="2:10" ht="12" customHeight="1" x14ac:dyDescent="0.35">
      <c r="B47" s="229"/>
      <c r="C47" s="194"/>
      <c r="D47" s="68">
        <v>0</v>
      </c>
      <c r="E47" s="38" t="e">
        <f t="shared" si="5"/>
        <v>#DIV/0!</v>
      </c>
      <c r="F47" s="183"/>
      <c r="G47" s="205">
        <f t="shared" si="7"/>
        <v>0</v>
      </c>
      <c r="H47" s="217">
        <f t="shared" si="6"/>
        <v>0</v>
      </c>
      <c r="I47" s="1"/>
      <c r="J47" s="1"/>
    </row>
    <row r="48" spans="2:10" ht="12" customHeight="1" x14ac:dyDescent="0.35">
      <c r="B48" s="229"/>
      <c r="C48" s="194"/>
      <c r="D48" s="68">
        <v>0</v>
      </c>
      <c r="E48" s="38" t="e">
        <f t="shared" si="5"/>
        <v>#DIV/0!</v>
      </c>
      <c r="F48" s="183"/>
      <c r="G48" s="205">
        <f t="shared" si="7"/>
        <v>0</v>
      </c>
      <c r="H48" s="217">
        <f t="shared" si="6"/>
        <v>0</v>
      </c>
      <c r="I48" s="1"/>
      <c r="J48" s="1"/>
    </row>
    <row r="49" spans="2:10" ht="12" customHeight="1" x14ac:dyDescent="0.35">
      <c r="B49" s="229"/>
      <c r="C49" s="194"/>
      <c r="D49" s="68">
        <v>0</v>
      </c>
      <c r="E49" s="38" t="e">
        <f t="shared" si="5"/>
        <v>#DIV/0!</v>
      </c>
      <c r="F49" s="183"/>
      <c r="G49" s="205">
        <f t="shared" si="7"/>
        <v>0</v>
      </c>
      <c r="H49" s="217">
        <f t="shared" si="6"/>
        <v>0</v>
      </c>
      <c r="I49" s="1"/>
      <c r="J49" s="1"/>
    </row>
    <row r="50" spans="2:10" ht="12" customHeight="1" thickBot="1" x14ac:dyDescent="0.4">
      <c r="B50" s="229"/>
      <c r="C50" s="196"/>
      <c r="D50" s="68">
        <v>0</v>
      </c>
      <c r="E50" s="38" t="e">
        <f t="shared" si="5"/>
        <v>#DIV/0!</v>
      </c>
      <c r="F50" s="183"/>
      <c r="G50" s="205">
        <f t="shared" si="7"/>
        <v>0</v>
      </c>
      <c r="H50" s="217">
        <f t="shared" si="6"/>
        <v>0</v>
      </c>
      <c r="I50" s="1"/>
      <c r="J50" s="1"/>
    </row>
    <row r="51" spans="2:10" ht="13.5" customHeight="1" thickBot="1" x14ac:dyDescent="0.4">
      <c r="B51" s="151" t="s">
        <v>62</v>
      </c>
      <c r="C51" s="195"/>
      <c r="D51" s="147">
        <f>SUM(D52:D54)</f>
        <v>0</v>
      </c>
      <c r="E51" s="148" t="e">
        <f t="shared" ref="E51:H51" si="8">SUM(E52:E54)</f>
        <v>#DIV/0!</v>
      </c>
      <c r="F51" s="185"/>
      <c r="G51" s="204">
        <f t="shared" si="8"/>
        <v>0</v>
      </c>
      <c r="H51" s="212">
        <f t="shared" si="8"/>
        <v>0</v>
      </c>
      <c r="I51" s="1"/>
      <c r="J51" s="1"/>
    </row>
    <row r="52" spans="2:10" ht="12" customHeight="1" x14ac:dyDescent="0.35">
      <c r="B52" s="234" t="s">
        <v>32</v>
      </c>
      <c r="C52" s="65"/>
      <c r="D52" s="66">
        <v>0</v>
      </c>
      <c r="E52" s="40" t="e">
        <f>IF(($D$19=""),"",D52/$D$19)</f>
        <v>#DIV/0!</v>
      </c>
      <c r="F52" s="182"/>
      <c r="G52" s="208">
        <f t="shared" ref="G52:G60" si="9">IF(F52="SÍ",D52,0)</f>
        <v>0</v>
      </c>
      <c r="H52" s="219">
        <f>IF(F52="Sí",D52/$D$19,0%)</f>
        <v>0</v>
      </c>
      <c r="I52" s="1"/>
      <c r="J52" s="1"/>
    </row>
    <row r="53" spans="2:10" ht="12" customHeight="1" x14ac:dyDescent="0.35">
      <c r="B53" s="235"/>
      <c r="C53" s="194"/>
      <c r="D53" s="68">
        <v>0</v>
      </c>
      <c r="E53" s="38" t="e">
        <f>IF(($D$19=""),"",D53/$D$19)</f>
        <v>#DIV/0!</v>
      </c>
      <c r="F53" s="183"/>
      <c r="G53" s="205">
        <f t="shared" si="9"/>
        <v>0</v>
      </c>
      <c r="H53" s="217">
        <f>IF(F53="Sí",D53/$D$19,0%)</f>
        <v>0</v>
      </c>
      <c r="I53" s="1"/>
      <c r="J53" s="1"/>
    </row>
    <row r="54" spans="2:10" ht="12" customHeight="1" thickBot="1" x14ac:dyDescent="0.4">
      <c r="B54" s="235"/>
      <c r="C54" s="196"/>
      <c r="D54" s="169">
        <v>0</v>
      </c>
      <c r="E54" s="144" t="e">
        <f>IF(($D$19=""),"",D54/$D$19)</f>
        <v>#DIV/0!</v>
      </c>
      <c r="F54" s="184"/>
      <c r="G54" s="206">
        <f t="shared" si="9"/>
        <v>0</v>
      </c>
      <c r="H54" s="218">
        <f>IF(F54="Sí",D54/$D$19,0%)</f>
        <v>0</v>
      </c>
      <c r="I54" s="1"/>
      <c r="J54" s="1"/>
    </row>
    <row r="55" spans="2:10" ht="13.5" customHeight="1" thickBot="1" x14ac:dyDescent="0.4">
      <c r="B55" s="154" t="s">
        <v>51</v>
      </c>
      <c r="C55" s="195"/>
      <c r="D55" s="147">
        <f>SUM(D56:D60)</f>
        <v>0</v>
      </c>
      <c r="E55" s="148" t="e">
        <f>SUM(E56:E60)</f>
        <v>#DIV/0!</v>
      </c>
      <c r="F55" s="185"/>
      <c r="G55" s="204">
        <f t="shared" ref="G55:H55" si="10">SUM(G56:G60)</f>
        <v>0</v>
      </c>
      <c r="H55" s="212">
        <f t="shared" si="10"/>
        <v>0</v>
      </c>
      <c r="I55" s="1"/>
      <c r="J55" s="1"/>
    </row>
    <row r="56" spans="2:10" ht="12" customHeight="1" x14ac:dyDescent="0.35">
      <c r="B56" s="228" t="s">
        <v>33</v>
      </c>
      <c r="C56" s="69"/>
      <c r="D56" s="68">
        <v>0</v>
      </c>
      <c r="E56" s="38" t="e">
        <f>IF(($D$19=""),"",D56/$D$19)</f>
        <v>#DIV/0!</v>
      </c>
      <c r="F56" s="186"/>
      <c r="G56" s="207">
        <f t="shared" si="9"/>
        <v>0</v>
      </c>
      <c r="H56" s="216">
        <f>IF(F56="Sí",D56/$D$19,0%)</f>
        <v>0</v>
      </c>
      <c r="I56" s="1"/>
      <c r="J56" s="1"/>
    </row>
    <row r="57" spans="2:10" ht="12" customHeight="1" x14ac:dyDescent="0.35">
      <c r="B57" s="229"/>
      <c r="C57" s="194"/>
      <c r="D57" s="68">
        <v>0</v>
      </c>
      <c r="E57" s="38" t="e">
        <f>IF(($D$19=""),"",D57/$D$19)</f>
        <v>#DIV/0!</v>
      </c>
      <c r="F57" s="183"/>
      <c r="G57" s="205">
        <f t="shared" si="9"/>
        <v>0</v>
      </c>
      <c r="H57" s="217">
        <f>IF(F57="Sí",D57/$D$19,0%)</f>
        <v>0</v>
      </c>
      <c r="I57" s="1"/>
      <c r="J57" s="1"/>
    </row>
    <row r="58" spans="2:10" ht="12" customHeight="1" x14ac:dyDescent="0.35">
      <c r="B58" s="229"/>
      <c r="C58" s="194"/>
      <c r="D58" s="68">
        <v>0</v>
      </c>
      <c r="E58" s="38" t="e">
        <f>IF(($D$19=""),"",D58/$D$19)</f>
        <v>#DIV/0!</v>
      </c>
      <c r="F58" s="183"/>
      <c r="G58" s="205">
        <f t="shared" si="9"/>
        <v>0</v>
      </c>
      <c r="H58" s="217">
        <f>IF(F58="Sí",D58/$D$19,0%)</f>
        <v>0</v>
      </c>
      <c r="I58" s="1"/>
      <c r="J58" s="1"/>
    </row>
    <row r="59" spans="2:10" ht="12" customHeight="1" x14ac:dyDescent="0.35">
      <c r="B59" s="229"/>
      <c r="C59" s="194"/>
      <c r="D59" s="68">
        <v>0</v>
      </c>
      <c r="E59" s="38" t="e">
        <f>IF(($D$19=""),"",D59/$D$19)</f>
        <v>#DIV/0!</v>
      </c>
      <c r="F59" s="183"/>
      <c r="G59" s="205">
        <f t="shared" si="9"/>
        <v>0</v>
      </c>
      <c r="H59" s="217">
        <f>IF(F59="Sí",D59/$D$19,0%)</f>
        <v>0</v>
      </c>
      <c r="I59" s="1"/>
      <c r="J59" s="1"/>
    </row>
    <row r="60" spans="2:10" ht="12" customHeight="1" thickBot="1" x14ac:dyDescent="0.4">
      <c r="B60" s="229"/>
      <c r="C60" s="196"/>
      <c r="D60" s="149">
        <v>0</v>
      </c>
      <c r="E60" s="144" t="e">
        <f>IF(($D$19=""),"",D60/$D$19)</f>
        <v>#DIV/0!</v>
      </c>
      <c r="F60" s="184"/>
      <c r="G60" s="206">
        <f t="shared" si="9"/>
        <v>0</v>
      </c>
      <c r="H60" s="218">
        <f>IF(F60="Sí",D60/$D$19,0%)</f>
        <v>0</v>
      </c>
      <c r="I60" s="1"/>
      <c r="J60" s="1"/>
    </row>
    <row r="61" spans="2:10" ht="13.5" customHeight="1" thickBot="1" x14ac:dyDescent="0.4">
      <c r="B61" s="154" t="s">
        <v>52</v>
      </c>
      <c r="C61" s="195"/>
      <c r="D61" s="147">
        <f>SUM(D62:D64)</f>
        <v>0</v>
      </c>
      <c r="E61" s="148" t="e">
        <f>SUM(E62:E64)</f>
        <v>#DIV/0!</v>
      </c>
      <c r="F61" s="185"/>
      <c r="G61" s="204">
        <f>SUM(G62:G64)</f>
        <v>0</v>
      </c>
      <c r="H61" s="212">
        <f>SUM(H62:H64)</f>
        <v>0</v>
      </c>
      <c r="I61" s="1"/>
      <c r="J61" s="1"/>
    </row>
    <row r="62" spans="2:10" ht="12" customHeight="1" x14ac:dyDescent="0.35">
      <c r="B62" s="228" t="s">
        <v>28</v>
      </c>
      <c r="C62" s="65"/>
      <c r="D62" s="66">
        <v>0</v>
      </c>
      <c r="E62" s="40" t="e">
        <f>IF(($D$19=""),0%,D62/$D$19)</f>
        <v>#DIV/0!</v>
      </c>
      <c r="F62" s="182"/>
      <c r="G62" s="208">
        <f>IF(F62="SÍ",D62,0)</f>
        <v>0</v>
      </c>
      <c r="H62" s="219">
        <f>IF(F62="Sí",D62/$D$19,0%)</f>
        <v>0</v>
      </c>
      <c r="I62" s="1"/>
      <c r="J62" s="1"/>
    </row>
    <row r="63" spans="2:10" ht="12" customHeight="1" x14ac:dyDescent="0.35">
      <c r="B63" s="229"/>
      <c r="C63" s="194"/>
      <c r="D63" s="68">
        <v>0</v>
      </c>
      <c r="E63" s="38" t="e">
        <f>IF(($D$19=""),0%,D63/$D$19)</f>
        <v>#DIV/0!</v>
      </c>
      <c r="F63" s="183"/>
      <c r="G63" s="205">
        <f t="shared" ref="G63:G64" si="11">IF(F63="SÍ",D63,0)</f>
        <v>0</v>
      </c>
      <c r="H63" s="217">
        <f>IF(F63="Sí",D63/$D$19,0%)</f>
        <v>0</v>
      </c>
      <c r="I63" s="1"/>
      <c r="J63" s="1"/>
    </row>
    <row r="64" spans="2:10" ht="12" customHeight="1" thickBot="1" x14ac:dyDescent="0.4">
      <c r="B64" s="229"/>
      <c r="C64" s="198"/>
      <c r="D64" s="134">
        <v>0</v>
      </c>
      <c r="E64" s="41" t="e">
        <f>IF(($D$19=""),0%,D64/$D$19)</f>
        <v>#DIV/0!</v>
      </c>
      <c r="F64" s="188"/>
      <c r="G64" s="223">
        <f t="shared" si="11"/>
        <v>0</v>
      </c>
      <c r="H64" s="221">
        <f>IF(F64="Sí",D64/$D$19,0%)</f>
        <v>0</v>
      </c>
      <c r="I64" s="1"/>
      <c r="J64" s="1"/>
    </row>
    <row r="65" spans="2:10" s="44" customFormat="1" ht="16" thickBot="1" x14ac:dyDescent="0.4">
      <c r="B65" s="159"/>
      <c r="C65" s="57" t="s">
        <v>74</v>
      </c>
      <c r="D65" s="160">
        <f>D29+D38+D44+D51+D55+D61</f>
        <v>0</v>
      </c>
      <c r="E65" s="42" t="e">
        <f>E29+E38+E44+E51+E55+E61</f>
        <v>#DIV/0!</v>
      </c>
      <c r="F65" s="179" t="s">
        <v>73</v>
      </c>
      <c r="G65" s="203">
        <f>G29+G38+G44+G51+G55+G61</f>
        <v>0</v>
      </c>
      <c r="H65" s="222">
        <f>H29+H38+H44+H51+H55+H61</f>
        <v>0</v>
      </c>
    </row>
    <row r="66" spans="2:10" s="44" customFormat="1" ht="14.25" customHeight="1" thickBot="1" x14ac:dyDescent="0.4">
      <c r="B66" s="45"/>
      <c r="C66" s="46"/>
      <c r="D66" s="47"/>
      <c r="E66" s="47"/>
      <c r="F66" s="48"/>
      <c r="G66" s="48"/>
      <c r="H66" s="49"/>
      <c r="I66" s="1"/>
      <c r="J66" s="1"/>
    </row>
    <row r="67" spans="2:10" ht="58" thickBot="1" x14ac:dyDescent="0.4">
      <c r="B67" s="173" t="s">
        <v>98</v>
      </c>
      <c r="C67" s="109" t="s">
        <v>65</v>
      </c>
      <c r="D67" s="109" t="s">
        <v>41</v>
      </c>
      <c r="E67" s="180" t="s">
        <v>66</v>
      </c>
      <c r="F67" s="181" t="s">
        <v>67</v>
      </c>
      <c r="G67" s="109" t="s">
        <v>68</v>
      </c>
      <c r="H67" s="174" t="s">
        <v>69</v>
      </c>
      <c r="I67" s="44"/>
      <c r="J67" s="1"/>
    </row>
    <row r="68" spans="2:10" s="44" customFormat="1" ht="32.25" customHeight="1" thickBot="1" x14ac:dyDescent="0.4">
      <c r="B68" s="230" t="s">
        <v>99</v>
      </c>
      <c r="C68" s="231"/>
      <c r="D68" s="202"/>
      <c r="E68" s="42" t="e">
        <f>IF(($D$19=""),0%,D68/$D$19)</f>
        <v>#DIV/0!</v>
      </c>
      <c r="F68" s="183"/>
      <c r="G68" s="203">
        <f t="shared" ref="G68" si="12">IF(F68="SÍ",D68,0)</f>
        <v>0</v>
      </c>
      <c r="H68" s="211">
        <f>IF(F68="Sí",D68/$D$19,0%)</f>
        <v>0</v>
      </c>
    </row>
    <row r="69" spans="2:10" ht="13.5" customHeight="1" thickBot="1" x14ac:dyDescent="0.4">
      <c r="B69" s="145" t="s">
        <v>45</v>
      </c>
      <c r="C69" s="146"/>
      <c r="D69" s="147">
        <f>SUM(D70:D77)</f>
        <v>0</v>
      </c>
      <c r="E69" s="148" t="e">
        <f>SUM(E70:E77)</f>
        <v>#DIV/0!</v>
      </c>
      <c r="F69" s="185"/>
      <c r="G69" s="204">
        <f>SUM(G70:G77)</f>
        <v>0</v>
      </c>
      <c r="H69" s="212">
        <f>SUM(H70:H77)</f>
        <v>0</v>
      </c>
      <c r="I69" s="44"/>
      <c r="J69" s="1"/>
    </row>
    <row r="70" spans="2:10" ht="12" customHeight="1" x14ac:dyDescent="0.35">
      <c r="B70" s="235" t="s">
        <v>70</v>
      </c>
      <c r="C70" s="69"/>
      <c r="D70" s="68">
        <v>0</v>
      </c>
      <c r="E70" s="38" t="e">
        <f t="shared" ref="E70:E77" si="13">IF(($D$19=""),"",D70/$D$19)</f>
        <v>#DIV/0!</v>
      </c>
      <c r="F70" s="186"/>
      <c r="G70" s="205">
        <f t="shared" ref="G70:G77" si="14">IF(F70="SÍ",D70,0)</f>
        <v>0</v>
      </c>
      <c r="H70" s="213">
        <f t="shared" ref="H70:H77" si="15">IF(F70="Sí",D70/$D$19,0%)</f>
        <v>0</v>
      </c>
      <c r="I70" s="1"/>
      <c r="J70" s="1"/>
    </row>
    <row r="71" spans="2:10" ht="12" customHeight="1" x14ac:dyDescent="0.35">
      <c r="B71" s="229"/>
      <c r="C71" s="194"/>
      <c r="D71" s="67">
        <v>0</v>
      </c>
      <c r="E71" s="39" t="e">
        <f t="shared" si="13"/>
        <v>#DIV/0!</v>
      </c>
      <c r="F71" s="183"/>
      <c r="G71" s="205">
        <f t="shared" si="14"/>
        <v>0</v>
      </c>
      <c r="H71" s="214">
        <f t="shared" si="15"/>
        <v>0</v>
      </c>
      <c r="I71" s="1"/>
      <c r="J71" s="1"/>
    </row>
    <row r="72" spans="2:10" ht="12" customHeight="1" x14ac:dyDescent="0.35">
      <c r="B72" s="229"/>
      <c r="C72" s="194"/>
      <c r="D72" s="68">
        <v>0</v>
      </c>
      <c r="E72" s="38" t="e">
        <f t="shared" si="13"/>
        <v>#DIV/0!</v>
      </c>
      <c r="F72" s="183"/>
      <c r="G72" s="205">
        <f t="shared" si="14"/>
        <v>0</v>
      </c>
      <c r="H72" s="214">
        <f t="shared" si="15"/>
        <v>0</v>
      </c>
      <c r="I72" s="1"/>
      <c r="J72" s="1"/>
    </row>
    <row r="73" spans="2:10" ht="12" customHeight="1" x14ac:dyDescent="0.35">
      <c r="B73" s="229"/>
      <c r="C73" s="194"/>
      <c r="D73" s="68">
        <v>0</v>
      </c>
      <c r="E73" s="38" t="e">
        <f t="shared" si="13"/>
        <v>#DIV/0!</v>
      </c>
      <c r="F73" s="183"/>
      <c r="G73" s="205">
        <f t="shared" si="14"/>
        <v>0</v>
      </c>
      <c r="H73" s="214">
        <f t="shared" si="15"/>
        <v>0</v>
      </c>
      <c r="I73" s="1"/>
      <c r="J73" s="1"/>
    </row>
    <row r="74" spans="2:10" ht="12" customHeight="1" x14ac:dyDescent="0.35">
      <c r="B74" s="229"/>
      <c r="C74" s="194"/>
      <c r="D74" s="68">
        <v>0</v>
      </c>
      <c r="E74" s="38" t="e">
        <f t="shared" si="13"/>
        <v>#DIV/0!</v>
      </c>
      <c r="F74" s="183"/>
      <c r="G74" s="205">
        <f t="shared" si="14"/>
        <v>0</v>
      </c>
      <c r="H74" s="214">
        <f t="shared" si="15"/>
        <v>0</v>
      </c>
      <c r="I74" s="1"/>
      <c r="J74" s="1"/>
    </row>
    <row r="75" spans="2:10" ht="12" customHeight="1" x14ac:dyDescent="0.35">
      <c r="B75" s="229"/>
      <c r="C75" s="199"/>
      <c r="D75" s="67">
        <v>0</v>
      </c>
      <c r="E75" s="39" t="e">
        <f t="shared" si="13"/>
        <v>#DIV/0!</v>
      </c>
      <c r="F75" s="183"/>
      <c r="G75" s="205">
        <f t="shared" si="14"/>
        <v>0</v>
      </c>
      <c r="H75" s="214">
        <f t="shared" si="15"/>
        <v>0</v>
      </c>
      <c r="I75" s="1"/>
      <c r="J75" s="1"/>
    </row>
    <row r="76" spans="2:10" ht="12" customHeight="1" x14ac:dyDescent="0.35">
      <c r="B76" s="229"/>
      <c r="C76" s="199"/>
      <c r="D76" s="67">
        <v>0</v>
      </c>
      <c r="E76" s="39" t="e">
        <f t="shared" si="13"/>
        <v>#DIV/0!</v>
      </c>
      <c r="F76" s="183"/>
      <c r="G76" s="205">
        <f t="shared" si="14"/>
        <v>0</v>
      </c>
      <c r="H76" s="214">
        <f t="shared" si="15"/>
        <v>0</v>
      </c>
      <c r="I76" s="1"/>
      <c r="J76" s="1"/>
    </row>
    <row r="77" spans="2:10" ht="12" customHeight="1" thickBot="1" x14ac:dyDescent="0.4">
      <c r="B77" s="229"/>
      <c r="C77" s="200"/>
      <c r="D77" s="149">
        <v>0</v>
      </c>
      <c r="E77" s="150" t="e">
        <f t="shared" si="13"/>
        <v>#DIV/0!</v>
      </c>
      <c r="F77" s="184"/>
      <c r="G77" s="206">
        <f t="shared" si="14"/>
        <v>0</v>
      </c>
      <c r="H77" s="215">
        <f t="shared" si="15"/>
        <v>0</v>
      </c>
      <c r="I77" s="1"/>
      <c r="J77" s="1"/>
    </row>
    <row r="78" spans="2:10" ht="13.5" customHeight="1" thickBot="1" x14ac:dyDescent="0.4">
      <c r="B78" s="145" t="s">
        <v>88</v>
      </c>
      <c r="C78" s="195"/>
      <c r="D78" s="147">
        <f>SUM(D79:D83)</f>
        <v>0</v>
      </c>
      <c r="E78" s="148" t="e">
        <f>SUM(E79:E83)</f>
        <v>#DIV/0!</v>
      </c>
      <c r="F78" s="185"/>
      <c r="G78" s="204">
        <f>SUM(G79:G83)</f>
        <v>0</v>
      </c>
      <c r="H78" s="212">
        <f>SUM(H79:H83)</f>
        <v>0</v>
      </c>
      <c r="I78" s="1"/>
      <c r="J78" s="1"/>
    </row>
    <row r="79" spans="2:10" ht="12" customHeight="1" x14ac:dyDescent="0.35">
      <c r="B79" s="229" t="s">
        <v>63</v>
      </c>
      <c r="C79" s="69"/>
      <c r="D79" s="68">
        <v>0</v>
      </c>
      <c r="E79" s="38" t="e">
        <f>IF(($D$19=""),"",D79/$D$19)</f>
        <v>#DIV/0!</v>
      </c>
      <c r="F79" s="186"/>
      <c r="G79" s="207">
        <f t="shared" ref="G79:G83" si="16">IF(F79="SÍ",D79,0)</f>
        <v>0</v>
      </c>
      <c r="H79" s="216">
        <f>IF(F79="Sí",D79/$D$19,0%)</f>
        <v>0</v>
      </c>
      <c r="I79" s="1"/>
      <c r="J79" s="1"/>
    </row>
    <row r="80" spans="2:10" ht="12" customHeight="1" x14ac:dyDescent="0.35">
      <c r="B80" s="229"/>
      <c r="C80" s="194"/>
      <c r="D80" s="68">
        <v>0</v>
      </c>
      <c r="E80" s="38" t="e">
        <f>IF(($D$19=""),"",D80/$D$19)</f>
        <v>#DIV/0!</v>
      </c>
      <c r="F80" s="183"/>
      <c r="G80" s="205">
        <f t="shared" si="16"/>
        <v>0</v>
      </c>
      <c r="H80" s="217">
        <f>IF(F80="Sí",D80/$D$19,0%)</f>
        <v>0</v>
      </c>
      <c r="I80" s="1"/>
      <c r="J80" s="1"/>
    </row>
    <row r="81" spans="2:10" ht="12" customHeight="1" x14ac:dyDescent="0.35">
      <c r="B81" s="229"/>
      <c r="C81" s="194"/>
      <c r="D81" s="68">
        <v>0</v>
      </c>
      <c r="E81" s="38" t="e">
        <f>IF(($D$19=""),"",D81/$D$19)</f>
        <v>#DIV/0!</v>
      </c>
      <c r="F81" s="183"/>
      <c r="G81" s="205">
        <f t="shared" si="16"/>
        <v>0</v>
      </c>
      <c r="H81" s="217">
        <f>IF(F81="Sí",D81/$D$19,0%)</f>
        <v>0</v>
      </c>
      <c r="I81" s="1"/>
      <c r="J81" s="1"/>
    </row>
    <row r="82" spans="2:10" ht="12" customHeight="1" x14ac:dyDescent="0.35">
      <c r="B82" s="229"/>
      <c r="C82" s="194"/>
      <c r="D82" s="68">
        <v>0</v>
      </c>
      <c r="E82" s="38" t="e">
        <f>IF(($D$19=""),"",D82/$D$19)</f>
        <v>#DIV/0!</v>
      </c>
      <c r="F82" s="183"/>
      <c r="G82" s="205">
        <f t="shared" si="16"/>
        <v>0</v>
      </c>
      <c r="H82" s="217">
        <f>IF(F82="Sí",D82/$D$19,0%)</f>
        <v>0</v>
      </c>
      <c r="I82" s="1"/>
      <c r="J82" s="1"/>
    </row>
    <row r="83" spans="2:10" ht="12" customHeight="1" thickBot="1" x14ac:dyDescent="0.4">
      <c r="B83" s="229"/>
      <c r="C83" s="196"/>
      <c r="D83" s="149">
        <v>0</v>
      </c>
      <c r="E83" s="150" t="e">
        <f>IF(($D$19=""),"",D83/$D$19)</f>
        <v>#DIV/0!</v>
      </c>
      <c r="F83" s="184"/>
      <c r="G83" s="206">
        <f t="shared" si="16"/>
        <v>0</v>
      </c>
      <c r="H83" s="218">
        <f>IF(F83="Sí",D83/$D$19,0%)</f>
        <v>0</v>
      </c>
      <c r="I83" s="1"/>
      <c r="J83" s="1"/>
    </row>
    <row r="84" spans="2:10" ht="13.5" customHeight="1" thickBot="1" x14ac:dyDescent="0.4">
      <c r="B84" s="145" t="s">
        <v>87</v>
      </c>
      <c r="C84" s="195"/>
      <c r="D84" s="147">
        <f>SUM(D85:D90)</f>
        <v>0</v>
      </c>
      <c r="E84" s="148" t="e">
        <f>SUM(E85:E90)</f>
        <v>#DIV/0!</v>
      </c>
      <c r="F84" s="185"/>
      <c r="G84" s="204">
        <f>SUM(G85:G90)</f>
        <v>0</v>
      </c>
      <c r="H84" s="212">
        <f>SUM(H85:H90)</f>
        <v>0</v>
      </c>
      <c r="I84" s="1"/>
      <c r="J84" s="1"/>
    </row>
    <row r="85" spans="2:10" ht="12" customHeight="1" x14ac:dyDescent="0.35">
      <c r="B85" s="228" t="s">
        <v>64</v>
      </c>
      <c r="C85" s="65"/>
      <c r="D85" s="66">
        <v>0</v>
      </c>
      <c r="E85" s="40" t="e">
        <f t="shared" ref="E85:E90" si="17">IF(($D$19=""),"",D85/$D$19)</f>
        <v>#DIV/0!</v>
      </c>
      <c r="F85" s="182"/>
      <c r="G85" s="208">
        <f t="shared" ref="G85:G89" si="18">IF(F85="SÍ",D85,0)</f>
        <v>0</v>
      </c>
      <c r="H85" s="219">
        <f t="shared" ref="H85:H90" si="19">IF(F85="Sí",D85/$D$19,0%)</f>
        <v>0</v>
      </c>
      <c r="I85" s="1"/>
      <c r="J85" s="1"/>
    </row>
    <row r="86" spans="2:10" ht="12" customHeight="1" x14ac:dyDescent="0.35">
      <c r="B86" s="229"/>
      <c r="C86" s="194"/>
      <c r="D86" s="68">
        <v>0</v>
      </c>
      <c r="E86" s="38" t="e">
        <f t="shared" si="17"/>
        <v>#DIV/0!</v>
      </c>
      <c r="F86" s="183"/>
      <c r="G86" s="205">
        <f t="shared" si="18"/>
        <v>0</v>
      </c>
      <c r="H86" s="217">
        <f t="shared" si="19"/>
        <v>0</v>
      </c>
      <c r="I86" s="1"/>
      <c r="J86" s="1"/>
    </row>
    <row r="87" spans="2:10" ht="12" customHeight="1" x14ac:dyDescent="0.35">
      <c r="B87" s="229"/>
      <c r="C87" s="194"/>
      <c r="D87" s="68">
        <v>0</v>
      </c>
      <c r="E87" s="38" t="e">
        <f t="shared" si="17"/>
        <v>#DIV/0!</v>
      </c>
      <c r="F87" s="183"/>
      <c r="G87" s="205">
        <f t="shared" si="18"/>
        <v>0</v>
      </c>
      <c r="H87" s="217">
        <f t="shared" si="19"/>
        <v>0</v>
      </c>
      <c r="I87" s="1"/>
      <c r="J87" s="1"/>
    </row>
    <row r="88" spans="2:10" ht="12" customHeight="1" x14ac:dyDescent="0.35">
      <c r="B88" s="229"/>
      <c r="C88" s="194"/>
      <c r="D88" s="68">
        <v>0</v>
      </c>
      <c r="E88" s="38" t="e">
        <f t="shared" si="17"/>
        <v>#DIV/0!</v>
      </c>
      <c r="F88" s="183"/>
      <c r="G88" s="205">
        <f t="shared" si="18"/>
        <v>0</v>
      </c>
      <c r="H88" s="217">
        <f t="shared" si="19"/>
        <v>0</v>
      </c>
      <c r="I88" s="1"/>
      <c r="J88" s="1"/>
    </row>
    <row r="89" spans="2:10" ht="12" customHeight="1" x14ac:dyDescent="0.35">
      <c r="B89" s="229"/>
      <c r="C89" s="196"/>
      <c r="D89" s="68">
        <v>0</v>
      </c>
      <c r="E89" s="38" t="e">
        <f t="shared" si="17"/>
        <v>#DIV/0!</v>
      </c>
      <c r="F89" s="183"/>
      <c r="G89" s="205">
        <f t="shared" si="18"/>
        <v>0</v>
      </c>
      <c r="H89" s="217">
        <f t="shared" si="19"/>
        <v>0</v>
      </c>
      <c r="I89" s="1"/>
      <c r="J89" s="1"/>
    </row>
    <row r="90" spans="2:10" ht="12" customHeight="1" thickBot="1" x14ac:dyDescent="0.4">
      <c r="B90" s="229"/>
      <c r="C90" s="196"/>
      <c r="D90" s="68">
        <v>0</v>
      </c>
      <c r="E90" s="38" t="e">
        <f t="shared" si="17"/>
        <v>#DIV/0!</v>
      </c>
      <c r="F90" s="183"/>
      <c r="G90" s="205">
        <f t="shared" ref="G90" si="20">IF(F90="SÍ",D90,0)</f>
        <v>0</v>
      </c>
      <c r="H90" s="217">
        <f t="shared" si="19"/>
        <v>0</v>
      </c>
      <c r="I90" s="1"/>
      <c r="J90" s="1"/>
    </row>
    <row r="91" spans="2:10" ht="13.5" customHeight="1" thickBot="1" x14ac:dyDescent="0.4">
      <c r="B91" s="151" t="s">
        <v>62</v>
      </c>
      <c r="C91" s="195"/>
      <c r="D91" s="147">
        <f>SUM(D92:D94)</f>
        <v>0</v>
      </c>
      <c r="E91" s="148" t="e">
        <f>SUM(E92:E94)</f>
        <v>#DIV/0!</v>
      </c>
      <c r="F91" s="185"/>
      <c r="G91" s="204">
        <f t="shared" ref="G91:H91" si="21">SUM(G92:G94)</f>
        <v>0</v>
      </c>
      <c r="H91" s="212">
        <f t="shared" si="21"/>
        <v>0</v>
      </c>
      <c r="I91" s="1"/>
      <c r="J91" s="1"/>
    </row>
    <row r="92" spans="2:10" ht="12" customHeight="1" x14ac:dyDescent="0.35">
      <c r="B92" s="234" t="s">
        <v>32</v>
      </c>
      <c r="C92" s="69"/>
      <c r="D92" s="68">
        <v>0</v>
      </c>
      <c r="E92" s="38" t="e">
        <f t="shared" ref="E92:E94" si="22">IF(($D$19=""),"",D92/$D$19)</f>
        <v>#DIV/0!</v>
      </c>
      <c r="F92" s="186"/>
      <c r="G92" s="207">
        <f t="shared" ref="G92:G94" si="23">IF(F92="SÍ",D92,0)</f>
        <v>0</v>
      </c>
      <c r="H92" s="216">
        <f t="shared" ref="H92:H94" si="24">IF(F92="Sí",D92/$D$19,0%)</f>
        <v>0</v>
      </c>
      <c r="I92" s="1"/>
      <c r="J92" s="1"/>
    </row>
    <row r="93" spans="2:10" ht="12" customHeight="1" x14ac:dyDescent="0.35">
      <c r="B93" s="235"/>
      <c r="C93" s="69"/>
      <c r="D93" s="68">
        <v>0</v>
      </c>
      <c r="E93" s="38" t="e">
        <f t="shared" si="22"/>
        <v>#DIV/0!</v>
      </c>
      <c r="F93" s="186"/>
      <c r="G93" s="207">
        <f t="shared" si="23"/>
        <v>0</v>
      </c>
      <c r="H93" s="216">
        <f t="shared" si="24"/>
        <v>0</v>
      </c>
      <c r="I93" s="1"/>
      <c r="J93" s="1"/>
    </row>
    <row r="94" spans="2:10" ht="12" customHeight="1" thickBot="1" x14ac:dyDescent="0.4">
      <c r="B94" s="235"/>
      <c r="C94" s="172"/>
      <c r="D94" s="169">
        <v>0</v>
      </c>
      <c r="E94" s="144" t="e">
        <f t="shared" si="22"/>
        <v>#DIV/0!</v>
      </c>
      <c r="F94" s="189"/>
      <c r="G94" s="209">
        <f t="shared" si="23"/>
        <v>0</v>
      </c>
      <c r="H94" s="220">
        <f t="shared" si="24"/>
        <v>0</v>
      </c>
      <c r="I94" s="1"/>
      <c r="J94" s="1"/>
    </row>
    <row r="95" spans="2:10" ht="13.5" customHeight="1" thickBot="1" x14ac:dyDescent="0.4">
      <c r="B95" s="154" t="s">
        <v>51</v>
      </c>
      <c r="C95" s="195"/>
      <c r="D95" s="147">
        <f>SUM(D96:D100)</f>
        <v>0</v>
      </c>
      <c r="E95" s="148" t="e">
        <f>SUM(E96:E100)</f>
        <v>#DIV/0!</v>
      </c>
      <c r="F95" s="185"/>
      <c r="G95" s="204">
        <f>SUM(G96:G100)</f>
        <v>0</v>
      </c>
      <c r="H95" s="212">
        <f>SUM(H96:H100)</f>
        <v>0</v>
      </c>
      <c r="I95" s="1"/>
      <c r="J95" s="1"/>
    </row>
    <row r="96" spans="2:10" ht="12" customHeight="1" x14ac:dyDescent="0.35">
      <c r="B96" s="228" t="s">
        <v>33</v>
      </c>
      <c r="C96" s="69"/>
      <c r="D96" s="68">
        <v>0</v>
      </c>
      <c r="E96" s="38" t="e">
        <f>IF(($D$19=""),"",D96/$D$19)</f>
        <v>#DIV/0!</v>
      </c>
      <c r="F96" s="186"/>
      <c r="G96" s="207">
        <f t="shared" ref="G96:G100" si="25">IF(F96="SÍ",D96,0)</f>
        <v>0</v>
      </c>
      <c r="H96" s="216">
        <f>IF(F96="Sí",D96/$D$19,0%)</f>
        <v>0</v>
      </c>
      <c r="I96" s="1"/>
      <c r="J96" s="1"/>
    </row>
    <row r="97" spans="1:10" ht="12" customHeight="1" x14ac:dyDescent="0.35">
      <c r="B97" s="229"/>
      <c r="C97" s="194"/>
      <c r="D97" s="68">
        <v>0</v>
      </c>
      <c r="E97" s="38" t="e">
        <f>IF(($D$19=""),"",D97/$D$19)</f>
        <v>#DIV/0!</v>
      </c>
      <c r="F97" s="183"/>
      <c r="G97" s="205">
        <f t="shared" si="25"/>
        <v>0</v>
      </c>
      <c r="H97" s="217">
        <f>IF(F97="Sí",D97/$D$19,0%)</f>
        <v>0</v>
      </c>
      <c r="I97" s="1"/>
      <c r="J97" s="1"/>
    </row>
    <row r="98" spans="1:10" ht="12" customHeight="1" x14ac:dyDescent="0.35">
      <c r="B98" s="229"/>
      <c r="C98" s="194"/>
      <c r="D98" s="68">
        <v>0</v>
      </c>
      <c r="E98" s="38" t="e">
        <f>IF(($D$19=""),"",D98/$D$19)</f>
        <v>#DIV/0!</v>
      </c>
      <c r="F98" s="183"/>
      <c r="G98" s="205">
        <f t="shared" si="25"/>
        <v>0</v>
      </c>
      <c r="H98" s="217">
        <f>IF(F98="Sí",D98/$D$19,0%)</f>
        <v>0</v>
      </c>
      <c r="I98" s="1"/>
      <c r="J98" s="1"/>
    </row>
    <row r="99" spans="1:10" ht="12" customHeight="1" x14ac:dyDescent="0.35">
      <c r="B99" s="229"/>
      <c r="C99" s="194"/>
      <c r="D99" s="68">
        <v>0</v>
      </c>
      <c r="E99" s="38" t="e">
        <f>IF(($D$19=""),"",D99/$D$19)</f>
        <v>#DIV/0!</v>
      </c>
      <c r="F99" s="183"/>
      <c r="G99" s="205">
        <f t="shared" si="25"/>
        <v>0</v>
      </c>
      <c r="H99" s="217">
        <f>IF(F99="Sí",D99/$D$19,0%)</f>
        <v>0</v>
      </c>
      <c r="I99" s="1"/>
      <c r="J99" s="1"/>
    </row>
    <row r="100" spans="1:10" ht="12" customHeight="1" thickBot="1" x14ac:dyDescent="0.4">
      <c r="B100" s="229"/>
      <c r="C100" s="196"/>
      <c r="D100" s="149">
        <v>0</v>
      </c>
      <c r="E100" s="144" t="e">
        <f>IF(($D$19=""),"",D100/$D$19)</f>
        <v>#DIV/0!</v>
      </c>
      <c r="F100" s="184"/>
      <c r="G100" s="206">
        <f t="shared" si="25"/>
        <v>0</v>
      </c>
      <c r="H100" s="218">
        <f>IF(F100="Sí",D100/$D$19,0%)</f>
        <v>0</v>
      </c>
      <c r="I100" s="1"/>
      <c r="J100" s="1"/>
    </row>
    <row r="101" spans="1:10" ht="13.5" customHeight="1" thickBot="1" x14ac:dyDescent="0.4">
      <c r="B101" s="154" t="s">
        <v>52</v>
      </c>
      <c r="C101" s="195"/>
      <c r="D101" s="147">
        <f>SUM(D102:D104)</f>
        <v>0</v>
      </c>
      <c r="E101" s="148" t="e">
        <f>SUM(E102:E104)</f>
        <v>#DIV/0!</v>
      </c>
      <c r="F101" s="185"/>
      <c r="G101" s="204">
        <f>SUM(G102:G104)</f>
        <v>0</v>
      </c>
      <c r="H101" s="212">
        <f>SUM(H102:H104)</f>
        <v>0</v>
      </c>
      <c r="I101" s="1"/>
      <c r="J101" s="1"/>
    </row>
    <row r="102" spans="1:10" ht="12" customHeight="1" x14ac:dyDescent="0.35">
      <c r="B102" s="228" t="s">
        <v>28</v>
      </c>
      <c r="C102" s="65"/>
      <c r="D102" s="66">
        <v>0</v>
      </c>
      <c r="E102" s="40" t="e">
        <f>IF(($D$19=""),0%,D102/$D$19)</f>
        <v>#DIV/0!</v>
      </c>
      <c r="F102" s="182"/>
      <c r="G102" s="208">
        <f>IF(F102="SÍ",D102,0)</f>
        <v>0</v>
      </c>
      <c r="H102" s="219">
        <f>IF(F102="Sí",D102/$D$19,0%)</f>
        <v>0</v>
      </c>
      <c r="I102" s="1"/>
      <c r="J102" s="1"/>
    </row>
    <row r="103" spans="1:10" ht="12" customHeight="1" x14ac:dyDescent="0.35">
      <c r="B103" s="229"/>
      <c r="C103" s="194"/>
      <c r="D103" s="68">
        <v>0</v>
      </c>
      <c r="E103" s="38" t="e">
        <f>IF(($D$19=""),0%,D103/$D$19)</f>
        <v>#DIV/0!</v>
      </c>
      <c r="F103" s="183"/>
      <c r="G103" s="205">
        <f t="shared" ref="G103:G104" si="26">IF(F103="SÍ",D103,0)</f>
        <v>0</v>
      </c>
      <c r="H103" s="217">
        <f>IF(F103="Sí",D103/$D$19,0%)</f>
        <v>0</v>
      </c>
      <c r="I103" s="1"/>
      <c r="J103" s="1"/>
    </row>
    <row r="104" spans="1:10" ht="12" customHeight="1" thickBot="1" x14ac:dyDescent="0.4">
      <c r="B104" s="229"/>
      <c r="C104" s="198"/>
      <c r="D104" s="134">
        <v>0</v>
      </c>
      <c r="E104" s="41" t="e">
        <f>IF(($D$19=""),0%,D104/$D$19)</f>
        <v>#DIV/0!</v>
      </c>
      <c r="F104" s="188"/>
      <c r="G104" s="210">
        <f t="shared" si="26"/>
        <v>0</v>
      </c>
      <c r="H104" s="221">
        <f>IF(F104="Sí",D104/$D$19,0%)</f>
        <v>0</v>
      </c>
      <c r="I104" s="1"/>
      <c r="J104" s="1"/>
    </row>
    <row r="105" spans="1:10" ht="16" thickBot="1" x14ac:dyDescent="0.4">
      <c r="B105" s="159"/>
      <c r="C105" s="57" t="s">
        <v>71</v>
      </c>
      <c r="D105" s="160">
        <f>D69+D78+D84+D91+D95+D101</f>
        <v>0</v>
      </c>
      <c r="E105" s="42" t="e">
        <f>E69+E78+E84+E91+E95+E101</f>
        <v>#DIV/0!</v>
      </c>
      <c r="F105" s="179" t="s">
        <v>73</v>
      </c>
      <c r="G105" s="43">
        <f>G69+G78+G84+G91+G95+G101</f>
        <v>0</v>
      </c>
      <c r="H105" s="222">
        <f>H69+H78+H84+H91+H95+H101</f>
        <v>0</v>
      </c>
      <c r="I105" s="44"/>
      <c r="J105" s="44"/>
    </row>
    <row r="106" spans="1:10" ht="14.5" thickBot="1" x14ac:dyDescent="0.4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0" s="44" customFormat="1" ht="14.5" thickBot="1" x14ac:dyDescent="0.4">
      <c r="B107" s="82"/>
      <c r="C107" s="111" t="s">
        <v>72</v>
      </c>
      <c r="D107" s="105">
        <f>D65+D68</f>
        <v>0</v>
      </c>
      <c r="E107" s="106" t="e">
        <f>E65+E68</f>
        <v>#DIV/0!</v>
      </c>
      <c r="F107" s="175" t="s">
        <v>73</v>
      </c>
      <c r="G107" s="107">
        <f>G65+G68</f>
        <v>0</v>
      </c>
      <c r="H107" s="108">
        <f>H65+H68</f>
        <v>0</v>
      </c>
    </row>
    <row r="108" spans="1:10" ht="13.5" thickBot="1" x14ac:dyDescent="0.4">
      <c r="B108" s="18"/>
      <c r="E108" s="4"/>
    </row>
    <row r="109" spans="1:10" ht="21.75" customHeight="1" thickBot="1" x14ac:dyDescent="0.4">
      <c r="B109" s="19"/>
      <c r="C109" s="156"/>
      <c r="D109" s="157" t="s">
        <v>76</v>
      </c>
      <c r="E109" s="158">
        <f>H107</f>
        <v>0</v>
      </c>
      <c r="F109" s="158" t="str">
        <f>IF(E109&gt;='INFORMACIÓ C'!C15,"SÍ","NO")</f>
        <v>NO</v>
      </c>
    </row>
  </sheetData>
  <sheetProtection algorithmName="SHA-512" hashValue="V/utGEZGdmAM3My97c/GlYMMQSxu/j/veMuQs4yCeprKbYpxkBHO3hsCNWcCCeyNT9qeF9BaZQ3Lac157ixgWA==" saltValue="tEd/SCHaPlU+tJOvaPqoyQ==" spinCount="100000" sheet="1" formatCells="0"/>
  <mergeCells count="25">
    <mergeCell ref="B92:B94"/>
    <mergeCell ref="B96:B100"/>
    <mergeCell ref="B102:B104"/>
    <mergeCell ref="B62:B64"/>
    <mergeCell ref="B68:C68"/>
    <mergeCell ref="B70:B77"/>
    <mergeCell ref="B79:B83"/>
    <mergeCell ref="B85:B90"/>
    <mergeCell ref="B30:B37"/>
    <mergeCell ref="B39:B43"/>
    <mergeCell ref="B45:B50"/>
    <mergeCell ref="B52:B54"/>
    <mergeCell ref="B56:B60"/>
    <mergeCell ref="E19:F19"/>
    <mergeCell ref="C3:E3"/>
    <mergeCell ref="C5:E5"/>
    <mergeCell ref="C14:E14"/>
    <mergeCell ref="C15:E15"/>
    <mergeCell ref="C16:E16"/>
    <mergeCell ref="C12:E12"/>
    <mergeCell ref="C13:E13"/>
    <mergeCell ref="C6:E6"/>
    <mergeCell ref="C7:E7"/>
    <mergeCell ref="C8:E8"/>
    <mergeCell ref="C9:E9"/>
  </mergeCells>
  <conditionalFormatting sqref="D19">
    <cfRule type="cellIs" dxfId="21" priority="38" operator="equal">
      <formula>0</formula>
    </cfRule>
    <cfRule type="cellIs" dxfId="20" priority="109" operator="lessThan">
      <formula>2700000</formula>
    </cfRule>
  </conditionalFormatting>
  <conditionalFormatting sqref="D22">
    <cfRule type="cellIs" dxfId="19" priority="9" operator="greaterThan">
      <formula>1500000</formula>
    </cfRule>
    <cfRule type="expression" dxfId="18" priority="10">
      <formula>IF(AND($G$19="CATALÀ",$D$22&gt;700000,$D$19&lt;2700000),TRUE,FALSE)</formula>
    </cfRule>
    <cfRule type="expression" dxfId="17" priority="333">
      <formula>IF(AND($G$19="CATALÀ",$D$22&gt;1500000),TRUE,FALSE)</formula>
    </cfRule>
    <cfRule type="expression" dxfId="16" priority="335">
      <formula>IF(AND($G$19="ALTRES",$D$22&gt;500000),TRUE,FALSE)</formula>
    </cfRule>
    <cfRule type="expression" dxfId="15" priority="337">
      <formula>IF(AND($G$19="CASTELLÀ",$D$22&gt;500000),TRUE,FALSE)</formula>
    </cfRule>
  </conditionalFormatting>
  <conditionalFormatting sqref="D65">
    <cfRule type="cellIs" dxfId="14" priority="2" operator="notEqual">
      <formula>$G$10</formula>
    </cfRule>
  </conditionalFormatting>
  <conditionalFormatting sqref="D105">
    <cfRule type="cellIs" dxfId="13" priority="1" operator="greaterThan">
      <formula>$G$17</formula>
    </cfRule>
  </conditionalFormatting>
  <conditionalFormatting sqref="E107">
    <cfRule type="cellIs" dxfId="9" priority="20" operator="greaterThan">
      <formula>100%</formula>
    </cfRule>
  </conditionalFormatting>
  <conditionalFormatting sqref="F109">
    <cfRule type="containsText" dxfId="8" priority="18" operator="containsText" text="NO">
      <formula>NOT(ISERROR(SEARCH("NO",F109)))</formula>
    </cfRule>
    <cfRule type="containsText" dxfId="7" priority="19" operator="containsText" text="SÍ">
      <formula>NOT(ISERROR(SEARCH("SÍ",F109)))</formula>
    </cfRule>
  </conditionalFormatting>
  <conditionalFormatting sqref="H107">
    <cfRule type="cellIs" dxfId="2" priority="4" operator="greaterThan">
      <formula>1</formula>
    </cfRule>
  </conditionalFormatting>
  <conditionalFormatting sqref="I10">
    <cfRule type="expression" dxfId="1" priority="8">
      <formula>($I$10+$I$17)&gt;100%</formula>
    </cfRule>
  </conditionalFormatting>
  <conditionalFormatting sqref="I17">
    <cfRule type="expression" dxfId="0" priority="7">
      <formula>($I$10+$I$17)&gt;100%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Footer>&amp;R&amp;F</oddFooter>
  </headerFooter>
  <ignoredErrors>
    <ignoredError sqref="E85:E8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20588C30-2C2A-480F-B3E8-439A045F1DA9}">
            <xm:f>IF(AND($G$19="CASTELLÀ",$E$22&gt;'INFORMACIÓ C'!$C$13),TRUE,FALSE)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8" id="{259D2441-123F-42D5-A94B-A7090C602371}">
            <xm:f>IF(AND($G$19="ALTRES",$E$22&gt;'INFORMACIÓ C'!C$14),TRUE,FALSE)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9" id="{990CACD8-7E16-45AD-AB0C-BEAA3CAEA7D9}">
            <xm:f>IF(AND($G$19="CATALÀ",$E$22&gt;'INFORMACIÓ C'!$C$12),TRUE,FALSE)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ellIs" priority="341" operator="greaterThan" id="{BF0B72FB-2296-4EEA-B9D3-16D5BB26AD63}">
            <xm:f>'INFORMACIÓ C'!$C$16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42" id="{6B1F5B32-3A90-488B-B013-EE0DF939591D}">
            <xm:f>IF(($H$51+$H$91)&gt;'INFORMACIÓ C'!$C$16,TRUE,FALSE)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cellIs" priority="14" operator="greaterThan" id="{5CE210B0-CC84-41C1-9099-B7A18C95F488}">
            <xm:f>'INFORMACIÓ C'!$C$17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5" id="{2D2ACE96-ABC5-4F1E-A58F-1E1485806C47}">
            <xm:f>IF(($H$55+$H$95)&gt;'INFORMACIÓ C'!$C$17,TRUE,FALSE)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 H95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'INFORMACIÓ C'!$B$3:$B$4</xm:f>
          </x14:formula1>
          <xm:sqref>F85:F90 F30:F37 F52:F54 F39:F43 F70:F77 F46:F50 F79:F83</xm:sqref>
        </x14:dataValidation>
        <x14:dataValidation type="list" allowBlank="1" showInputMessage="1" showErrorMessage="1" xr:uid="{00000000-0002-0000-0500-000001000000}">
          <x14:formula1>
            <xm:f>'INFORMACIÓ B'!$B$5:$B$7</xm:f>
          </x14:formula1>
          <xm:sqref>G19</xm:sqref>
        </x14:dataValidation>
        <x14:dataValidation type="list" allowBlank="1" showInputMessage="1" showErrorMessage="1" xr:uid="{00000000-0002-0000-0500-000002000000}">
          <x14:formula1>
            <xm:f>'INFORMACIÓ B'!$B$3:$B$4</xm:f>
          </x14:formula1>
          <xm:sqref>F56:F64 F51 F96:F104 F92:F94 F68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ull7">
    <tabColor theme="4" tint="0.39997558519241921"/>
    <pageSetUpPr fitToPage="1"/>
  </sheetPr>
  <dimension ref="A1:D17"/>
  <sheetViews>
    <sheetView zoomScaleNormal="100" workbookViewId="0">
      <selection activeCell="B13" sqref="B13:C13"/>
    </sheetView>
  </sheetViews>
  <sheetFormatPr defaultColWidth="8.7265625" defaultRowHeight="14.5" x14ac:dyDescent="0.35"/>
  <cols>
    <col min="1" max="1" width="32.1796875" style="10" customWidth="1"/>
    <col min="2" max="2" width="12.7265625" style="10" bestFit="1" customWidth="1"/>
    <col min="3" max="8" width="8.7265625" style="10"/>
    <col min="9" max="9" width="26.81640625" style="10" customWidth="1"/>
    <col min="10" max="16384" width="8.7265625" style="10"/>
  </cols>
  <sheetData>
    <row r="1" spans="1:4" ht="15.5" x14ac:dyDescent="0.35">
      <c r="A1" s="54" t="s">
        <v>34</v>
      </c>
    </row>
    <row r="2" spans="1:4" x14ac:dyDescent="0.35">
      <c r="A2" s="22" t="s">
        <v>9</v>
      </c>
      <c r="B2" s="8"/>
      <c r="C2" s="9"/>
    </row>
    <row r="3" spans="1:4" x14ac:dyDescent="0.35">
      <c r="A3" s="11" t="s">
        <v>10</v>
      </c>
      <c r="B3" s="21" t="s">
        <v>11</v>
      </c>
    </row>
    <row r="4" spans="1:4" x14ac:dyDescent="0.35">
      <c r="A4" s="12" t="s">
        <v>12</v>
      </c>
      <c r="B4" s="13" t="s">
        <v>1</v>
      </c>
    </row>
    <row r="5" spans="1:4" x14ac:dyDescent="0.35">
      <c r="A5" s="11" t="s">
        <v>13</v>
      </c>
      <c r="B5" s="127" t="s">
        <v>56</v>
      </c>
    </row>
    <row r="6" spans="1:4" x14ac:dyDescent="0.35">
      <c r="A6" s="140"/>
      <c r="B6" s="141" t="s">
        <v>60</v>
      </c>
    </row>
    <row r="7" spans="1:4" x14ac:dyDescent="0.35">
      <c r="A7" s="12"/>
      <c r="B7" s="13" t="s">
        <v>14</v>
      </c>
    </row>
    <row r="8" spans="1:4" x14ac:dyDescent="0.35">
      <c r="A8" s="11" t="s">
        <v>15</v>
      </c>
      <c r="B8" s="32" t="s">
        <v>16</v>
      </c>
      <c r="C8" s="50"/>
    </row>
    <row r="9" spans="1:4" x14ac:dyDescent="0.35">
      <c r="A9" s="12"/>
      <c r="B9" s="51" t="s">
        <v>17</v>
      </c>
      <c r="C9" s="13"/>
    </row>
    <row r="10" spans="1:4" ht="15.5" x14ac:dyDescent="0.35">
      <c r="A10" s="14" t="s">
        <v>18</v>
      </c>
    </row>
    <row r="11" spans="1:4" x14ac:dyDescent="0.35">
      <c r="A11" s="24" t="s">
        <v>31</v>
      </c>
      <c r="B11" s="25">
        <v>2700000</v>
      </c>
    </row>
    <row r="12" spans="1:4" x14ac:dyDescent="0.35">
      <c r="A12" s="11" t="s">
        <v>56</v>
      </c>
      <c r="B12" s="26">
        <v>700000</v>
      </c>
      <c r="C12" s="27">
        <v>0.6</v>
      </c>
    </row>
    <row r="13" spans="1:4" x14ac:dyDescent="0.35">
      <c r="A13" s="140" t="s">
        <v>60</v>
      </c>
      <c r="B13" s="177">
        <v>500000</v>
      </c>
      <c r="C13" s="178">
        <v>0.5</v>
      </c>
    </row>
    <row r="14" spans="1:4" x14ac:dyDescent="0.35">
      <c r="A14" s="12" t="s">
        <v>14</v>
      </c>
      <c r="B14" s="28">
        <v>500000</v>
      </c>
      <c r="C14" s="29">
        <v>0.5</v>
      </c>
    </row>
    <row r="15" spans="1:4" x14ac:dyDescent="0.35">
      <c r="A15" s="23" t="s">
        <v>19</v>
      </c>
      <c r="B15" s="30"/>
      <c r="C15" s="31">
        <v>0.4</v>
      </c>
      <c r="D15" s="15" t="s">
        <v>20</v>
      </c>
    </row>
    <row r="16" spans="1:4" x14ac:dyDescent="0.35">
      <c r="A16" s="11" t="s">
        <v>2</v>
      </c>
      <c r="B16" s="32" t="s">
        <v>21</v>
      </c>
      <c r="C16" s="33">
        <v>0.15</v>
      </c>
    </row>
    <row r="17" spans="1:3" x14ac:dyDescent="0.35">
      <c r="A17" s="12" t="s">
        <v>0</v>
      </c>
      <c r="B17" s="16" t="s">
        <v>21</v>
      </c>
      <c r="C17" s="34">
        <v>0.05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INSTRUCCIONS</vt:lpstr>
      <vt:lpstr>INFORMACIÓ A</vt:lpstr>
      <vt:lpstr>MODALITAT A</vt:lpstr>
      <vt:lpstr>MODALITAT B</vt:lpstr>
      <vt:lpstr>INFORMACIÓ B</vt:lpstr>
      <vt:lpstr>MODALITAT C</vt:lpstr>
      <vt:lpstr>INFORMACIÓ C</vt:lpstr>
      <vt:lpstr>'INFORMACIÓ A'!Àrea_d'impressió</vt:lpstr>
      <vt:lpstr>'MODALITAT A'!Àrea_d'impressió</vt:lpstr>
      <vt:lpstr>'MODALITAT B'!Àrea_d'impressió</vt:lpstr>
      <vt:lpstr>'MODALITAT C'!Àrea_d'impressió</vt:lpstr>
      <vt:lpstr>'INFORMACIÓ A'!TIPUSCOPRO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Cirera Hidalgo, Laia</cp:lastModifiedBy>
  <cp:lastPrinted>2020-05-29T07:49:47Z</cp:lastPrinted>
  <dcterms:created xsi:type="dcterms:W3CDTF">2018-02-08T10:15:00Z</dcterms:created>
  <dcterms:modified xsi:type="dcterms:W3CDTF">2026-04-10T07:54:34Z</dcterms:modified>
</cp:coreProperties>
</file>