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CINEMA FICCIÓ\"/>
    </mc:Choice>
  </mc:AlternateContent>
  <workbookProtection workbookAlgorithmName="SHA-512" workbookHashValue="Wh2WaRUuB6CuNNPZqidvrYgqDtmapKa/LSrQHSBLO+OizkuAbXvLuKAHq70CI7Z168tXUwt/ptXIlnO04Eu+Rw==" workbookSaltValue="gBOVpQryexicyBDNdav0OA==" workbookSpinCount="100000" lockStructure="1"/>
  <bookViews>
    <workbookView xWindow="0" yWindow="0" windowWidth="28800" windowHeight="12300" tabRatio="917"/>
  </bookViews>
  <sheets>
    <sheet name="INSTRUCCIONS" sheetId="9" r:id="rId1"/>
    <sheet name="TRAJECTÒRIA DIRECCIÓ FICCIÓ" sheetId="1" r:id="rId2"/>
    <sheet name="PUNTS DIRECCIÓ FICCIÓ" sheetId="2" state="hidden" r:id="rId3"/>
    <sheet name="TRAJECTÒRIA GUIÓ FICCIÓ" sheetId="3" r:id="rId4"/>
    <sheet name="PUNTS GUIÓ FICCIÓ" sheetId="4" state="hidden" r:id="rId5"/>
  </sheets>
  <definedNames>
    <definedName name="_xlnm.Print_Area" localSheetId="0">INSTRUCCIONS!$A$1:$J$23</definedName>
    <definedName name="_xlnm.Print_Area" localSheetId="1">'TRAJECTÒRIA DIRECCIÓ FICCIÓ'!$B$1:$G$118</definedName>
    <definedName name="tipus">#REF!</definedName>
    <definedName name="TIPUSCOPR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3" l="1"/>
  <c r="G75" i="3"/>
  <c r="G49" i="3"/>
  <c r="G23" i="3"/>
  <c r="G96" i="1"/>
  <c r="G58" i="1"/>
  <c r="G114" i="1" l="1"/>
  <c r="G110" i="1"/>
  <c r="G112" i="1" s="1"/>
  <c r="G105" i="1"/>
  <c r="G106" i="1" s="1"/>
  <c r="G38" i="1"/>
  <c r="G76" i="1"/>
  <c r="G72" i="1"/>
  <c r="G74" i="1" s="1"/>
  <c r="G67" i="1"/>
  <c r="G68" i="1" s="1"/>
  <c r="G117" i="1" l="1"/>
  <c r="G8" i="3"/>
  <c r="G9" i="3" s="1"/>
  <c r="G13" i="3"/>
  <c r="G27" i="3"/>
  <c r="G53" i="3"/>
  <c r="G79" i="3"/>
  <c r="G105" i="3"/>
  <c r="G103" i="3"/>
  <c r="G77" i="3"/>
  <c r="G34" i="3"/>
  <c r="G35" i="3" s="1"/>
  <c r="G66" i="3"/>
  <c r="G68" i="3"/>
  <c r="G91" i="3"/>
  <c r="G92" i="3"/>
  <c r="G93" i="3"/>
  <c r="G94" i="3"/>
  <c r="G95" i="3"/>
  <c r="G96" i="3"/>
  <c r="G86" i="3"/>
  <c r="G87" i="3"/>
  <c r="G21" i="1"/>
  <c r="G23" i="1" s="1"/>
  <c r="G98" i="1"/>
  <c r="G91" i="1"/>
  <c r="G90" i="1"/>
  <c r="G89" i="1"/>
  <c r="G88" i="1"/>
  <c r="G83" i="1"/>
  <c r="G84" i="1" s="1"/>
  <c r="G60" i="1"/>
  <c r="G53" i="1"/>
  <c r="G52" i="1"/>
  <c r="G51" i="1"/>
  <c r="G50" i="1"/>
  <c r="G45" i="1"/>
  <c r="G46" i="1" s="1"/>
  <c r="G34" i="1"/>
  <c r="G29" i="1"/>
  <c r="G36" i="1"/>
  <c r="G30" i="1"/>
  <c r="G13" i="1"/>
  <c r="G14" i="1"/>
  <c r="G17" i="1" s="1"/>
  <c r="G15" i="1"/>
  <c r="G16" i="1"/>
  <c r="G8" i="1"/>
  <c r="G9" i="1" s="1"/>
  <c r="G70" i="3"/>
  <c r="G69" i="3"/>
  <c r="G67" i="3"/>
  <c r="G65" i="3"/>
  <c r="G71" i="3" s="1"/>
  <c r="G60" i="3"/>
  <c r="G61" i="3" s="1"/>
  <c r="G44" i="3"/>
  <c r="G43" i="3"/>
  <c r="G42" i="3"/>
  <c r="G41" i="3"/>
  <c r="G40" i="3"/>
  <c r="G39" i="3"/>
  <c r="G17" i="3"/>
  <c r="G16" i="3"/>
  <c r="G15" i="3"/>
  <c r="G51" i="3"/>
  <c r="G18" i="3"/>
  <c r="G14" i="3"/>
  <c r="G25" i="3"/>
  <c r="G19" i="3" l="1"/>
  <c r="G97" i="3"/>
  <c r="G45" i="3"/>
  <c r="G108" i="3"/>
  <c r="G92" i="1"/>
  <c r="G54" i="1"/>
</calcChain>
</file>

<file path=xl/sharedStrings.xml><?xml version="1.0" encoding="utf-8"?>
<sst xmlns="http://schemas.openxmlformats.org/spreadsheetml/2006/main" count="417" uniqueCount="102">
  <si>
    <t>Festival Internacional de Cinema de Cannes</t>
  </si>
  <si>
    <t>Festival de Sundance</t>
  </si>
  <si>
    <t>Internationale Filmfestspiele Berlin. Berlinale</t>
  </si>
  <si>
    <t>La Bienale di Venezia/ Mostra Internazionale d'Arte Cinematografic</t>
  </si>
  <si>
    <t>Toronto Internacional Film Festival</t>
  </si>
  <si>
    <t>Busan Inernacional Films Festival</t>
  </si>
  <si>
    <t>SXSW Film Festival Austin</t>
  </si>
  <si>
    <t>International Film Festival Rotterdam</t>
  </si>
  <si>
    <t>Karlovy Vary International Film Festival</t>
  </si>
  <si>
    <t>Festival del Film Locarno</t>
  </si>
  <si>
    <t>Moscow International Film Festival</t>
  </si>
  <si>
    <t>Shanghai International Film Festival</t>
  </si>
  <si>
    <t>Warsaw International Film Festival</t>
  </si>
  <si>
    <t>Tallinn Black Nights Film Festival</t>
  </si>
  <si>
    <t>Tokyo International Film Festival (TIFF)</t>
  </si>
  <si>
    <t>Goa IFFI - India International Film Festival</t>
  </si>
  <si>
    <t>Montréal Film Festival (World Film Festival)</t>
  </si>
  <si>
    <t>Festival Internacional de Cine de Mar del Plata</t>
  </si>
  <si>
    <t>Festival Internacional de Cinema de San Sebastià /Donostia Zinemaldia</t>
  </si>
  <si>
    <t>Festival de Cinema Español de Málaga</t>
  </si>
  <si>
    <t>Semana Internacional de Cinema de Valladolid (Seminci)</t>
  </si>
  <si>
    <t>Festival Internacional du Court Métrage de Clermont Ferrand</t>
  </si>
  <si>
    <t>Sitges, Festival Internacional de Cinema Fantàstic de Catalunya</t>
  </si>
  <si>
    <t>Premis Goya</t>
  </si>
  <si>
    <t>Premis Oscar de l'Acadèmia de Hollywood</t>
  </si>
  <si>
    <t>Premis Cinema Europeu EFA</t>
  </si>
  <si>
    <t>NOMINACIONS</t>
  </si>
  <si>
    <t>PREMIS</t>
  </si>
  <si>
    <t>Festival</t>
  </si>
  <si>
    <t>Llarg / Curt</t>
  </si>
  <si>
    <t>Any de producció</t>
  </si>
  <si>
    <t>Any d'estrena</t>
  </si>
  <si>
    <t>Punts</t>
  </si>
  <si>
    <t>Llarg</t>
  </si>
  <si>
    <t>Curt</t>
  </si>
  <si>
    <t>Títol del projecte nominat</t>
  </si>
  <si>
    <t>SUBTOTAL</t>
  </si>
  <si>
    <t>PUNTS</t>
  </si>
  <si>
    <t>Màxim Punts</t>
  </si>
  <si>
    <t>Títol del projecte</t>
  </si>
  <si>
    <t>Data resolució qualificació</t>
  </si>
  <si>
    <t>Organisme 
qualificador</t>
  </si>
  <si>
    <t>Data d'estrena</t>
  </si>
  <si>
    <t>Sí</t>
  </si>
  <si>
    <t>No</t>
  </si>
  <si>
    <t>PUNTUACIÓ TOTAL DIRECTOR/A 1:</t>
  </si>
  <si>
    <t>NOM DEL/DE LA DIRECTOR/A 2:</t>
  </si>
  <si>
    <t>PUNTUACIÓ TOTAL DIRECTOR/A 2:</t>
  </si>
  <si>
    <t>NOM DEL/DE LA DIRECTOR/A 3:</t>
  </si>
  <si>
    <t>PUNTUACIÓ TOTAL DIRECTOR/A 3:</t>
  </si>
  <si>
    <t>*Només es poden omplir les caselles en gris</t>
  </si>
  <si>
    <t>*Guardar i enviar en format EXCEL</t>
  </si>
  <si>
    <t>NOM DEL/DE LA GUIONISTA 1:</t>
  </si>
  <si>
    <t>PUNTUACIÓ MITJANA EN CAS DE MÉS D'UN/A GUIONISTA:</t>
  </si>
  <si>
    <t>PUNTUACIÓ MITJANA EN CAS DE MÉS D'UN/A DIRECTOR/A:</t>
  </si>
  <si>
    <t xml:space="preserve">International Documentary Filmfestival Amsterdam IDFA </t>
  </si>
  <si>
    <t>Títol del projecte premiat</t>
  </si>
  <si>
    <t>PUNTUACIÓ TOTAL GUIONISTA 1:</t>
  </si>
  <si>
    <t>PUNTUACIÓ TOTAL GUIONISTA 2:</t>
  </si>
  <si>
    <t>PUNTUACIÓ TOTAL GUIONISTA 3:</t>
  </si>
  <si>
    <t>NOM DEL/DE LA GUIONISTA 2:</t>
  </si>
  <si>
    <t>NOM DEL/DE LA GUIONISTA 3:</t>
  </si>
  <si>
    <t>1.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</si>
  <si>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</si>
  <si>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t>2.</t>
  </si>
  <si>
    <t>S'han de posar els noms encara que no obtinguin punts</t>
  </si>
  <si>
    <t>DIRECCIÓ DE LLARGS ESTRENATS EN CINEMES COMERCIALS</t>
  </si>
  <si>
    <t>*</t>
  </si>
  <si>
    <t>No s'acceptatan arxius modificats. No modificar l'arxiu per poder mantenir actives totes les funcions establertes</t>
  </si>
  <si>
    <t>LLARGMETRATGES ESTRENATS EN CINEMES COMERCIALS</t>
  </si>
  <si>
    <t>Cada pestanya té espai per posar 3 directors/ores o guionistes</t>
  </si>
  <si>
    <t>Si és de l'Annex 1:</t>
  </si>
  <si>
    <t>FICCIÓ</t>
  </si>
  <si>
    <t>Si és de l'Annex 2:</t>
  </si>
  <si>
    <t>DOCUMENTALS</t>
  </si>
  <si>
    <t>Trajectòria direcció FICCIÓ</t>
  </si>
  <si>
    <t>Trajectòria guió FICCIÓ</t>
  </si>
  <si>
    <t>Trajectòria direcció DOCUMENTAL</t>
  </si>
  <si>
    <t>Trajectòria guió DOCUMENTAL</t>
  </si>
  <si>
    <t>3.</t>
  </si>
  <si>
    <r>
      <t>S'ha d'</t>
    </r>
    <r>
      <rPr>
        <u/>
        <sz val="11"/>
        <color theme="1"/>
        <rFont val="Calibri"/>
        <family val="2"/>
        <scheme val="minor"/>
      </rPr>
      <t>omplir la pestanya corresponent a la tipologia de projecte presentat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</si>
  <si>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S'ha de </t>
    </r>
    <r>
      <rPr>
        <u/>
        <sz val="11"/>
        <color theme="1"/>
        <rFont val="Calibri"/>
        <family val="2"/>
        <scheme val="minor"/>
      </rPr>
      <t>posar obligatòriament el nom del director/a/guionista als requadres marcats amb el contorn vermell</t>
    </r>
  </si>
  <si>
    <t>Valoració de la trajectòria de direcció i guió</t>
  </si>
  <si>
    <t>* S'entén per nou realitzador o nova realitzadora el o la que, en el moment de presentar la sol·licitud, no hagi dirigit o codirigit més de dos llargmetratges cinematogràfics produïts i exhibits en sales d'exhibició cinematogràfica de l'Estat espanyol.</t>
  </si>
  <si>
    <t>X</t>
  </si>
  <si>
    <t>*Omplir les dades dels projectes previs</t>
  </si>
  <si>
    <t>NOM DEL/DE LA GUIONISTA 4:</t>
  </si>
  <si>
    <t>PUNTUACIÓ TOTAL GUIONISTA 4:</t>
  </si>
  <si>
    <t>Subvencions per a la producció de llargmetratges cinematogràfics de ficció 2025</t>
  </si>
  <si>
    <r>
      <t>NOM DEL/DE LA DIRECTOR/A 1</t>
    </r>
    <r>
      <rPr>
        <b/>
        <sz val="11"/>
        <color theme="1"/>
        <rFont val="Calibri"/>
        <family val="2"/>
        <scheme val="minor"/>
      </rPr>
      <t xml:space="preserve">:  </t>
    </r>
  </si>
  <si>
    <r>
      <t xml:space="preserve">PRODUCCIÓ LLARGMETRATGES CINEMATOGRÀFICS DE FICCIÓ 2025 / </t>
    </r>
    <r>
      <rPr>
        <b/>
        <sz val="14"/>
        <color theme="8"/>
        <rFont val="Calibri"/>
        <family val="2"/>
        <scheme val="minor"/>
      </rPr>
      <t>TRAJECTÒRIA DIRECCIÓ</t>
    </r>
  </si>
  <si>
    <r>
      <t xml:space="preserve">PRODUCCIÓ LLARGMETRATGES CINEMATOGRÀFICS DE FICCIÓ 2025 / </t>
    </r>
    <r>
      <rPr>
        <b/>
        <sz val="14"/>
        <color theme="9"/>
        <rFont val="Calibri"/>
        <family val="2"/>
        <scheme val="minor"/>
      </rPr>
      <t>TRAJECTÒRIA DE GUIONISTA/ES</t>
    </r>
  </si>
  <si>
    <r>
      <rPr>
        <b/>
        <u/>
        <sz val="11"/>
        <color theme="5" tint="-0.249977111117893"/>
        <rFont val="Calibri"/>
        <family val="2"/>
        <scheme val="minor"/>
      </rPr>
      <t xml:space="preserve">SENSE </t>
    </r>
    <r>
      <rPr>
        <b/>
        <sz val="11"/>
        <color theme="1"/>
        <rFont val="Calibri"/>
        <family val="2"/>
        <scheme val="minor"/>
      </rPr>
      <t>llargmetratges dirigits i estrenats en el moment de la sol·licitud</t>
    </r>
  </si>
  <si>
    <r>
      <rPr>
        <b/>
        <u/>
        <sz val="11"/>
        <color theme="5" tint="-0.249977111117893"/>
        <rFont val="Calibri"/>
        <family val="2"/>
        <scheme val="minor"/>
      </rPr>
      <t>AMB</t>
    </r>
    <r>
      <rPr>
        <b/>
        <sz val="11"/>
        <color theme="1"/>
        <rFont val="Calibri"/>
        <family val="2"/>
        <scheme val="minor"/>
      </rPr>
      <t xml:space="preserve"> llargmetratges previs dirigits i estrenats en el moment de la sol·licitud:</t>
    </r>
  </si>
  <si>
    <t>ESCOLLIR UNA OPCIÓ</t>
  </si>
  <si>
    <t>NOU/VA REALITZADOR/A</t>
  </si>
  <si>
    <t xml:space="preserve"> (Únicament per modalitat A)</t>
  </si>
  <si>
    <t>CLICAR PER ACCEDIR AL FORMULARI DE TRAJECTÒRIA DE DIRECCIÓ:</t>
  </si>
  <si>
    <t>· TRAJECTÒRIA DE DIRECCIÓ</t>
  </si>
  <si>
    <t>· TRAJECTÒRIA DE GUIÓ</t>
  </si>
  <si>
    <t>Festival international du films d'animation d'Annecy</t>
  </si>
  <si>
    <t>Premis Gaudí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</si>
</sst>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11"/>
      <color theme="5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2" xfId="0" applyBorder="1"/>
    <xf numFmtId="0" fontId="1" fillId="0" borderId="3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4" xfId="0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1" fillId="4" borderId="27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1" fillId="3" borderId="0" xfId="0" applyFont="1" applyFill="1"/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9" xfId="0" applyNumberForma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left" indent="1"/>
    </xf>
    <xf numFmtId="0" fontId="0" fillId="5" borderId="0" xfId="0" applyFill="1"/>
    <xf numFmtId="0" fontId="0" fillId="6" borderId="0" xfId="0" applyFill="1"/>
    <xf numFmtId="0" fontId="13" fillId="3" borderId="0" xfId="0" applyFont="1" applyFill="1"/>
    <xf numFmtId="1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7" borderId="0" xfId="0" applyFont="1" applyFill="1" applyAlignment="1" applyProtection="1">
      <alignment vertical="center"/>
    </xf>
    <xf numFmtId="0" fontId="0" fillId="7" borderId="0" xfId="0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7" fillId="7" borderId="0" xfId="0" applyFont="1" applyFill="1" applyAlignment="1" applyProtection="1">
      <alignment vertical="center"/>
    </xf>
    <xf numFmtId="0" fontId="2" fillId="7" borderId="5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8" fillId="7" borderId="0" xfId="0" applyFont="1" applyFill="1" applyAlignment="1">
      <alignment horizontal="right" vertical="center"/>
    </xf>
    <xf numFmtId="0" fontId="8" fillId="7" borderId="0" xfId="0" applyFont="1" applyFill="1" applyAlignment="1">
      <alignment horizontal="center" vertical="center"/>
    </xf>
    <xf numFmtId="0" fontId="0" fillId="7" borderId="26" xfId="0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4" xfId="0" applyNumberForma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8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0" fillId="7" borderId="22" xfId="0" applyFill="1" applyBorder="1" applyAlignment="1">
      <alignment vertical="center"/>
    </xf>
    <xf numFmtId="0" fontId="1" fillId="7" borderId="23" xfId="0" applyFont="1" applyFill="1" applyBorder="1" applyAlignment="1">
      <alignment horizontal="right" vertical="center"/>
    </xf>
    <xf numFmtId="0" fontId="0" fillId="7" borderId="24" xfId="0" applyFill="1" applyBorder="1" applyAlignment="1">
      <alignment vertical="center"/>
    </xf>
    <xf numFmtId="0" fontId="0" fillId="7" borderId="24" xfId="0" applyFill="1" applyBorder="1" applyAlignment="1">
      <alignment horizontal="center" vertical="center"/>
    </xf>
    <xf numFmtId="0" fontId="1" fillId="7" borderId="0" xfId="0" applyFont="1" applyFill="1" applyAlignment="1">
      <alignment horizontal="right" vertical="center"/>
    </xf>
    <xf numFmtId="2" fontId="0" fillId="7" borderId="5" xfId="0" applyNumberFormat="1" applyFill="1" applyBorder="1" applyAlignment="1">
      <alignment horizontal="center" vertical="center"/>
    </xf>
    <xf numFmtId="0" fontId="5" fillId="8" borderId="0" xfId="0" applyFont="1" applyFill="1" applyAlignment="1">
      <alignment horizontal="right" vertical="center"/>
    </xf>
    <xf numFmtId="0" fontId="0" fillId="7" borderId="31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0" fillId="7" borderId="34" xfId="0" applyFill="1" applyBorder="1" applyAlignment="1">
      <alignment vertical="center"/>
    </xf>
    <xf numFmtId="0" fontId="16" fillId="7" borderId="35" xfId="0" applyFont="1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7" borderId="33" xfId="0" applyFill="1" applyBorder="1" applyAlignment="1">
      <alignment vertical="center"/>
    </xf>
    <xf numFmtId="0" fontId="14" fillId="7" borderId="35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35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vertical="center"/>
    </xf>
    <xf numFmtId="0" fontId="8" fillId="7" borderId="22" xfId="0" applyFont="1" applyFill="1" applyBorder="1" applyAlignment="1">
      <alignment horizontal="right" vertical="center"/>
    </xf>
    <xf numFmtId="0" fontId="8" fillId="7" borderId="23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0" fillId="7" borderId="38" xfId="0" applyFill="1" applyBorder="1" applyAlignment="1">
      <alignment vertical="center"/>
    </xf>
    <xf numFmtId="0" fontId="17" fillId="7" borderId="5" xfId="0" applyFont="1" applyFill="1" applyBorder="1" applyAlignment="1">
      <alignment vertical="center"/>
    </xf>
    <xf numFmtId="0" fontId="8" fillId="7" borderId="28" xfId="0" applyFont="1" applyFill="1" applyBorder="1" applyAlignment="1">
      <alignment horizontal="right" vertical="center"/>
    </xf>
    <xf numFmtId="0" fontId="8" fillId="7" borderId="39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9" fillId="3" borderId="0" xfId="1" applyFill="1" applyAlignment="1">
      <alignment horizontal="left" vertical="center"/>
    </xf>
    <xf numFmtId="0" fontId="14" fillId="7" borderId="29" xfId="0" applyFont="1" applyFill="1" applyBorder="1" applyAlignment="1">
      <alignment horizontal="left" vertical="center" wrapText="1"/>
    </xf>
    <xf numFmtId="0" fontId="14" fillId="7" borderId="28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7" xfId="0" applyFont="1" applyFill="1" applyBorder="1" applyAlignment="1" applyProtection="1">
      <alignment horizontal="left" vertical="center"/>
      <protection locked="0"/>
    </xf>
  </cellXfs>
  <cellStyles count="2">
    <cellStyle name="Enllaç" xfId="1" builtinId="8"/>
    <cellStyle name="Normal" xfId="0" builtinId="0"/>
  </cellStyles>
  <dxfs count="3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5" zoomScaleNormal="95" workbookViewId="0">
      <selection activeCell="B28" sqref="B28:D28"/>
    </sheetView>
  </sheetViews>
  <sheetFormatPr defaultColWidth="9.140625" defaultRowHeight="15" x14ac:dyDescent="0.25"/>
  <cols>
    <col min="1" max="1" width="2.85546875" style="21" customWidth="1"/>
    <col min="2" max="2" width="19" style="21" customWidth="1"/>
    <col min="3" max="3" width="8.5703125" style="21" customWidth="1"/>
    <col min="4" max="4" width="6.7109375" style="21" customWidth="1"/>
    <col min="5" max="5" width="15" style="21" customWidth="1"/>
    <col min="6" max="6" width="9.140625" style="21"/>
    <col min="7" max="7" width="13.85546875" style="21" customWidth="1"/>
    <col min="8" max="8" width="8.28515625" style="21" customWidth="1"/>
    <col min="9" max="9" width="13.7109375" style="21" customWidth="1"/>
    <col min="10" max="10" width="11" style="21" customWidth="1"/>
    <col min="11" max="16384" width="9.140625" style="21"/>
  </cols>
  <sheetData>
    <row r="1" spans="1:6" ht="26.25" x14ac:dyDescent="0.4">
      <c r="A1" s="61" t="s">
        <v>88</v>
      </c>
      <c r="B1" s="48"/>
    </row>
    <row r="2" spans="1:6" ht="10.5" customHeight="1" x14ac:dyDescent="0.3">
      <c r="A2" s="20"/>
    </row>
    <row r="3" spans="1:6" ht="15.75" x14ac:dyDescent="0.25">
      <c r="A3" s="22" t="s">
        <v>82</v>
      </c>
    </row>
    <row r="5" spans="1:6" ht="15.75" x14ac:dyDescent="0.25">
      <c r="A5" s="55" t="s">
        <v>67</v>
      </c>
      <c r="B5" s="54" t="s">
        <v>68</v>
      </c>
    </row>
    <row r="7" spans="1:6" x14ac:dyDescent="0.25">
      <c r="A7" s="21" t="s">
        <v>62</v>
      </c>
      <c r="B7" s="23" t="s">
        <v>63</v>
      </c>
    </row>
    <row r="8" spans="1:6" ht="7.5" customHeight="1" x14ac:dyDescent="0.25"/>
    <row r="9" spans="1:6" hidden="1" x14ac:dyDescent="0.25">
      <c r="A9" s="21" t="s">
        <v>64</v>
      </c>
      <c r="B9" s="21" t="s">
        <v>80</v>
      </c>
    </row>
    <row r="10" spans="1:6" ht="4.5" hidden="1" customHeight="1" x14ac:dyDescent="0.25"/>
    <row r="11" spans="1:6" hidden="1" x14ac:dyDescent="0.25">
      <c r="B11" s="58" t="s">
        <v>71</v>
      </c>
    </row>
    <row r="12" spans="1:6" hidden="1" x14ac:dyDescent="0.25">
      <c r="B12" s="58" t="s">
        <v>72</v>
      </c>
      <c r="D12" s="59" t="s">
        <v>75</v>
      </c>
      <c r="E12" s="59"/>
      <c r="F12" s="59"/>
    </row>
    <row r="13" spans="1:6" hidden="1" x14ac:dyDescent="0.25">
      <c r="B13" s="58"/>
      <c r="D13" s="59" t="s">
        <v>76</v>
      </c>
      <c r="E13" s="59"/>
      <c r="F13" s="59"/>
    </row>
    <row r="14" spans="1:6" ht="9.75" hidden="1" customHeight="1" x14ac:dyDescent="0.25">
      <c r="B14" s="58"/>
    </row>
    <row r="15" spans="1:6" hidden="1" x14ac:dyDescent="0.25">
      <c r="B15" s="58" t="s">
        <v>73</v>
      </c>
    </row>
    <row r="16" spans="1:6" hidden="1" x14ac:dyDescent="0.25">
      <c r="B16" s="58" t="s">
        <v>74</v>
      </c>
      <c r="D16" s="60" t="s">
        <v>77</v>
      </c>
      <c r="E16" s="60"/>
      <c r="F16" s="60"/>
    </row>
    <row r="17" spans="1:10" hidden="1" x14ac:dyDescent="0.25">
      <c r="B17" s="58"/>
      <c r="D17" s="60" t="s">
        <v>78</v>
      </c>
      <c r="E17" s="60"/>
      <c r="F17" s="60"/>
    </row>
    <row r="18" spans="1:10" ht="9.75" hidden="1" customHeight="1" x14ac:dyDescent="0.25"/>
    <row r="19" spans="1:10" x14ac:dyDescent="0.25">
      <c r="A19" s="21" t="s">
        <v>64</v>
      </c>
      <c r="B19" s="21" t="s">
        <v>70</v>
      </c>
    </row>
    <row r="20" spans="1:10" ht="9" customHeight="1" thickBot="1" x14ac:dyDescent="0.3"/>
    <row r="21" spans="1:10" ht="15.75" thickBot="1" x14ac:dyDescent="0.3">
      <c r="A21" s="21" t="s">
        <v>79</v>
      </c>
      <c r="B21" s="24" t="s">
        <v>81</v>
      </c>
      <c r="D21" s="25"/>
      <c r="E21" s="25"/>
      <c r="F21" s="25"/>
      <c r="G21" s="25"/>
      <c r="I21" s="25"/>
      <c r="J21" s="26"/>
    </row>
    <row r="22" spans="1:10" x14ac:dyDescent="0.25">
      <c r="B22" s="25" t="s">
        <v>65</v>
      </c>
      <c r="C22" s="25"/>
      <c r="D22" s="25"/>
      <c r="E22" s="25"/>
      <c r="F22" s="25"/>
      <c r="G22" s="25"/>
    </row>
    <row r="23" spans="1:10" ht="8.25" customHeight="1" x14ac:dyDescent="0.25"/>
    <row r="25" spans="1:10" x14ac:dyDescent="0.25">
      <c r="B25" s="129" t="s">
        <v>97</v>
      </c>
      <c r="C25" s="130"/>
      <c r="D25" s="130"/>
    </row>
    <row r="26" spans="1:10" ht="4.5" customHeight="1" x14ac:dyDescent="0.25">
      <c r="B26" s="130"/>
      <c r="C26" s="130"/>
      <c r="D26" s="130"/>
    </row>
    <row r="27" spans="1:10" x14ac:dyDescent="0.25">
      <c r="B27" s="131" t="s">
        <v>98</v>
      </c>
      <c r="C27" s="131"/>
      <c r="D27" s="131"/>
    </row>
    <row r="28" spans="1:10" x14ac:dyDescent="0.25">
      <c r="B28" s="131" t="s">
        <v>99</v>
      </c>
      <c r="C28" s="131"/>
      <c r="D28" s="131"/>
    </row>
  </sheetData>
  <sheetProtection algorithmName="SHA-512" hashValue="t53odD6iKoSaFrJG25jLEyQ6CSF/BmZR5PTEN7oyBa3om1Ryf++3XBv7vqpye0UQgoP5E+X2vHC4p514wgPgjg==" saltValue="K+T9x9g1aFDDbFZK0LKy7A==" spinCount="100000" sheet="1" objects="1" scenarios="1"/>
  <mergeCells count="2">
    <mergeCell ref="B27:D27"/>
    <mergeCell ref="B28:D28"/>
  </mergeCells>
  <hyperlinks>
    <hyperlink ref="B28" location="'LLARGS CINE DOC'!A1" display="· ANNEX 2: LARGMETRATGES CINEMATOGRÀFICS DOCUMENTALS"/>
    <hyperlink ref="B27" location="TVDOCS!A1" display="· ANNEX 1 : DOCUMENTALS DESITNATS PER A SER EMESOS PER TELEVISIÓ"/>
    <hyperlink ref="B27:D27" location="'TRAJECTÒRIA DIRECCIÓ FICCIÓ'!A1" display="· TRAJECTÒRIA DE DIRECCIÓ"/>
    <hyperlink ref="B28:D28" location="'TRAJECTÒRIA GUIÓ FICCIÓ'!A1" display="· TRAJECTÒRIA DE GUIÓ"/>
  </hyperlinks>
  <pageMargins left="0.70866141732283472" right="0.70866141732283472" top="1.3385826771653544" bottom="0.74803149606299213" header="0.31496062992125984" footer="0.31496062992125984"/>
  <pageSetup paperSize="9" scale="88" orientation="portrait" r:id="rId1"/>
  <headerFooter>
    <oddHeader>&amp;L&amp;G</oddHeader>
    <oddFooter>&amp;R&amp;F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Z150"/>
  <sheetViews>
    <sheetView zoomScale="90" zoomScaleNormal="90" workbookViewId="0">
      <pane ySplit="2" topLeftCell="A3" activePane="bottomLeft" state="frozen"/>
      <selection activeCell="C25" sqref="C25"/>
      <selection pane="bottomLeft" activeCell="C4" sqref="C4"/>
    </sheetView>
  </sheetViews>
  <sheetFormatPr defaultColWidth="9.140625" defaultRowHeight="15" x14ac:dyDescent="0.25"/>
  <cols>
    <col min="1" max="1" width="9.140625" style="9"/>
    <col min="2" max="2" width="64.28515625" style="9" customWidth="1"/>
    <col min="3" max="3" width="61.5703125" style="9" customWidth="1"/>
    <col min="4" max="4" width="12.5703125" style="9" customWidth="1"/>
    <col min="5" max="5" width="17.85546875" style="9" customWidth="1"/>
    <col min="6" max="6" width="14.5703125" style="9" customWidth="1"/>
    <col min="7" max="7" width="14" style="27" bestFit="1" customWidth="1"/>
    <col min="8" max="16384" width="9.140625" style="9"/>
  </cols>
  <sheetData>
    <row r="1" spans="1:26" x14ac:dyDescent="0.25">
      <c r="A1" s="71"/>
      <c r="B1" s="71"/>
      <c r="C1" s="71"/>
      <c r="D1" s="71"/>
      <c r="E1" s="72" t="s">
        <v>50</v>
      </c>
      <c r="F1" s="71"/>
      <c r="G1" s="73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8.75" x14ac:dyDescent="0.25">
      <c r="A2" s="71"/>
      <c r="B2" s="74" t="s">
        <v>90</v>
      </c>
      <c r="C2" s="71"/>
      <c r="D2" s="71"/>
      <c r="E2" s="75" t="s">
        <v>51</v>
      </c>
      <c r="F2" s="71"/>
      <c r="G2" s="73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5.75" thickBot="1" x14ac:dyDescent="0.3">
      <c r="A3" s="71"/>
      <c r="B3" s="71"/>
      <c r="C3" s="71"/>
      <c r="D3" s="71"/>
      <c r="E3" s="71"/>
      <c r="F3" s="71"/>
      <c r="G3" s="73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5.75" thickBot="1" x14ac:dyDescent="0.3">
      <c r="A4" s="71"/>
      <c r="B4" s="106" t="s">
        <v>89</v>
      </c>
      <c r="C4" s="138"/>
      <c r="D4" s="96"/>
      <c r="E4" s="71"/>
      <c r="F4" s="71"/>
      <c r="G4" s="73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5.75" thickBot="1" x14ac:dyDescent="0.3">
      <c r="A5" s="71"/>
      <c r="B5" s="71"/>
      <c r="C5" s="96"/>
      <c r="D5" s="71"/>
      <c r="E5" s="71"/>
      <c r="F5" s="71"/>
      <c r="G5" s="73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6.5" thickBot="1" x14ac:dyDescent="0.3">
      <c r="A6" s="71"/>
      <c r="B6" s="76" t="s">
        <v>26</v>
      </c>
      <c r="C6" s="71"/>
      <c r="D6" s="71"/>
      <c r="E6" s="71"/>
      <c r="F6" s="79" t="s">
        <v>38</v>
      </c>
      <c r="G6" s="80">
        <v>2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25">
      <c r="A7" s="71"/>
      <c r="B7" s="77" t="s">
        <v>28</v>
      </c>
      <c r="C7" s="35" t="s">
        <v>35</v>
      </c>
      <c r="D7" s="82" t="s">
        <v>29</v>
      </c>
      <c r="E7" s="83" t="s">
        <v>30</v>
      </c>
      <c r="F7" s="83" t="s">
        <v>31</v>
      </c>
      <c r="G7" s="84" t="s">
        <v>32</v>
      </c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5.75" thickBot="1" x14ac:dyDescent="0.3">
      <c r="A8" s="71"/>
      <c r="B8" s="49"/>
      <c r="C8" s="17"/>
      <c r="D8" s="14"/>
      <c r="E8" s="66"/>
      <c r="F8" s="66"/>
      <c r="G8" s="87">
        <f>IF(OR(B8="",C8=""),0,VLOOKUP(B8,'PUNTS DIRECCIÓ FICCIÓ'!$B$2:$C$30,2,FALSE))</f>
        <v>0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5.75" thickBot="1" x14ac:dyDescent="0.3">
      <c r="A9" s="71"/>
      <c r="B9" s="71"/>
      <c r="C9" s="71"/>
      <c r="D9" s="71"/>
      <c r="E9" s="71"/>
      <c r="F9" s="85" t="s">
        <v>36</v>
      </c>
      <c r="G9" s="86">
        <f>SUM(G8)</f>
        <v>0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5.75" thickBot="1" x14ac:dyDescent="0.3">
      <c r="A10" s="71"/>
      <c r="B10" s="71"/>
      <c r="C10" s="71"/>
      <c r="D10" s="71"/>
      <c r="E10" s="71"/>
      <c r="F10" s="71"/>
      <c r="G10" s="73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6.5" thickBot="1" x14ac:dyDescent="0.3">
      <c r="A11" s="71"/>
      <c r="B11" s="76" t="s">
        <v>27</v>
      </c>
      <c r="C11" s="71"/>
      <c r="D11" s="71"/>
      <c r="E11" s="71"/>
      <c r="F11" s="79" t="s">
        <v>38</v>
      </c>
      <c r="G11" s="80">
        <v>4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x14ac:dyDescent="0.25">
      <c r="A12" s="71"/>
      <c r="B12" s="6" t="s">
        <v>28</v>
      </c>
      <c r="C12" s="35" t="s">
        <v>56</v>
      </c>
      <c r="D12" s="34" t="s">
        <v>29</v>
      </c>
      <c r="E12" s="35" t="s">
        <v>30</v>
      </c>
      <c r="F12" s="35" t="s">
        <v>31</v>
      </c>
      <c r="G12" s="84" t="s">
        <v>32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x14ac:dyDescent="0.25">
      <c r="A13" s="71"/>
      <c r="B13" s="50"/>
      <c r="C13" s="51"/>
      <c r="D13" s="15"/>
      <c r="E13" s="63"/>
      <c r="F13" s="63"/>
      <c r="G13" s="92">
        <f>IF(OR(B13="",C13=""),0,VLOOKUP(B13,'PUNTS DIRECCIÓ FICCIÓ'!$G$1:$H$30,2,FALSE))</f>
        <v>0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x14ac:dyDescent="0.25">
      <c r="A14" s="71"/>
      <c r="B14" s="50"/>
      <c r="C14" s="51"/>
      <c r="D14" s="15"/>
      <c r="E14" s="63"/>
      <c r="F14" s="63"/>
      <c r="G14" s="92">
        <f>IF(OR(B14="",C14=""),0,VLOOKUP(B14,'PUNTS DIRECCIÓ FICCIÓ'!$G$1:$H$30,2,FALSE))</f>
        <v>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x14ac:dyDescent="0.25">
      <c r="A15" s="71"/>
      <c r="B15" s="50"/>
      <c r="C15" s="51"/>
      <c r="D15" s="15"/>
      <c r="E15" s="63"/>
      <c r="F15" s="63"/>
      <c r="G15" s="92">
        <f>IF(OR(B15="",C15=""),0,VLOOKUP(B15,'PUNTS DIRECCIÓ FICCIÓ'!$G$1:$H$30,2,FALSE))</f>
        <v>0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5.75" thickBot="1" x14ac:dyDescent="0.3">
      <c r="A16" s="71"/>
      <c r="B16" s="52"/>
      <c r="C16" s="53"/>
      <c r="D16" s="16"/>
      <c r="E16" s="64"/>
      <c r="F16" s="64"/>
      <c r="G16" s="93">
        <f>IF(OR(B16="",C16=""),0,VLOOKUP(B16,'PUNTS DIRECCIÓ FICCIÓ'!$G$1:$H$30,2,FALSE))</f>
        <v>0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5.75" thickBot="1" x14ac:dyDescent="0.3">
      <c r="A17" s="71"/>
      <c r="B17" s="71"/>
      <c r="C17" s="71"/>
      <c r="D17" s="71"/>
      <c r="E17" s="71"/>
      <c r="F17" s="85" t="s">
        <v>36</v>
      </c>
      <c r="G17" s="88">
        <f>IF(SUM(G13:G16)&gt;G11,G11,SUM(G13:G16))</f>
        <v>0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5.75" thickBot="1" x14ac:dyDescent="0.3">
      <c r="A18" s="71"/>
      <c r="B18" s="71"/>
      <c r="C18" s="71"/>
      <c r="D18" s="71"/>
      <c r="E18" s="71"/>
      <c r="F18" s="71"/>
      <c r="G18" s="73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6.5" thickBot="1" x14ac:dyDescent="0.3">
      <c r="A19" s="71"/>
      <c r="B19" s="76" t="s">
        <v>66</v>
      </c>
      <c r="C19" s="71"/>
      <c r="D19" s="71"/>
      <c r="E19" s="71"/>
      <c r="F19" s="79" t="s">
        <v>38</v>
      </c>
      <c r="G19" s="80">
        <v>2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30" x14ac:dyDescent="0.25">
      <c r="A20" s="71"/>
      <c r="B20" s="77" t="s">
        <v>39</v>
      </c>
      <c r="C20" s="89" t="s">
        <v>41</v>
      </c>
      <c r="D20" s="90" t="s">
        <v>30</v>
      </c>
      <c r="E20" s="90" t="s">
        <v>40</v>
      </c>
      <c r="F20" s="91" t="s">
        <v>42</v>
      </c>
      <c r="G20" s="84" t="s">
        <v>32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x14ac:dyDescent="0.25">
      <c r="A21" s="71"/>
      <c r="B21" s="50"/>
      <c r="C21" s="51"/>
      <c r="D21" s="63"/>
      <c r="E21" s="56"/>
      <c r="F21" s="57"/>
      <c r="G21" s="136">
        <f>IF(OR(B21="",B22="",F21="",F22=""),0,G19)</f>
        <v>0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5.75" thickBot="1" x14ac:dyDescent="0.3">
      <c r="A22" s="71"/>
      <c r="B22" s="52"/>
      <c r="C22" s="53"/>
      <c r="D22" s="64"/>
      <c r="E22" s="62"/>
      <c r="F22" s="65"/>
      <c r="G22" s="137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5.75" thickBot="1" x14ac:dyDescent="0.3">
      <c r="A23" s="71"/>
      <c r="B23" s="71"/>
      <c r="C23" s="71"/>
      <c r="D23" s="71"/>
      <c r="E23" s="71"/>
      <c r="F23" s="85" t="s">
        <v>36</v>
      </c>
      <c r="G23" s="88">
        <f>G21</f>
        <v>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21.75" thickBot="1" x14ac:dyDescent="0.3">
      <c r="A24" s="71"/>
      <c r="B24" s="128" t="s">
        <v>96</v>
      </c>
      <c r="C24" s="71"/>
      <c r="D24" s="71"/>
      <c r="E24" s="71"/>
      <c r="F24" s="85"/>
      <c r="G24" s="94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6.5" thickBot="1" x14ac:dyDescent="0.3">
      <c r="A25" s="71"/>
      <c r="B25" s="117" t="s">
        <v>95</v>
      </c>
      <c r="C25" s="71"/>
      <c r="D25" s="71"/>
      <c r="E25" s="71"/>
      <c r="F25" s="85"/>
      <c r="G25" s="94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24.75" customHeight="1" thickBot="1" x14ac:dyDescent="0.3">
      <c r="A26" s="71"/>
      <c r="B26" s="132" t="s">
        <v>83</v>
      </c>
      <c r="C26" s="133"/>
      <c r="D26" s="95"/>
      <c r="E26" s="95"/>
      <c r="F26" s="118" t="s">
        <v>38</v>
      </c>
      <c r="G26" s="119">
        <v>5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7.5" customHeight="1" thickBot="1" x14ac:dyDescent="0.3">
      <c r="A27" s="71"/>
      <c r="B27" s="113"/>
      <c r="C27" s="114"/>
      <c r="D27" s="96"/>
      <c r="E27" s="96"/>
      <c r="F27" s="123"/>
      <c r="G27" s="124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5.75" customHeight="1" thickBot="1" x14ac:dyDescent="0.3">
      <c r="A28" s="71"/>
      <c r="B28" s="122" t="s">
        <v>94</v>
      </c>
      <c r="C28" s="96"/>
      <c r="D28" s="96"/>
      <c r="E28" s="96"/>
      <c r="F28" s="96"/>
      <c r="G28" s="125" t="s">
        <v>32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8" customHeight="1" thickBot="1" x14ac:dyDescent="0.3">
      <c r="A29" s="71"/>
      <c r="B29" s="120" t="s">
        <v>92</v>
      </c>
      <c r="C29" s="68"/>
      <c r="D29" s="107"/>
      <c r="E29" s="121"/>
      <c r="F29" s="108"/>
      <c r="G29" s="70">
        <f>IF(C29="Sí",G26,0)</f>
        <v>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5" customHeight="1" thickBot="1" x14ac:dyDescent="0.3">
      <c r="A30" s="71"/>
      <c r="B30" s="132"/>
      <c r="C30" s="133"/>
      <c r="D30" s="96"/>
      <c r="E30" s="96"/>
      <c r="F30" s="97" t="s">
        <v>36</v>
      </c>
      <c r="G30" s="86">
        <f>G29</f>
        <v>0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.5" customHeight="1" thickBot="1" x14ac:dyDescent="0.3">
      <c r="A31" s="71"/>
      <c r="B31" s="110" t="s">
        <v>85</v>
      </c>
      <c r="C31" s="96"/>
      <c r="D31" s="96"/>
      <c r="E31" s="96"/>
      <c r="F31" s="96"/>
      <c r="G31" s="11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8" customHeight="1" thickBot="1" x14ac:dyDescent="0.3">
      <c r="A32" s="71"/>
      <c r="B32" s="98" t="s">
        <v>93</v>
      </c>
      <c r="C32" s="99"/>
      <c r="D32" s="96"/>
      <c r="E32" s="96"/>
      <c r="F32" s="96"/>
      <c r="G32" s="112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30.75" thickBot="1" x14ac:dyDescent="0.3">
      <c r="A33" s="71"/>
      <c r="B33" s="69" t="s">
        <v>39</v>
      </c>
      <c r="C33" s="11" t="s">
        <v>41</v>
      </c>
      <c r="D33" s="7" t="s">
        <v>30</v>
      </c>
      <c r="E33" s="90" t="s">
        <v>40</v>
      </c>
      <c r="F33" s="91" t="s">
        <v>42</v>
      </c>
      <c r="G33" s="127" t="s">
        <v>32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x14ac:dyDescent="0.25">
      <c r="A34" s="71"/>
      <c r="B34" s="50"/>
      <c r="C34" s="51"/>
      <c r="D34" s="63"/>
      <c r="E34" s="56"/>
      <c r="F34" s="57"/>
      <c r="G34" s="134">
        <f>IF(C29="Sí",0,IF(OR(B34="",F34=""),0,G26))</f>
        <v>0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5.75" thickBot="1" x14ac:dyDescent="0.3">
      <c r="A35" s="71"/>
      <c r="B35" s="52"/>
      <c r="C35" s="53"/>
      <c r="D35" s="64"/>
      <c r="E35" s="62"/>
      <c r="F35" s="65"/>
      <c r="G35" s="135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24.75" customHeight="1" thickBot="1" x14ac:dyDescent="0.3">
      <c r="A36" s="71"/>
      <c r="B36" s="100"/>
      <c r="C36" s="109"/>
      <c r="D36" s="109"/>
      <c r="E36" s="109"/>
      <c r="F36" s="126" t="s">
        <v>36</v>
      </c>
      <c r="G36" s="88">
        <f>G34</f>
        <v>0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5.75" thickBot="1" x14ac:dyDescent="0.3">
      <c r="A37" s="71"/>
      <c r="B37" s="71"/>
      <c r="C37" s="71"/>
      <c r="D37" s="71"/>
      <c r="E37" s="71"/>
      <c r="F37" s="71"/>
      <c r="G37" s="73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5.75" thickBot="1" x14ac:dyDescent="0.3">
      <c r="A38" s="71"/>
      <c r="B38" s="71"/>
      <c r="C38" s="71"/>
      <c r="D38" s="71"/>
      <c r="E38" s="100"/>
      <c r="F38" s="101" t="s">
        <v>45</v>
      </c>
      <c r="G38" s="70" t="str">
        <f>IF(C4="","",
IF(G9+G17+G23+IF(OR(C29="Sí",C29=""),G30,G36)&gt;6,6,G9+G17+G23+IF(OR(C29="Sí",C29=""),G30,G36)))</f>
        <v/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5.75" thickBot="1" x14ac:dyDescent="0.3">
      <c r="A39" s="71"/>
      <c r="B39" s="102"/>
      <c r="C39" s="102"/>
      <c r="D39" s="102"/>
      <c r="E39" s="102"/>
      <c r="F39" s="102"/>
      <c r="G39" s="103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5.75" thickBot="1" x14ac:dyDescent="0.3">
      <c r="A40" s="71"/>
      <c r="B40" s="71"/>
      <c r="C40" s="71"/>
      <c r="D40" s="71"/>
      <c r="E40" s="71"/>
      <c r="F40" s="71"/>
      <c r="G40" s="73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5.75" thickBot="1" x14ac:dyDescent="0.3">
      <c r="A41" s="71"/>
      <c r="B41" s="106" t="s">
        <v>46</v>
      </c>
      <c r="C41" s="138"/>
      <c r="D41" s="81"/>
      <c r="E41" s="71"/>
      <c r="F41" s="71"/>
      <c r="G41" s="73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5.75" thickBot="1" x14ac:dyDescent="0.3">
      <c r="A42" s="71"/>
      <c r="B42" s="71"/>
      <c r="C42" s="78"/>
      <c r="D42" s="71"/>
      <c r="E42" s="71"/>
      <c r="F42" s="71"/>
      <c r="G42" s="73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6.5" thickBot="1" x14ac:dyDescent="0.3">
      <c r="A43" s="71"/>
      <c r="B43" s="76" t="s">
        <v>26</v>
      </c>
      <c r="C43" s="71"/>
      <c r="D43" s="71"/>
      <c r="E43" s="71"/>
      <c r="F43" s="79" t="s">
        <v>38</v>
      </c>
      <c r="G43" s="80">
        <v>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x14ac:dyDescent="0.25">
      <c r="A44" s="71"/>
      <c r="B44" s="77" t="s">
        <v>28</v>
      </c>
      <c r="C44" s="35" t="s">
        <v>35</v>
      </c>
      <c r="D44" s="82" t="s">
        <v>29</v>
      </c>
      <c r="E44" s="83" t="s">
        <v>30</v>
      </c>
      <c r="F44" s="83" t="s">
        <v>31</v>
      </c>
      <c r="G44" s="84" t="s">
        <v>32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5.75" thickBot="1" x14ac:dyDescent="0.3">
      <c r="A45" s="71"/>
      <c r="B45" s="49"/>
      <c r="C45" s="17"/>
      <c r="D45" s="14"/>
      <c r="E45" s="66"/>
      <c r="F45" s="66"/>
      <c r="G45" s="87">
        <f>IF(OR(B45="",C45=""),0,VLOOKUP(B45,'PUNTS DIRECCIÓ FICCIÓ'!$B$2:$C$30,2,FALSE))</f>
        <v>0</v>
      </c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5.75" thickBot="1" x14ac:dyDescent="0.3">
      <c r="A46" s="71"/>
      <c r="B46" s="71"/>
      <c r="C46" s="71"/>
      <c r="D46" s="71"/>
      <c r="E46" s="71"/>
      <c r="F46" s="85" t="s">
        <v>36</v>
      </c>
      <c r="G46" s="86">
        <f>SUM(G45)</f>
        <v>0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5.75" thickBot="1" x14ac:dyDescent="0.3">
      <c r="A47" s="71"/>
      <c r="B47" s="71"/>
      <c r="C47" s="71"/>
      <c r="D47" s="71"/>
      <c r="E47" s="71"/>
      <c r="F47" s="71"/>
      <c r="G47" s="73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6.5" thickBot="1" x14ac:dyDescent="0.3">
      <c r="A48" s="71"/>
      <c r="B48" s="76" t="s">
        <v>27</v>
      </c>
      <c r="C48" s="71"/>
      <c r="D48" s="71"/>
      <c r="E48" s="71"/>
      <c r="F48" s="79" t="s">
        <v>38</v>
      </c>
      <c r="G48" s="80">
        <v>4</v>
      </c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x14ac:dyDescent="0.25">
      <c r="A49" s="71"/>
      <c r="B49" s="6" t="s">
        <v>28</v>
      </c>
      <c r="C49" s="35" t="s">
        <v>56</v>
      </c>
      <c r="D49" s="34" t="s">
        <v>29</v>
      </c>
      <c r="E49" s="35" t="s">
        <v>30</v>
      </c>
      <c r="F49" s="35" t="s">
        <v>31</v>
      </c>
      <c r="G49" s="84" t="s">
        <v>32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x14ac:dyDescent="0.25">
      <c r="A50" s="71"/>
      <c r="B50" s="50"/>
      <c r="C50" s="51"/>
      <c r="D50" s="15"/>
      <c r="E50" s="63"/>
      <c r="F50" s="63"/>
      <c r="G50" s="92">
        <f>IF(OR(B50="",C50=""),0,VLOOKUP(B50,'PUNTS DIRECCIÓ FICCIÓ'!$G$1:$H$30,2,FALSE))</f>
        <v>0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x14ac:dyDescent="0.25">
      <c r="A51" s="71"/>
      <c r="B51" s="50"/>
      <c r="C51" s="51"/>
      <c r="D51" s="15"/>
      <c r="E51" s="63"/>
      <c r="F51" s="63"/>
      <c r="G51" s="92">
        <f>IF(OR(B51="",C51=""),0,VLOOKUP(B51,'PUNTS DIRECCIÓ FICCIÓ'!$G$1:$H$30,2,FALSE))</f>
        <v>0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x14ac:dyDescent="0.25">
      <c r="A52" s="71"/>
      <c r="B52" s="50"/>
      <c r="C52" s="51"/>
      <c r="D52" s="15"/>
      <c r="E52" s="63"/>
      <c r="F52" s="63"/>
      <c r="G52" s="92">
        <f>IF(OR(B52="",C52=""),0,VLOOKUP(B52,'PUNTS DIRECCIÓ FICCIÓ'!$G$1:$H$30,2,FALSE))</f>
        <v>0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5.75" thickBot="1" x14ac:dyDescent="0.3">
      <c r="A53" s="71"/>
      <c r="B53" s="52"/>
      <c r="C53" s="53"/>
      <c r="D53" s="16"/>
      <c r="E53" s="64"/>
      <c r="F53" s="64"/>
      <c r="G53" s="93">
        <f>IF(OR(B53="",C53=""),0,VLOOKUP(B53,'PUNTS DIRECCIÓ FICCIÓ'!$G$1:$H$30,2,FALSE))</f>
        <v>0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5.75" thickBot="1" x14ac:dyDescent="0.3">
      <c r="A54" s="71"/>
      <c r="B54" s="71"/>
      <c r="C54" s="71"/>
      <c r="D54" s="71"/>
      <c r="E54" s="71"/>
      <c r="F54" s="85" t="s">
        <v>36</v>
      </c>
      <c r="G54" s="88">
        <f>IF(SUM(G50:G53)&gt;G48,G48,SUM(G50:G53))</f>
        <v>0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5.75" thickBot="1" x14ac:dyDescent="0.3">
      <c r="A55" s="71"/>
      <c r="B55" s="71"/>
      <c r="C55" s="71"/>
      <c r="D55" s="71"/>
      <c r="E55" s="71"/>
      <c r="F55" s="71"/>
      <c r="G55" s="73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6.5" thickBot="1" x14ac:dyDescent="0.3">
      <c r="A56" s="71"/>
      <c r="B56" s="76" t="s">
        <v>66</v>
      </c>
      <c r="C56" s="71"/>
      <c r="D56" s="71"/>
      <c r="E56" s="71"/>
      <c r="F56" s="79" t="s">
        <v>38</v>
      </c>
      <c r="G56" s="80">
        <v>2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30" x14ac:dyDescent="0.25">
      <c r="A57" s="71"/>
      <c r="B57" s="77" t="s">
        <v>39</v>
      </c>
      <c r="C57" s="89" t="s">
        <v>41</v>
      </c>
      <c r="D57" s="90" t="s">
        <v>30</v>
      </c>
      <c r="E57" s="90" t="s">
        <v>40</v>
      </c>
      <c r="F57" s="91" t="s">
        <v>42</v>
      </c>
      <c r="G57" s="84" t="s">
        <v>32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x14ac:dyDescent="0.25">
      <c r="A58" s="71"/>
      <c r="B58" s="50"/>
      <c r="C58" s="51"/>
      <c r="D58" s="63"/>
      <c r="E58" s="56"/>
      <c r="F58" s="57"/>
      <c r="G58" s="136">
        <f>IF(OR(B58="",B59="",F58="",F59=""),0,G56)</f>
        <v>0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5.75" thickBot="1" x14ac:dyDescent="0.3">
      <c r="A59" s="71"/>
      <c r="B59" s="52"/>
      <c r="C59" s="53"/>
      <c r="D59" s="64"/>
      <c r="E59" s="62"/>
      <c r="F59" s="65"/>
      <c r="G59" s="137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5.75" thickBot="1" x14ac:dyDescent="0.3">
      <c r="A60" s="71"/>
      <c r="B60" s="71"/>
      <c r="C60" s="71"/>
      <c r="D60" s="71"/>
      <c r="E60" s="71"/>
      <c r="F60" s="85" t="s">
        <v>36</v>
      </c>
      <c r="G60" s="88">
        <f>G58</f>
        <v>0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x14ac:dyDescent="0.25">
      <c r="A61" s="71"/>
      <c r="B61" s="71"/>
      <c r="C61" s="71"/>
      <c r="D61" s="71"/>
      <c r="E61" s="71"/>
      <c r="F61" s="85"/>
      <c r="G61" s="94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21.75" thickBot="1" x14ac:dyDescent="0.3">
      <c r="A62" s="71"/>
      <c r="B62" s="128" t="s">
        <v>96</v>
      </c>
      <c r="C62" s="71"/>
      <c r="D62" s="71"/>
      <c r="E62" s="71"/>
      <c r="F62" s="85"/>
      <c r="G62" s="94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6.5" thickBot="1" x14ac:dyDescent="0.3">
      <c r="A63" s="71"/>
      <c r="B63" s="117" t="s">
        <v>95</v>
      </c>
      <c r="C63" s="71"/>
      <c r="D63" s="71"/>
      <c r="E63" s="71"/>
      <c r="F63" s="85"/>
      <c r="G63" s="94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24.75" customHeight="1" thickBot="1" x14ac:dyDescent="0.3">
      <c r="A64" s="71"/>
      <c r="B64" s="132" t="s">
        <v>83</v>
      </c>
      <c r="C64" s="133"/>
      <c r="D64" s="95"/>
      <c r="E64" s="95"/>
      <c r="F64" s="118" t="s">
        <v>38</v>
      </c>
      <c r="G64" s="119">
        <v>5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7.5" customHeight="1" thickBot="1" x14ac:dyDescent="0.3">
      <c r="A65" s="71"/>
      <c r="B65" s="115"/>
      <c r="C65" s="116"/>
      <c r="D65" s="96"/>
      <c r="E65" s="96"/>
      <c r="F65" s="123"/>
      <c r="G65" s="124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5.75" customHeight="1" thickBot="1" x14ac:dyDescent="0.3">
      <c r="A66" s="71"/>
      <c r="B66" s="122" t="s">
        <v>94</v>
      </c>
      <c r="C66" s="96"/>
      <c r="D66" s="96"/>
      <c r="E66" s="96"/>
      <c r="F66" s="96"/>
      <c r="G66" s="125" t="s">
        <v>32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8" customHeight="1" thickBot="1" x14ac:dyDescent="0.3">
      <c r="A67" s="71"/>
      <c r="B67" s="120" t="s">
        <v>92</v>
      </c>
      <c r="C67" s="68"/>
      <c r="D67" s="107"/>
      <c r="E67" s="121"/>
      <c r="F67" s="108"/>
      <c r="G67" s="70">
        <f>IF(C67="Sí",G64,0)</f>
        <v>0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5" customHeight="1" thickBot="1" x14ac:dyDescent="0.3">
      <c r="A68" s="71"/>
      <c r="B68" s="132"/>
      <c r="C68" s="133"/>
      <c r="D68" s="96"/>
      <c r="E68" s="96"/>
      <c r="F68" s="97" t="s">
        <v>36</v>
      </c>
      <c r="G68" s="86">
        <f>G67</f>
        <v>0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.5" customHeight="1" thickBot="1" x14ac:dyDescent="0.3">
      <c r="A69" s="71"/>
      <c r="B69" s="110" t="s">
        <v>85</v>
      </c>
      <c r="C69" s="96"/>
      <c r="D69" s="96"/>
      <c r="E69" s="96"/>
      <c r="F69" s="96"/>
      <c r="G69" s="11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8" customHeight="1" thickBot="1" x14ac:dyDescent="0.3">
      <c r="A70" s="71"/>
      <c r="B70" s="98" t="s">
        <v>93</v>
      </c>
      <c r="C70" s="99"/>
      <c r="D70" s="96"/>
      <c r="E70" s="96"/>
      <c r="F70" s="96"/>
      <c r="G70" s="112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30.75" thickBot="1" x14ac:dyDescent="0.3">
      <c r="A71" s="71"/>
      <c r="B71" s="69" t="s">
        <v>39</v>
      </c>
      <c r="C71" s="11" t="s">
        <v>41</v>
      </c>
      <c r="D71" s="7" t="s">
        <v>30</v>
      </c>
      <c r="E71" s="90" t="s">
        <v>40</v>
      </c>
      <c r="F71" s="91" t="s">
        <v>42</v>
      </c>
      <c r="G71" s="127" t="s">
        <v>32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25">
      <c r="A72" s="71"/>
      <c r="B72" s="50"/>
      <c r="C72" s="51"/>
      <c r="D72" s="63"/>
      <c r="E72" s="56"/>
      <c r="F72" s="57"/>
      <c r="G72" s="134">
        <f>IF(C67="Sí",0,IF(OR(B72="",F72=""),0,G64))</f>
        <v>0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5.75" thickBot="1" x14ac:dyDescent="0.3">
      <c r="A73" s="71"/>
      <c r="B73" s="52"/>
      <c r="C73" s="53"/>
      <c r="D73" s="64"/>
      <c r="E73" s="62"/>
      <c r="F73" s="65"/>
      <c r="G73" s="135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24.75" customHeight="1" thickBot="1" x14ac:dyDescent="0.3">
      <c r="A74" s="71"/>
      <c r="B74" s="100"/>
      <c r="C74" s="109"/>
      <c r="D74" s="109"/>
      <c r="E74" s="109"/>
      <c r="F74" s="126" t="s">
        <v>36</v>
      </c>
      <c r="G74" s="88">
        <f>G72</f>
        <v>0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5.75" thickBot="1" x14ac:dyDescent="0.3">
      <c r="A75" s="71"/>
      <c r="B75" s="71"/>
      <c r="C75" s="71"/>
      <c r="D75" s="71"/>
      <c r="E75" s="71"/>
      <c r="F75" s="71"/>
      <c r="G75" s="73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5.75" thickBot="1" x14ac:dyDescent="0.3">
      <c r="A76" s="71"/>
      <c r="B76" s="71"/>
      <c r="C76" s="71"/>
      <c r="D76" s="71"/>
      <c r="E76" s="100"/>
      <c r="F76" s="101" t="s">
        <v>47</v>
      </c>
      <c r="G76" s="70" t="str">
        <f>IF(C41="","",
IF(G46+G54+G60+IF(OR(C67="Sí",C67=""),G68,G74)&gt;6,6,G46+G54+G60+IF(OR(C67="Sí",C67=""),G68,G74)))</f>
        <v/>
      </c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5.75" thickBot="1" x14ac:dyDescent="0.3">
      <c r="A77" s="71"/>
      <c r="B77" s="102"/>
      <c r="C77" s="102"/>
      <c r="D77" s="102"/>
      <c r="E77" s="102"/>
      <c r="F77" s="102"/>
      <c r="G77" s="103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5.75" thickBot="1" x14ac:dyDescent="0.3">
      <c r="A78" s="71"/>
      <c r="B78" s="71"/>
      <c r="C78" s="71"/>
      <c r="D78" s="71"/>
      <c r="E78" s="71"/>
      <c r="F78" s="71"/>
      <c r="G78" s="73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5.75" thickBot="1" x14ac:dyDescent="0.3">
      <c r="A79" s="71"/>
      <c r="B79" s="106" t="s">
        <v>48</v>
      </c>
      <c r="C79" s="138"/>
      <c r="D79" s="81"/>
      <c r="E79" s="71"/>
      <c r="F79" s="71"/>
      <c r="G79" s="73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5.75" thickBot="1" x14ac:dyDescent="0.3">
      <c r="A80" s="71"/>
      <c r="B80" s="71"/>
      <c r="C80" s="78"/>
      <c r="D80" s="71"/>
      <c r="E80" s="71"/>
      <c r="F80" s="71"/>
      <c r="G80" s="73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6.5" thickBot="1" x14ac:dyDescent="0.3">
      <c r="A81" s="71"/>
      <c r="B81" s="76" t="s">
        <v>26</v>
      </c>
      <c r="C81" s="71"/>
      <c r="D81" s="71"/>
      <c r="E81" s="71"/>
      <c r="F81" s="79" t="s">
        <v>38</v>
      </c>
      <c r="G81" s="80">
        <v>2</v>
      </c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x14ac:dyDescent="0.25">
      <c r="A82" s="71"/>
      <c r="B82" s="77" t="s">
        <v>28</v>
      </c>
      <c r="C82" s="35" t="s">
        <v>35</v>
      </c>
      <c r="D82" s="82" t="s">
        <v>29</v>
      </c>
      <c r="E82" s="83" t="s">
        <v>30</v>
      </c>
      <c r="F82" s="83" t="s">
        <v>31</v>
      </c>
      <c r="G82" s="84" t="s">
        <v>32</v>
      </c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5.75" thickBot="1" x14ac:dyDescent="0.3">
      <c r="A83" s="71"/>
      <c r="B83" s="49"/>
      <c r="C83" s="17"/>
      <c r="D83" s="14"/>
      <c r="E83" s="66"/>
      <c r="F83" s="66"/>
      <c r="G83" s="87">
        <f>IF(OR(B83="",C83=""),0,VLOOKUP(B83,'PUNTS DIRECCIÓ FICCIÓ'!$B$2:$C$30,2,FALSE))</f>
        <v>0</v>
      </c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5.75" thickBot="1" x14ac:dyDescent="0.3">
      <c r="A84" s="71"/>
      <c r="B84" s="71"/>
      <c r="C84" s="71"/>
      <c r="D84" s="71"/>
      <c r="E84" s="71"/>
      <c r="F84" s="85" t="s">
        <v>36</v>
      </c>
      <c r="G84" s="86">
        <f>SUM(G83)</f>
        <v>0</v>
      </c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5.75" thickBot="1" x14ac:dyDescent="0.3">
      <c r="A85" s="71"/>
      <c r="B85" s="71"/>
      <c r="C85" s="71"/>
      <c r="D85" s="71"/>
      <c r="E85" s="71"/>
      <c r="F85" s="71"/>
      <c r="G85" s="73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6.5" thickBot="1" x14ac:dyDescent="0.3">
      <c r="A86" s="71"/>
      <c r="B86" s="76" t="s">
        <v>27</v>
      </c>
      <c r="C86" s="71"/>
      <c r="D86" s="71"/>
      <c r="E86" s="71"/>
      <c r="F86" s="79" t="s">
        <v>38</v>
      </c>
      <c r="G86" s="80">
        <v>4</v>
      </c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x14ac:dyDescent="0.25">
      <c r="A87" s="71"/>
      <c r="B87" s="6" t="s">
        <v>28</v>
      </c>
      <c r="C87" s="35" t="s">
        <v>56</v>
      </c>
      <c r="D87" s="34" t="s">
        <v>29</v>
      </c>
      <c r="E87" s="35" t="s">
        <v>30</v>
      </c>
      <c r="F87" s="35" t="s">
        <v>31</v>
      </c>
      <c r="G87" s="84" t="s">
        <v>32</v>
      </c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x14ac:dyDescent="0.25">
      <c r="A88" s="71"/>
      <c r="B88" s="50"/>
      <c r="C88" s="51"/>
      <c r="D88" s="15"/>
      <c r="E88" s="63"/>
      <c r="F88" s="63"/>
      <c r="G88" s="92">
        <f>IF(OR(B88="",C88=""),0,VLOOKUP(B88,'PUNTS DIRECCIÓ FICCIÓ'!$G$1:$H$30,2,FALSE))</f>
        <v>0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x14ac:dyDescent="0.25">
      <c r="A89" s="71"/>
      <c r="B89" s="50"/>
      <c r="C89" s="51"/>
      <c r="D89" s="15"/>
      <c r="E89" s="63"/>
      <c r="F89" s="63"/>
      <c r="G89" s="92">
        <f>IF(OR(B89="",C89=""),0,VLOOKUP(B89,'PUNTS DIRECCIÓ FICCIÓ'!$G$1:$H$30,2,FALSE))</f>
        <v>0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x14ac:dyDescent="0.25">
      <c r="A90" s="71"/>
      <c r="B90" s="50"/>
      <c r="C90" s="51"/>
      <c r="D90" s="15"/>
      <c r="E90" s="63"/>
      <c r="F90" s="63"/>
      <c r="G90" s="92">
        <f>IF(OR(B90="",C90=""),0,VLOOKUP(B90,'PUNTS DIRECCIÓ FICCIÓ'!$G$1:$H$30,2,FALSE))</f>
        <v>0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5.75" thickBot="1" x14ac:dyDescent="0.3">
      <c r="A91" s="71"/>
      <c r="B91" s="52"/>
      <c r="C91" s="53"/>
      <c r="D91" s="16"/>
      <c r="E91" s="64"/>
      <c r="F91" s="64"/>
      <c r="G91" s="93">
        <f>IF(OR(B91="",C91=""),0,VLOOKUP(B91,'PUNTS DIRECCIÓ FICCIÓ'!$G$1:$H$30,2,FALSE))</f>
        <v>0</v>
      </c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5.75" thickBot="1" x14ac:dyDescent="0.3">
      <c r="A92" s="71"/>
      <c r="B92" s="71"/>
      <c r="C92" s="71"/>
      <c r="D92" s="71"/>
      <c r="E92" s="71"/>
      <c r="F92" s="85" t="s">
        <v>36</v>
      </c>
      <c r="G92" s="88">
        <f>IF(SUM(G88:G91)&gt;G86,G86,SUM(G88:G91))</f>
        <v>0</v>
      </c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5.75" thickBot="1" x14ac:dyDescent="0.3">
      <c r="A93" s="71"/>
      <c r="B93" s="71"/>
      <c r="C93" s="71"/>
      <c r="D93" s="71"/>
      <c r="E93" s="71"/>
      <c r="F93" s="71"/>
      <c r="G93" s="73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6.5" thickBot="1" x14ac:dyDescent="0.3">
      <c r="A94" s="71"/>
      <c r="B94" s="76" t="s">
        <v>66</v>
      </c>
      <c r="C94" s="71"/>
      <c r="D94" s="71"/>
      <c r="E94" s="71"/>
      <c r="F94" s="79" t="s">
        <v>38</v>
      </c>
      <c r="G94" s="80">
        <v>2</v>
      </c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30" x14ac:dyDescent="0.25">
      <c r="A95" s="71"/>
      <c r="B95" s="77" t="s">
        <v>39</v>
      </c>
      <c r="C95" s="89" t="s">
        <v>41</v>
      </c>
      <c r="D95" s="90" t="s">
        <v>30</v>
      </c>
      <c r="E95" s="90" t="s">
        <v>40</v>
      </c>
      <c r="F95" s="91" t="s">
        <v>42</v>
      </c>
      <c r="G95" s="84" t="s">
        <v>32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x14ac:dyDescent="0.25">
      <c r="A96" s="71"/>
      <c r="B96" s="50"/>
      <c r="C96" s="51"/>
      <c r="D96" s="63"/>
      <c r="E96" s="56"/>
      <c r="F96" s="57"/>
      <c r="G96" s="136">
        <f>IF(OR(B96="",B97="",F96="",F97=""),0,G94)</f>
        <v>0</v>
      </c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5.75" thickBot="1" x14ac:dyDescent="0.3">
      <c r="A97" s="71"/>
      <c r="B97" s="52"/>
      <c r="C97" s="53"/>
      <c r="D97" s="64"/>
      <c r="E97" s="62"/>
      <c r="F97" s="65"/>
      <c r="G97" s="137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5.75" thickBot="1" x14ac:dyDescent="0.3">
      <c r="A98" s="71"/>
      <c r="B98" s="71"/>
      <c r="C98" s="71"/>
      <c r="D98" s="71"/>
      <c r="E98" s="71"/>
      <c r="F98" s="85" t="s">
        <v>36</v>
      </c>
      <c r="G98" s="88">
        <f>G96</f>
        <v>0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x14ac:dyDescent="0.25">
      <c r="A99" s="71"/>
      <c r="B99" s="71"/>
      <c r="C99" s="71"/>
      <c r="D99" s="71"/>
      <c r="E99" s="71"/>
      <c r="F99" s="85"/>
      <c r="G99" s="94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21.75" thickBot="1" x14ac:dyDescent="0.3">
      <c r="A100" s="71"/>
      <c r="B100" s="128" t="s">
        <v>96</v>
      </c>
      <c r="C100" s="71"/>
      <c r="D100" s="71"/>
      <c r="E100" s="71"/>
      <c r="F100" s="85"/>
      <c r="G100" s="94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6.5" thickBot="1" x14ac:dyDescent="0.3">
      <c r="A101" s="71"/>
      <c r="B101" s="117" t="s">
        <v>95</v>
      </c>
      <c r="C101" s="71"/>
      <c r="D101" s="71"/>
      <c r="E101" s="71"/>
      <c r="F101" s="85"/>
      <c r="G101" s="94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24.75" customHeight="1" thickBot="1" x14ac:dyDescent="0.3">
      <c r="A102" s="71"/>
      <c r="B102" s="132" t="s">
        <v>83</v>
      </c>
      <c r="C102" s="133"/>
      <c r="D102" s="95"/>
      <c r="E102" s="95"/>
      <c r="F102" s="118" t="s">
        <v>38</v>
      </c>
      <c r="G102" s="119">
        <v>5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7.5" customHeight="1" thickBot="1" x14ac:dyDescent="0.3">
      <c r="A103" s="71"/>
      <c r="B103" s="115"/>
      <c r="C103" s="116"/>
      <c r="D103" s="96"/>
      <c r="E103" s="96"/>
      <c r="F103" s="123"/>
      <c r="G103" s="124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5.75" customHeight="1" thickBot="1" x14ac:dyDescent="0.3">
      <c r="A104" s="71"/>
      <c r="B104" s="122" t="s">
        <v>94</v>
      </c>
      <c r="C104" s="96"/>
      <c r="D104" s="96"/>
      <c r="E104" s="96"/>
      <c r="F104" s="96"/>
      <c r="G104" s="125" t="s">
        <v>32</v>
      </c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8" customHeight="1" thickBot="1" x14ac:dyDescent="0.3">
      <c r="A105" s="71"/>
      <c r="B105" s="120" t="s">
        <v>92</v>
      </c>
      <c r="C105" s="68"/>
      <c r="D105" s="107"/>
      <c r="E105" s="121"/>
      <c r="F105" s="108"/>
      <c r="G105" s="70">
        <f>IF(C105="Sí",G102,0)</f>
        <v>0</v>
      </c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5" customHeight="1" thickBot="1" x14ac:dyDescent="0.3">
      <c r="A106" s="71"/>
      <c r="B106" s="132"/>
      <c r="C106" s="133"/>
      <c r="D106" s="96"/>
      <c r="E106" s="96"/>
      <c r="F106" s="97" t="s">
        <v>36</v>
      </c>
      <c r="G106" s="86">
        <f>G105</f>
        <v>0</v>
      </c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.5" customHeight="1" thickBot="1" x14ac:dyDescent="0.3">
      <c r="A107" s="71"/>
      <c r="B107" s="110" t="s">
        <v>85</v>
      </c>
      <c r="C107" s="96"/>
      <c r="D107" s="96"/>
      <c r="E107" s="96"/>
      <c r="F107" s="96"/>
      <c r="G107" s="11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8" customHeight="1" thickBot="1" x14ac:dyDescent="0.3">
      <c r="A108" s="71"/>
      <c r="B108" s="98" t="s">
        <v>93</v>
      </c>
      <c r="C108" s="99"/>
      <c r="D108" s="96"/>
      <c r="E108" s="96"/>
      <c r="F108" s="96"/>
      <c r="G108" s="112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30.75" thickBot="1" x14ac:dyDescent="0.3">
      <c r="A109" s="71"/>
      <c r="B109" s="69" t="s">
        <v>39</v>
      </c>
      <c r="C109" s="11" t="s">
        <v>41</v>
      </c>
      <c r="D109" s="7" t="s">
        <v>30</v>
      </c>
      <c r="E109" s="90" t="s">
        <v>40</v>
      </c>
      <c r="F109" s="91" t="s">
        <v>42</v>
      </c>
      <c r="G109" s="127" t="s">
        <v>32</v>
      </c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x14ac:dyDescent="0.25">
      <c r="A110" s="71"/>
      <c r="B110" s="50"/>
      <c r="C110" s="51"/>
      <c r="D110" s="63"/>
      <c r="E110" s="56"/>
      <c r="F110" s="57"/>
      <c r="G110" s="134">
        <f>IF(C105="Sí",0,IF(OR(B110="",F110=""),0,G102))</f>
        <v>0</v>
      </c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5.75" thickBot="1" x14ac:dyDescent="0.3">
      <c r="A111" s="71"/>
      <c r="B111" s="52"/>
      <c r="C111" s="53"/>
      <c r="D111" s="64"/>
      <c r="E111" s="62"/>
      <c r="F111" s="65"/>
      <c r="G111" s="135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24.75" customHeight="1" thickBot="1" x14ac:dyDescent="0.3">
      <c r="A112" s="71"/>
      <c r="B112" s="100"/>
      <c r="C112" s="109"/>
      <c r="D112" s="109"/>
      <c r="E112" s="109"/>
      <c r="F112" s="126" t="s">
        <v>36</v>
      </c>
      <c r="G112" s="88">
        <f>G110</f>
        <v>0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5.75" thickBot="1" x14ac:dyDescent="0.3">
      <c r="A113" s="71"/>
      <c r="B113" s="71"/>
      <c r="C113" s="71"/>
      <c r="D113" s="71"/>
      <c r="E113" s="71"/>
      <c r="F113" s="71"/>
      <c r="G113" s="73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5.75" thickBot="1" x14ac:dyDescent="0.3">
      <c r="A114" s="71"/>
      <c r="B114" s="71"/>
      <c r="C114" s="71"/>
      <c r="D114" s="71"/>
      <c r="E114" s="100"/>
      <c r="F114" s="101" t="s">
        <v>49</v>
      </c>
      <c r="G114" s="70" t="str">
        <f>IF(C79="","",
IF(G84+G92+G98+IF(OR(C105="Sí",C105=""),G106,G112)&gt;6,6,G84+G92+G98+IF(OR(C105="Sí",C105=""),G106,G112)))</f>
        <v/>
      </c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5.75" thickBot="1" x14ac:dyDescent="0.3">
      <c r="A115" s="71"/>
      <c r="B115" s="102"/>
      <c r="C115" s="102"/>
      <c r="D115" s="102"/>
      <c r="E115" s="102"/>
      <c r="F115" s="102"/>
      <c r="G115" s="103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5.75" thickBot="1" x14ac:dyDescent="0.3">
      <c r="A116" s="71"/>
      <c r="B116" s="72"/>
      <c r="C116" s="96"/>
      <c r="D116" s="96"/>
      <c r="E116" s="96"/>
      <c r="F116" s="96"/>
      <c r="G116" s="94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5.75" thickBot="1" x14ac:dyDescent="0.3">
      <c r="A117" s="71"/>
      <c r="B117" s="75"/>
      <c r="C117" s="71"/>
      <c r="D117" s="71"/>
      <c r="E117" s="71"/>
      <c r="F117" s="104" t="s">
        <v>54</v>
      </c>
      <c r="G117" s="105" t="str">
        <f>IF(G114="",(IF(G76="",G38,(G38+G76)/2)),(G38+G76+G114)/3)</f>
        <v/>
      </c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x14ac:dyDescent="0.25">
      <c r="A118" s="71"/>
      <c r="B118" s="71"/>
      <c r="C118" s="71"/>
      <c r="D118" s="71"/>
      <c r="E118" s="71"/>
      <c r="F118" s="71"/>
      <c r="G118" s="73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x14ac:dyDescent="0.25">
      <c r="A119" s="71"/>
      <c r="B119" s="71"/>
      <c r="C119" s="71"/>
      <c r="D119" s="71"/>
      <c r="E119" s="71"/>
      <c r="F119" s="71"/>
      <c r="G119" s="73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x14ac:dyDescent="0.25">
      <c r="A120" s="71"/>
      <c r="B120" s="71"/>
      <c r="C120" s="71"/>
      <c r="D120" s="71"/>
      <c r="E120" s="71"/>
      <c r="F120" s="71"/>
      <c r="G120" s="73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x14ac:dyDescent="0.25">
      <c r="A121" s="71"/>
      <c r="B121" s="71"/>
      <c r="C121" s="71"/>
      <c r="D121" s="71"/>
      <c r="E121" s="71"/>
      <c r="F121" s="71"/>
      <c r="G121" s="73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x14ac:dyDescent="0.25">
      <c r="A122" s="71"/>
      <c r="B122" s="71"/>
      <c r="C122" s="71"/>
      <c r="D122" s="71"/>
      <c r="E122" s="71"/>
      <c r="F122" s="71"/>
      <c r="G122" s="73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x14ac:dyDescent="0.25">
      <c r="A123" s="71"/>
      <c r="B123" s="71"/>
      <c r="C123" s="71"/>
      <c r="D123" s="71"/>
      <c r="E123" s="71"/>
      <c r="F123" s="71"/>
      <c r="G123" s="73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x14ac:dyDescent="0.25">
      <c r="A124" s="71"/>
      <c r="B124" s="71"/>
      <c r="C124" s="71"/>
      <c r="D124" s="71"/>
      <c r="E124" s="71"/>
      <c r="F124" s="71"/>
      <c r="G124" s="73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x14ac:dyDescent="0.25">
      <c r="A125" s="71"/>
      <c r="B125" s="71"/>
      <c r="C125" s="71"/>
      <c r="D125" s="71"/>
      <c r="E125" s="71"/>
      <c r="F125" s="71"/>
      <c r="G125" s="73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x14ac:dyDescent="0.25">
      <c r="A126" s="71"/>
      <c r="B126" s="71"/>
      <c r="C126" s="71"/>
      <c r="D126" s="71"/>
      <c r="E126" s="71"/>
      <c r="F126" s="71"/>
      <c r="G126" s="73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x14ac:dyDescent="0.25">
      <c r="A127" s="71"/>
      <c r="B127" s="71"/>
      <c r="C127" s="71"/>
      <c r="D127" s="71"/>
      <c r="E127" s="71"/>
      <c r="F127" s="71"/>
      <c r="G127" s="73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x14ac:dyDescent="0.25">
      <c r="A128" s="71"/>
      <c r="B128" s="71"/>
      <c r="C128" s="71"/>
      <c r="D128" s="71"/>
      <c r="E128" s="71"/>
      <c r="F128" s="71"/>
      <c r="G128" s="73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x14ac:dyDescent="0.25">
      <c r="A129" s="71"/>
      <c r="B129" s="71"/>
      <c r="C129" s="71"/>
      <c r="D129" s="71"/>
      <c r="E129" s="71"/>
      <c r="F129" s="71"/>
      <c r="G129" s="73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x14ac:dyDescent="0.25">
      <c r="A130" s="71"/>
      <c r="B130" s="71"/>
      <c r="C130" s="71"/>
      <c r="D130" s="71"/>
      <c r="E130" s="71"/>
      <c r="F130" s="71"/>
      <c r="G130" s="73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x14ac:dyDescent="0.25">
      <c r="A131" s="71"/>
      <c r="B131" s="71"/>
      <c r="C131" s="71"/>
      <c r="D131" s="71"/>
      <c r="E131" s="71"/>
      <c r="F131" s="71"/>
      <c r="G131" s="73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x14ac:dyDescent="0.25">
      <c r="A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x14ac:dyDescent="0.25">
      <c r="A133" s="71"/>
      <c r="B133" s="71"/>
      <c r="C133" s="71"/>
      <c r="D133" s="71"/>
      <c r="E133" s="71"/>
      <c r="F133" s="71"/>
      <c r="G133" s="73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x14ac:dyDescent="0.25">
      <c r="A134" s="71"/>
      <c r="B134" s="71"/>
      <c r="C134" s="71"/>
      <c r="D134" s="71"/>
      <c r="E134" s="71"/>
      <c r="F134" s="71"/>
      <c r="G134" s="73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x14ac:dyDescent="0.25">
      <c r="A135" s="71"/>
      <c r="B135" s="71"/>
      <c r="C135" s="71"/>
      <c r="D135" s="71"/>
      <c r="E135" s="71"/>
      <c r="F135" s="71"/>
      <c r="G135" s="73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x14ac:dyDescent="0.25">
      <c r="A136" s="71"/>
      <c r="B136" s="71"/>
      <c r="C136" s="71"/>
      <c r="D136" s="71"/>
      <c r="E136" s="71"/>
      <c r="F136" s="71"/>
      <c r="G136" s="73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x14ac:dyDescent="0.25">
      <c r="A137" s="71"/>
      <c r="B137" s="71"/>
      <c r="C137" s="71"/>
      <c r="D137" s="71"/>
      <c r="E137" s="71"/>
      <c r="F137" s="71"/>
      <c r="G137" s="73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x14ac:dyDescent="0.25">
      <c r="A138" s="71"/>
      <c r="B138" s="71"/>
      <c r="C138" s="71"/>
      <c r="D138" s="71"/>
      <c r="E138" s="71"/>
      <c r="F138" s="71"/>
      <c r="G138" s="73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x14ac:dyDescent="0.25">
      <c r="A139" s="71"/>
      <c r="B139" s="71"/>
      <c r="C139" s="71"/>
      <c r="D139" s="71"/>
      <c r="E139" s="71"/>
      <c r="F139" s="71"/>
      <c r="G139" s="73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x14ac:dyDescent="0.25">
      <c r="A140" s="71"/>
      <c r="B140" s="71"/>
      <c r="C140" s="71"/>
      <c r="D140" s="71"/>
      <c r="E140" s="71"/>
      <c r="F140" s="71"/>
      <c r="G140" s="73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x14ac:dyDescent="0.25">
      <c r="A141" s="71"/>
      <c r="B141" s="71"/>
      <c r="C141" s="71"/>
      <c r="D141" s="71"/>
      <c r="E141" s="71"/>
      <c r="F141" s="71"/>
      <c r="G141" s="73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x14ac:dyDescent="0.25">
      <c r="A142" s="71"/>
      <c r="B142" s="71"/>
      <c r="C142" s="71"/>
      <c r="D142" s="71"/>
      <c r="E142" s="71"/>
      <c r="F142" s="71"/>
      <c r="G142" s="73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x14ac:dyDescent="0.25">
      <c r="A143" s="71"/>
      <c r="B143" s="71"/>
      <c r="C143" s="71"/>
      <c r="D143" s="71"/>
      <c r="E143" s="71"/>
      <c r="F143" s="71"/>
      <c r="G143" s="73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x14ac:dyDescent="0.25">
      <c r="A144" s="71"/>
      <c r="B144" s="71"/>
      <c r="C144" s="71"/>
      <c r="D144" s="71"/>
      <c r="E144" s="71"/>
      <c r="F144" s="71"/>
      <c r="G144" s="73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x14ac:dyDescent="0.25">
      <c r="A145" s="71"/>
      <c r="B145" s="71"/>
      <c r="C145" s="71"/>
      <c r="D145" s="71"/>
      <c r="E145" s="71"/>
      <c r="F145" s="71"/>
      <c r="G145" s="73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x14ac:dyDescent="0.25">
      <c r="A146" s="71"/>
      <c r="B146" s="71"/>
      <c r="C146" s="71"/>
      <c r="D146" s="71"/>
      <c r="E146" s="71"/>
      <c r="F146" s="71"/>
      <c r="G146" s="73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x14ac:dyDescent="0.25">
      <c r="A147" s="71"/>
      <c r="B147" s="71"/>
      <c r="C147" s="71"/>
      <c r="D147" s="71"/>
      <c r="E147" s="71"/>
      <c r="F147" s="71"/>
      <c r="G147" s="73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x14ac:dyDescent="0.25">
      <c r="A148" s="71"/>
      <c r="B148" s="71"/>
      <c r="C148" s="71"/>
      <c r="D148" s="71"/>
      <c r="E148" s="71"/>
      <c r="F148" s="71"/>
      <c r="G148" s="73"/>
    </row>
    <row r="149" spans="1:26" x14ac:dyDescent="0.25">
      <c r="A149" s="71"/>
      <c r="B149" s="71"/>
      <c r="C149" s="71"/>
      <c r="D149" s="71"/>
      <c r="E149" s="71"/>
      <c r="F149" s="71"/>
      <c r="G149" s="73"/>
    </row>
    <row r="150" spans="1:26" x14ac:dyDescent="0.25">
      <c r="B150" s="71"/>
      <c r="C150" s="71"/>
      <c r="D150" s="71"/>
      <c r="E150" s="71"/>
      <c r="F150" s="71"/>
      <c r="G150" s="73"/>
    </row>
  </sheetData>
  <sheetProtection algorithmName="SHA-512" hashValue="zucCT5At/7qo15kdIKj+v9ucPhRyCuquKd+PSMU4n07bG7tn6ZehTdDLaaWhQ0iEm0BvCZGg67Ze/d/bEe9ogw==" saltValue="38jWyDKCjwT7r1FGuQg1YA==" spinCount="100000" sheet="1" objects="1" scenarios="1"/>
  <dataConsolidate/>
  <mergeCells count="12">
    <mergeCell ref="B106:C106"/>
    <mergeCell ref="G110:G111"/>
    <mergeCell ref="G21:G22"/>
    <mergeCell ref="G58:G59"/>
    <mergeCell ref="G96:G97"/>
    <mergeCell ref="B30:C30"/>
    <mergeCell ref="G34:G35"/>
    <mergeCell ref="B26:C26"/>
    <mergeCell ref="B64:C64"/>
    <mergeCell ref="B102:C102"/>
    <mergeCell ref="B68:C68"/>
    <mergeCell ref="G72:G73"/>
  </mergeCells>
  <conditionalFormatting sqref="B31">
    <cfRule type="expression" dxfId="2" priority="6">
      <formula>$C$29="No"</formula>
    </cfRule>
  </conditionalFormatting>
  <conditionalFormatting sqref="B69">
    <cfRule type="expression" dxfId="1" priority="2">
      <formula>$C$29="No"</formula>
    </cfRule>
  </conditionalFormatting>
  <conditionalFormatting sqref="B107">
    <cfRule type="expression" dxfId="0" priority="1">
      <formula>$C$29="No"</formula>
    </cfRule>
  </conditionalFormatting>
  <dataValidations disablePrompts="1" count="10">
    <dataValidation type="custom" allowBlank="1" showInputMessage="1" showErrorMessage="1" error="Omplir només en cas que el nou realitzador hagi dirigit i estrenat 1 o 2 llargmetratges. En aquest cas, cal indicar &quot;No&quot; a la casella prèvia." sqref="B34 B72 B110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B35 B73 B111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C34 C72 C110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C35 C73 C111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D34 D72 D110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D35 D73 D111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E34 E72 E110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E35 E73 E111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F34 F72 F110">
      <formula1>C29="No"</formula1>
    </dataValidation>
    <dataValidation type="custom" allowBlank="1" showInputMessage="1" showErrorMessage="1" error="Omplir només en cas que el nou realitzador hagi dirigit i estrenat 1 o 2 llargmetratges. En aquest cas, cal indicar &quot;No&quot; a la casella prèvia." sqref="F35 F73 F111">
      <formula1>C29="No"</formula1>
    </dataValidation>
  </dataValidations>
  <pageMargins left="0.7" right="0.7" top="0.75" bottom="0.75" header="0.3" footer="0.3"/>
  <pageSetup paperSize="9" scale="4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'PUNTS DIRECCIÓ FICCIÓ'!$B$2:$B$30</xm:f>
          </x14:formula1>
          <xm:sqref>B8 B45 B83</xm:sqref>
        </x14:dataValidation>
        <x14:dataValidation type="list" allowBlank="1" showInputMessage="1" showErrorMessage="1">
          <x14:formula1>
            <xm:f>'PUNTS DIRECCIÓ FICCIÓ'!$J$1:$J$2</xm:f>
          </x14:formula1>
          <xm:sqref>D8 D45 D50:D53 D13:D16 D83 D88:D91</xm:sqref>
        </x14:dataValidation>
        <x14:dataValidation type="list" allowBlank="1" showInputMessage="1" showErrorMessage="1">
          <x14:formula1>
            <xm:f>'PUNTS DIRECCIÓ FICCIÓ'!$G$2:$G$30</xm:f>
          </x14:formula1>
          <xm:sqref>B50:B53 B13:B16 B88:B91</xm:sqref>
        </x14:dataValidation>
        <x14:dataValidation type="list" allowBlank="1" showInputMessage="1" showErrorMessage="1">
          <x14:formula1>
            <xm:f>'PUNTS DIRECCIÓ FICCIÓ'!$K$1:$K$2</xm:f>
          </x14:formula1>
          <xm:sqref>C29 C105 C67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G33" sqref="G33"/>
    </sheetView>
  </sheetViews>
  <sheetFormatPr defaultRowHeight="15" x14ac:dyDescent="0.25"/>
  <cols>
    <col min="2" max="2" width="65.28515625" bestFit="1" customWidth="1"/>
    <col min="7" max="7" width="65.28515625" bestFit="1" customWidth="1"/>
  </cols>
  <sheetData>
    <row r="1" spans="1:12" x14ac:dyDescent="0.25">
      <c r="A1" s="1"/>
      <c r="B1" s="2" t="s">
        <v>26</v>
      </c>
      <c r="C1" s="5" t="s">
        <v>37</v>
      </c>
      <c r="F1" s="1"/>
      <c r="G1" s="2" t="s">
        <v>27</v>
      </c>
      <c r="H1" s="5" t="s">
        <v>37</v>
      </c>
      <c r="J1" t="s">
        <v>33</v>
      </c>
      <c r="K1" t="s">
        <v>43</v>
      </c>
      <c r="L1" t="s">
        <v>84</v>
      </c>
    </row>
    <row r="2" spans="1:12" x14ac:dyDescent="0.25">
      <c r="A2" s="3">
        <v>1</v>
      </c>
      <c r="B2" s="4" t="s">
        <v>0</v>
      </c>
      <c r="C2" s="3">
        <v>2</v>
      </c>
      <c r="F2" s="3">
        <v>1</v>
      </c>
      <c r="G2" s="4" t="s">
        <v>0</v>
      </c>
      <c r="H2" s="3">
        <v>2</v>
      </c>
      <c r="J2" t="s">
        <v>34</v>
      </c>
      <c r="K2" t="s">
        <v>44</v>
      </c>
    </row>
    <row r="3" spans="1:12" x14ac:dyDescent="0.25">
      <c r="A3" s="3">
        <v>2</v>
      </c>
      <c r="B3" s="4" t="s">
        <v>1</v>
      </c>
      <c r="C3" s="3">
        <v>2</v>
      </c>
      <c r="F3" s="3">
        <v>2</v>
      </c>
      <c r="G3" s="4" t="s">
        <v>1</v>
      </c>
      <c r="H3" s="3">
        <v>2</v>
      </c>
    </row>
    <row r="4" spans="1:12" x14ac:dyDescent="0.25">
      <c r="A4" s="3">
        <v>3</v>
      </c>
      <c r="B4" s="4" t="s">
        <v>2</v>
      </c>
      <c r="C4" s="3">
        <v>2</v>
      </c>
      <c r="F4" s="3">
        <v>3</v>
      </c>
      <c r="G4" s="4" t="s">
        <v>2</v>
      </c>
      <c r="H4" s="3">
        <v>2</v>
      </c>
    </row>
    <row r="5" spans="1:12" x14ac:dyDescent="0.25">
      <c r="A5" s="3">
        <v>4</v>
      </c>
      <c r="B5" s="4" t="s">
        <v>3</v>
      </c>
      <c r="C5" s="3">
        <v>2</v>
      </c>
      <c r="F5" s="3">
        <v>4</v>
      </c>
      <c r="G5" s="4" t="s">
        <v>3</v>
      </c>
      <c r="H5" s="3">
        <v>2</v>
      </c>
    </row>
    <row r="6" spans="1:12" x14ac:dyDescent="0.25">
      <c r="A6" s="3">
        <v>5</v>
      </c>
      <c r="B6" s="4" t="s">
        <v>55</v>
      </c>
      <c r="C6" s="3">
        <v>2</v>
      </c>
      <c r="F6" s="3">
        <v>5</v>
      </c>
      <c r="G6" s="4" t="s">
        <v>55</v>
      </c>
      <c r="H6" s="3">
        <v>2</v>
      </c>
    </row>
    <row r="7" spans="1:12" x14ac:dyDescent="0.25">
      <c r="A7" s="3">
        <v>6</v>
      </c>
      <c r="B7" s="4" t="s">
        <v>4</v>
      </c>
      <c r="C7" s="3">
        <v>2</v>
      </c>
      <c r="F7" s="3">
        <v>6</v>
      </c>
      <c r="G7" s="4" t="s">
        <v>4</v>
      </c>
      <c r="H7" s="3">
        <v>2</v>
      </c>
    </row>
    <row r="8" spans="1:12" x14ac:dyDescent="0.25">
      <c r="A8" s="3">
        <v>7</v>
      </c>
      <c r="B8" s="4" t="s">
        <v>5</v>
      </c>
      <c r="C8" s="3">
        <v>2</v>
      </c>
      <c r="F8" s="3">
        <v>7</v>
      </c>
      <c r="G8" s="4" t="s">
        <v>5</v>
      </c>
      <c r="H8" s="3">
        <v>2</v>
      </c>
    </row>
    <row r="9" spans="1:12" x14ac:dyDescent="0.25">
      <c r="A9" s="3">
        <v>8</v>
      </c>
      <c r="B9" s="4" t="s">
        <v>6</v>
      </c>
      <c r="C9" s="3">
        <v>2</v>
      </c>
      <c r="F9" s="3">
        <v>8</v>
      </c>
      <c r="G9" s="4" t="s">
        <v>6</v>
      </c>
      <c r="H9" s="3">
        <v>2</v>
      </c>
    </row>
    <row r="10" spans="1:12" x14ac:dyDescent="0.25">
      <c r="A10" s="3">
        <v>9</v>
      </c>
      <c r="B10" s="4" t="s">
        <v>7</v>
      </c>
      <c r="C10" s="3">
        <v>2</v>
      </c>
      <c r="F10" s="3">
        <v>9</v>
      </c>
      <c r="G10" s="4" t="s">
        <v>7</v>
      </c>
      <c r="H10" s="3">
        <v>2</v>
      </c>
    </row>
    <row r="11" spans="1:12" x14ac:dyDescent="0.25">
      <c r="A11" s="3">
        <v>10</v>
      </c>
      <c r="B11" s="4" t="s">
        <v>8</v>
      </c>
      <c r="C11" s="3">
        <v>2</v>
      </c>
      <c r="F11" s="3">
        <v>10</v>
      </c>
      <c r="G11" s="4" t="s">
        <v>8</v>
      </c>
      <c r="H11" s="3">
        <v>2</v>
      </c>
    </row>
    <row r="12" spans="1:12" x14ac:dyDescent="0.25">
      <c r="A12" s="3">
        <v>11</v>
      </c>
      <c r="B12" s="4" t="s">
        <v>9</v>
      </c>
      <c r="C12" s="3">
        <v>2</v>
      </c>
      <c r="F12" s="3">
        <v>11</v>
      </c>
      <c r="G12" s="4" t="s">
        <v>9</v>
      </c>
      <c r="H12" s="3">
        <v>2</v>
      </c>
    </row>
    <row r="13" spans="1:12" x14ac:dyDescent="0.25">
      <c r="A13" s="3">
        <v>12</v>
      </c>
      <c r="B13" s="4" t="s">
        <v>10</v>
      </c>
      <c r="C13" s="3">
        <v>2</v>
      </c>
      <c r="F13" s="3">
        <v>12</v>
      </c>
      <c r="G13" s="4" t="s">
        <v>10</v>
      </c>
      <c r="H13" s="3">
        <v>2</v>
      </c>
    </row>
    <row r="14" spans="1:12" x14ac:dyDescent="0.25">
      <c r="A14" s="3">
        <v>13</v>
      </c>
      <c r="B14" s="4" t="s">
        <v>11</v>
      </c>
      <c r="C14" s="3">
        <v>2</v>
      </c>
      <c r="F14" s="3">
        <v>13</v>
      </c>
      <c r="G14" s="4" t="s">
        <v>11</v>
      </c>
      <c r="H14" s="3">
        <v>2</v>
      </c>
    </row>
    <row r="15" spans="1:12" x14ac:dyDescent="0.25">
      <c r="A15" s="3">
        <v>14</v>
      </c>
      <c r="B15" s="4" t="s">
        <v>12</v>
      </c>
      <c r="C15" s="3">
        <v>2</v>
      </c>
      <c r="F15" s="3">
        <v>14</v>
      </c>
      <c r="G15" s="4" t="s">
        <v>12</v>
      </c>
      <c r="H15" s="3">
        <v>2</v>
      </c>
    </row>
    <row r="16" spans="1:12" x14ac:dyDescent="0.25">
      <c r="A16" s="3">
        <v>15</v>
      </c>
      <c r="B16" s="4" t="s">
        <v>13</v>
      </c>
      <c r="C16" s="3">
        <v>2</v>
      </c>
      <c r="F16" s="3">
        <v>15</v>
      </c>
      <c r="G16" s="4" t="s">
        <v>13</v>
      </c>
      <c r="H16" s="3">
        <v>2</v>
      </c>
    </row>
    <row r="17" spans="1:8" x14ac:dyDescent="0.25">
      <c r="A17" s="3">
        <v>16</v>
      </c>
      <c r="B17" s="4" t="s">
        <v>14</v>
      </c>
      <c r="C17" s="3">
        <v>2</v>
      </c>
      <c r="F17" s="3">
        <v>16</v>
      </c>
      <c r="G17" s="4" t="s">
        <v>14</v>
      </c>
      <c r="H17" s="3">
        <v>2</v>
      </c>
    </row>
    <row r="18" spans="1:8" x14ac:dyDescent="0.25">
      <c r="A18" s="3">
        <v>17</v>
      </c>
      <c r="B18" s="4" t="s">
        <v>15</v>
      </c>
      <c r="C18" s="3">
        <v>2</v>
      </c>
      <c r="F18" s="3">
        <v>17</v>
      </c>
      <c r="G18" s="4" t="s">
        <v>15</v>
      </c>
      <c r="H18" s="3">
        <v>2</v>
      </c>
    </row>
    <row r="19" spans="1:8" x14ac:dyDescent="0.25">
      <c r="A19" s="3">
        <v>18</v>
      </c>
      <c r="B19" s="4" t="s">
        <v>16</v>
      </c>
      <c r="C19" s="3">
        <v>2</v>
      </c>
      <c r="F19" s="3">
        <v>18</v>
      </c>
      <c r="G19" s="4" t="s">
        <v>16</v>
      </c>
      <c r="H19" s="3">
        <v>2</v>
      </c>
    </row>
    <row r="20" spans="1:8" x14ac:dyDescent="0.25">
      <c r="A20" s="3">
        <v>19</v>
      </c>
      <c r="B20" s="4" t="s">
        <v>17</v>
      </c>
      <c r="C20" s="3">
        <v>2</v>
      </c>
      <c r="F20" s="3">
        <v>19</v>
      </c>
      <c r="G20" s="4" t="s">
        <v>17</v>
      </c>
      <c r="H20" s="3">
        <v>2</v>
      </c>
    </row>
    <row r="21" spans="1:8" x14ac:dyDescent="0.25">
      <c r="A21" s="3">
        <v>20</v>
      </c>
      <c r="B21" s="4" t="s">
        <v>18</v>
      </c>
      <c r="C21" s="3">
        <v>2</v>
      </c>
      <c r="F21" s="3">
        <v>20</v>
      </c>
      <c r="G21" s="4" t="s">
        <v>18</v>
      </c>
      <c r="H21" s="3">
        <v>2</v>
      </c>
    </row>
    <row r="22" spans="1:8" x14ac:dyDescent="0.25">
      <c r="A22" s="3">
        <v>21</v>
      </c>
      <c r="B22" s="4" t="s">
        <v>19</v>
      </c>
      <c r="C22" s="3">
        <v>2</v>
      </c>
      <c r="F22" s="3">
        <v>21</v>
      </c>
      <c r="G22" s="4" t="s">
        <v>19</v>
      </c>
      <c r="H22" s="3">
        <v>1</v>
      </c>
    </row>
    <row r="23" spans="1:8" x14ac:dyDescent="0.25">
      <c r="A23" s="3">
        <v>22</v>
      </c>
      <c r="B23" s="4" t="s">
        <v>20</v>
      </c>
      <c r="C23" s="3">
        <v>2</v>
      </c>
      <c r="F23" s="3">
        <v>22</v>
      </c>
      <c r="G23" s="4" t="s">
        <v>20</v>
      </c>
      <c r="H23" s="3">
        <v>1</v>
      </c>
    </row>
    <row r="24" spans="1:8" x14ac:dyDescent="0.25">
      <c r="A24" s="3">
        <v>23</v>
      </c>
      <c r="B24" s="4" t="s">
        <v>100</v>
      </c>
      <c r="C24" s="3">
        <v>2</v>
      </c>
      <c r="F24" s="3">
        <v>23</v>
      </c>
      <c r="G24" s="4" t="s">
        <v>100</v>
      </c>
      <c r="H24" s="3">
        <v>1</v>
      </c>
    </row>
    <row r="25" spans="1:8" x14ac:dyDescent="0.25">
      <c r="A25" s="3">
        <v>24</v>
      </c>
      <c r="B25" s="4" t="s">
        <v>21</v>
      </c>
      <c r="C25" s="3">
        <v>2</v>
      </c>
      <c r="F25" s="3">
        <v>24</v>
      </c>
      <c r="G25" s="4" t="s">
        <v>21</v>
      </c>
      <c r="H25" s="3">
        <v>1</v>
      </c>
    </row>
    <row r="26" spans="1:8" x14ac:dyDescent="0.25">
      <c r="A26" s="3">
        <v>25</v>
      </c>
      <c r="B26" s="4" t="s">
        <v>22</v>
      </c>
      <c r="C26" s="3">
        <v>2</v>
      </c>
      <c r="F26" s="3">
        <v>25</v>
      </c>
      <c r="G26" s="4" t="s">
        <v>22</v>
      </c>
      <c r="H26" s="3">
        <v>1</v>
      </c>
    </row>
    <row r="27" spans="1:8" x14ac:dyDescent="0.25">
      <c r="A27" s="3">
        <v>26</v>
      </c>
      <c r="B27" s="4" t="s">
        <v>23</v>
      </c>
      <c r="C27" s="3">
        <v>2</v>
      </c>
      <c r="F27" s="3">
        <v>26</v>
      </c>
      <c r="G27" s="4" t="s">
        <v>23</v>
      </c>
      <c r="H27" s="3">
        <v>1</v>
      </c>
    </row>
    <row r="28" spans="1:8" x14ac:dyDescent="0.25">
      <c r="A28" s="3">
        <v>27</v>
      </c>
      <c r="B28" s="4" t="s">
        <v>101</v>
      </c>
      <c r="C28" s="3">
        <v>2</v>
      </c>
      <c r="F28" s="3">
        <v>27</v>
      </c>
      <c r="G28" s="4" t="s">
        <v>101</v>
      </c>
      <c r="H28" s="3">
        <v>1</v>
      </c>
    </row>
    <row r="29" spans="1:8" x14ac:dyDescent="0.25">
      <c r="A29" s="3">
        <v>28</v>
      </c>
      <c r="B29" s="4" t="s">
        <v>24</v>
      </c>
      <c r="C29" s="3">
        <v>2</v>
      </c>
      <c r="F29" s="3">
        <v>28</v>
      </c>
      <c r="G29" s="4" t="s">
        <v>24</v>
      </c>
      <c r="H29" s="3">
        <v>4</v>
      </c>
    </row>
    <row r="30" spans="1:8" x14ac:dyDescent="0.25">
      <c r="A30" s="3">
        <v>29</v>
      </c>
      <c r="B30" s="4" t="s">
        <v>25</v>
      </c>
      <c r="C30" s="3">
        <v>2</v>
      </c>
      <c r="F30" s="3">
        <v>29</v>
      </c>
      <c r="G30" s="4" t="s">
        <v>25</v>
      </c>
      <c r="H30" s="3">
        <v>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G109"/>
  <sheetViews>
    <sheetView zoomScale="90" zoomScaleNormal="90" workbookViewId="0">
      <pane ySplit="2" topLeftCell="A3" activePane="bottomLeft" state="frozen"/>
      <selection activeCell="C25" sqref="C25"/>
      <selection pane="bottomLeft" activeCell="C4" sqref="C4"/>
    </sheetView>
  </sheetViews>
  <sheetFormatPr defaultColWidth="9.140625" defaultRowHeight="15" x14ac:dyDescent="0.25"/>
  <cols>
    <col min="1" max="1" width="9.140625" style="9"/>
    <col min="2" max="2" width="64.28515625" style="9" customWidth="1"/>
    <col min="3" max="3" width="61.5703125" style="9" customWidth="1"/>
    <col min="4" max="4" width="12.5703125" style="9" customWidth="1"/>
    <col min="5" max="5" width="16.42578125" style="9" bestFit="1" customWidth="1"/>
    <col min="6" max="6" width="14.5703125" style="9" customWidth="1"/>
    <col min="7" max="7" width="14" style="27" bestFit="1" customWidth="1"/>
    <col min="8" max="16384" width="9.140625" style="9"/>
  </cols>
  <sheetData>
    <row r="1" spans="2:7" x14ac:dyDescent="0.25">
      <c r="E1" s="12" t="s">
        <v>50</v>
      </c>
    </row>
    <row r="2" spans="2:7" ht="18.75" x14ac:dyDescent="0.25">
      <c r="B2" s="28" t="s">
        <v>91</v>
      </c>
      <c r="E2" s="13" t="s">
        <v>51</v>
      </c>
    </row>
    <row r="3" spans="2:7" ht="15.75" thickBot="1" x14ac:dyDescent="0.3"/>
    <row r="4" spans="2:7" ht="15.75" thickBot="1" x14ac:dyDescent="0.3">
      <c r="B4" s="106" t="s">
        <v>52</v>
      </c>
      <c r="C4" s="138"/>
      <c r="D4" s="44"/>
    </row>
    <row r="5" spans="2:7" ht="15.75" thickBot="1" x14ac:dyDescent="0.3">
      <c r="C5" s="44"/>
    </row>
    <row r="6" spans="2:7" ht="16.5" thickBot="1" x14ac:dyDescent="0.3">
      <c r="B6" s="31" t="s">
        <v>26</v>
      </c>
      <c r="F6" s="32" t="s">
        <v>38</v>
      </c>
      <c r="G6" s="33">
        <v>1.5</v>
      </c>
    </row>
    <row r="7" spans="2:7" x14ac:dyDescent="0.25">
      <c r="B7" s="6" t="s">
        <v>28</v>
      </c>
      <c r="C7" s="35" t="s">
        <v>35</v>
      </c>
      <c r="D7" s="34" t="s">
        <v>29</v>
      </c>
      <c r="E7" s="35" t="s">
        <v>30</v>
      </c>
      <c r="F7" s="35" t="s">
        <v>31</v>
      </c>
      <c r="G7" s="8" t="s">
        <v>32</v>
      </c>
    </row>
    <row r="8" spans="2:7" ht="15.75" thickBot="1" x14ac:dyDescent="0.3">
      <c r="B8" s="49"/>
      <c r="C8" s="17"/>
      <c r="D8" s="14"/>
      <c r="E8" s="14"/>
      <c r="F8" s="66"/>
      <c r="G8" s="36">
        <f>IF(OR(B8="",C8=""),0,VLOOKUP(B8,'PUNTS GUIÓ FICCIÓ'!$B$2:$C$30,2,FALSE))</f>
        <v>0</v>
      </c>
    </row>
    <row r="9" spans="2:7" ht="15.75" thickBot="1" x14ac:dyDescent="0.3">
      <c r="F9" s="37" t="s">
        <v>36</v>
      </c>
      <c r="G9" s="38">
        <f>SUM(G8)</f>
        <v>0</v>
      </c>
    </row>
    <row r="10" spans="2:7" ht="15.75" thickBot="1" x14ac:dyDescent="0.3"/>
    <row r="11" spans="2:7" ht="16.5" thickBot="1" x14ac:dyDescent="0.3">
      <c r="B11" s="31" t="s">
        <v>27</v>
      </c>
      <c r="F11" s="32" t="s">
        <v>38</v>
      </c>
      <c r="G11" s="33">
        <v>3</v>
      </c>
    </row>
    <row r="12" spans="2:7" x14ac:dyDescent="0.25">
      <c r="B12" s="6" t="s">
        <v>28</v>
      </c>
      <c r="C12" s="35" t="s">
        <v>56</v>
      </c>
      <c r="D12" s="34" t="s">
        <v>29</v>
      </c>
      <c r="E12" s="35" t="s">
        <v>30</v>
      </c>
      <c r="F12" s="35" t="s">
        <v>31</v>
      </c>
      <c r="G12" s="8" t="s">
        <v>32</v>
      </c>
    </row>
    <row r="13" spans="2:7" x14ac:dyDescent="0.25">
      <c r="B13" s="50"/>
      <c r="C13" s="51"/>
      <c r="D13" s="15"/>
      <c r="E13" s="63"/>
      <c r="F13" s="63"/>
      <c r="G13" s="19">
        <f>IF(OR(B13="",C13=""),0,VLOOKUP(B13,'PUNTS GUIÓ FICCIÓ'!$G$2:$H$30,2,FALSE))</f>
        <v>0</v>
      </c>
    </row>
    <row r="14" spans="2:7" x14ac:dyDescent="0.25">
      <c r="B14" s="50"/>
      <c r="C14" s="51"/>
      <c r="D14" s="15"/>
      <c r="E14" s="63"/>
      <c r="F14" s="63"/>
      <c r="G14" s="19">
        <f>IF(OR(B14="",C14=""),0,VLOOKUP(B14,'PUNTS GUIÓ FICCIÓ'!$G$2:$H$30,2,FALSE))</f>
        <v>0</v>
      </c>
    </row>
    <row r="15" spans="2:7" x14ac:dyDescent="0.25">
      <c r="B15" s="50"/>
      <c r="C15" s="51"/>
      <c r="D15" s="15"/>
      <c r="E15" s="63"/>
      <c r="F15" s="63"/>
      <c r="G15" s="19">
        <f>IF(OR(B15="",C15=""),0,VLOOKUP(B15,'PUNTS GUIÓ FICCIÓ'!$G$2:$H$30,2,FALSE))</f>
        <v>0</v>
      </c>
    </row>
    <row r="16" spans="2:7" x14ac:dyDescent="0.25">
      <c r="B16" s="50"/>
      <c r="C16" s="51"/>
      <c r="D16" s="15"/>
      <c r="E16" s="63"/>
      <c r="F16" s="63"/>
      <c r="G16" s="19">
        <f>IF(OR(B16="",C16=""),0,VLOOKUP(B16,'PUNTS GUIÓ FICCIÓ'!$G$2:$H$30,2,FALSE))</f>
        <v>0</v>
      </c>
    </row>
    <row r="17" spans="2:7" x14ac:dyDescent="0.25">
      <c r="B17" s="50"/>
      <c r="C17" s="51"/>
      <c r="D17" s="15"/>
      <c r="E17" s="63"/>
      <c r="F17" s="63"/>
      <c r="G17" s="19">
        <f>IF(OR(B17="",C17=""),0,VLOOKUP(B17,'PUNTS GUIÓ FICCIÓ'!$G$2:$H$30,2,FALSE))</f>
        <v>0</v>
      </c>
    </row>
    <row r="18" spans="2:7" ht="15.75" thickBot="1" x14ac:dyDescent="0.3">
      <c r="B18" s="52"/>
      <c r="C18" s="53"/>
      <c r="D18" s="16"/>
      <c r="E18" s="64"/>
      <c r="F18" s="64"/>
      <c r="G18" s="18">
        <f>IF(OR(B18="",C18=""),0,VLOOKUP(B18,'PUNTS GUIÓ FICCIÓ'!$G$2:$H$30,2,FALSE))</f>
        <v>0</v>
      </c>
    </row>
    <row r="19" spans="2:7" ht="15.75" thickBot="1" x14ac:dyDescent="0.3">
      <c r="F19" s="37" t="s">
        <v>36</v>
      </c>
      <c r="G19" s="39">
        <f>IF(SUM(G13:G18)&gt;G11,G11,SUM(G13:G18))</f>
        <v>0</v>
      </c>
    </row>
    <row r="20" spans="2:7" ht="15.75" thickBot="1" x14ac:dyDescent="0.3"/>
    <row r="21" spans="2:7" ht="16.5" thickBot="1" x14ac:dyDescent="0.3">
      <c r="B21" s="31" t="s">
        <v>69</v>
      </c>
      <c r="F21" s="32" t="s">
        <v>38</v>
      </c>
      <c r="G21" s="33">
        <v>1.5</v>
      </c>
    </row>
    <row r="22" spans="2:7" ht="30" x14ac:dyDescent="0.25">
      <c r="B22" s="6" t="s">
        <v>39</v>
      </c>
      <c r="C22" s="11" t="s">
        <v>41</v>
      </c>
      <c r="D22" s="7" t="s">
        <v>30</v>
      </c>
      <c r="E22" s="7" t="s">
        <v>40</v>
      </c>
      <c r="F22" s="10" t="s">
        <v>42</v>
      </c>
      <c r="G22" s="8" t="s">
        <v>32</v>
      </c>
    </row>
    <row r="23" spans="2:7" x14ac:dyDescent="0.25">
      <c r="B23" s="50"/>
      <c r="C23" s="51"/>
      <c r="D23" s="63"/>
      <c r="E23" s="56"/>
      <c r="F23" s="57"/>
      <c r="G23" s="136">
        <f>IF(OR(B23="",B24="",F23="",F24=""),0,G21)</f>
        <v>0</v>
      </c>
    </row>
    <row r="24" spans="2:7" ht="15.75" thickBot="1" x14ac:dyDescent="0.3">
      <c r="B24" s="52"/>
      <c r="C24" s="53"/>
      <c r="D24" s="64"/>
      <c r="E24" s="62"/>
      <c r="F24" s="65"/>
      <c r="G24" s="137"/>
    </row>
    <row r="25" spans="2:7" ht="15.75" thickBot="1" x14ac:dyDescent="0.3">
      <c r="F25" s="37" t="s">
        <v>36</v>
      </c>
      <c r="G25" s="39">
        <f>G23</f>
        <v>0</v>
      </c>
    </row>
    <row r="26" spans="2:7" ht="15.75" thickBot="1" x14ac:dyDescent="0.3"/>
    <row r="27" spans="2:7" ht="15.75" thickBot="1" x14ac:dyDescent="0.3">
      <c r="E27" s="40"/>
      <c r="F27" s="41" t="s">
        <v>57</v>
      </c>
      <c r="G27" s="38" t="str">
        <f>IF(C4="","",IF((G9+G19+G25)&gt;4,4,(G9+G19+G25)))</f>
        <v/>
      </c>
    </row>
    <row r="28" spans="2:7" ht="15.75" thickBot="1" x14ac:dyDescent="0.3">
      <c r="B28" s="42"/>
      <c r="C28" s="42"/>
      <c r="D28" s="42"/>
      <c r="E28" s="42"/>
      <c r="F28" s="42"/>
      <c r="G28" s="43"/>
    </row>
    <row r="29" spans="2:7" ht="15.75" thickBot="1" x14ac:dyDescent="0.3"/>
    <row r="30" spans="2:7" ht="15.75" thickBot="1" x14ac:dyDescent="0.3">
      <c r="B30" s="106" t="s">
        <v>60</v>
      </c>
      <c r="C30" s="138"/>
      <c r="D30" s="29"/>
    </row>
    <row r="31" spans="2:7" ht="15.75" thickBot="1" x14ac:dyDescent="0.3">
      <c r="C31" s="30"/>
    </row>
    <row r="32" spans="2:7" ht="16.5" thickBot="1" x14ac:dyDescent="0.3">
      <c r="B32" s="31" t="s">
        <v>26</v>
      </c>
      <c r="F32" s="32" t="s">
        <v>38</v>
      </c>
      <c r="G32" s="33">
        <v>1.5</v>
      </c>
    </row>
    <row r="33" spans="2:7" x14ac:dyDescent="0.25">
      <c r="B33" s="6" t="s">
        <v>28</v>
      </c>
      <c r="C33" s="35" t="s">
        <v>35</v>
      </c>
      <c r="D33" s="34" t="s">
        <v>29</v>
      </c>
      <c r="E33" s="35" t="s">
        <v>30</v>
      </c>
      <c r="F33" s="35" t="s">
        <v>31</v>
      </c>
      <c r="G33" s="8" t="s">
        <v>32</v>
      </c>
    </row>
    <row r="34" spans="2:7" ht="15.75" thickBot="1" x14ac:dyDescent="0.3">
      <c r="B34" s="49"/>
      <c r="C34" s="17"/>
      <c r="D34" s="14"/>
      <c r="E34" s="14"/>
      <c r="F34" s="66"/>
      <c r="G34" s="36">
        <f>IF(OR(B34="",C34=""),0,VLOOKUP(B34,'PUNTS GUIÓ FICCIÓ'!$B$2:$C$30,2,FALSE))</f>
        <v>0</v>
      </c>
    </row>
    <row r="35" spans="2:7" ht="15.75" thickBot="1" x14ac:dyDescent="0.3">
      <c r="F35" s="37" t="s">
        <v>36</v>
      </c>
      <c r="G35" s="38">
        <f>SUM(G34)</f>
        <v>0</v>
      </c>
    </row>
    <row r="36" spans="2:7" ht="15.75" thickBot="1" x14ac:dyDescent="0.3"/>
    <row r="37" spans="2:7" ht="16.5" thickBot="1" x14ac:dyDescent="0.3">
      <c r="B37" s="31" t="s">
        <v>27</v>
      </c>
      <c r="F37" s="32" t="s">
        <v>38</v>
      </c>
      <c r="G37" s="33">
        <v>3</v>
      </c>
    </row>
    <row r="38" spans="2:7" x14ac:dyDescent="0.25">
      <c r="B38" s="6" t="s">
        <v>28</v>
      </c>
      <c r="C38" s="35" t="s">
        <v>56</v>
      </c>
      <c r="D38" s="34" t="s">
        <v>29</v>
      </c>
      <c r="E38" s="35" t="s">
        <v>30</v>
      </c>
      <c r="F38" s="35" t="s">
        <v>31</v>
      </c>
      <c r="G38" s="8" t="s">
        <v>32</v>
      </c>
    </row>
    <row r="39" spans="2:7" x14ac:dyDescent="0.25">
      <c r="B39" s="50"/>
      <c r="C39" s="51"/>
      <c r="D39" s="15"/>
      <c r="E39" s="63"/>
      <c r="F39" s="63"/>
      <c r="G39" s="19">
        <f>IF(OR(B39="",C39=""),0,VLOOKUP(B39,'PUNTS GUIÓ FICCIÓ'!$G$2:$H$30,2,FALSE))</f>
        <v>0</v>
      </c>
    </row>
    <row r="40" spans="2:7" x14ac:dyDescent="0.25">
      <c r="B40" s="50"/>
      <c r="C40" s="51"/>
      <c r="D40" s="15"/>
      <c r="E40" s="63"/>
      <c r="F40" s="63"/>
      <c r="G40" s="19">
        <f>IF(OR(B40="",C40=""),0,VLOOKUP(B40,'PUNTS GUIÓ FICCIÓ'!$G$2:$H$30,2,FALSE))</f>
        <v>0</v>
      </c>
    </row>
    <row r="41" spans="2:7" x14ac:dyDescent="0.25">
      <c r="B41" s="50"/>
      <c r="C41" s="51"/>
      <c r="D41" s="15"/>
      <c r="E41" s="63"/>
      <c r="F41" s="63"/>
      <c r="G41" s="19">
        <f>IF(OR(B41="",C41=""),0,VLOOKUP(B41,'PUNTS GUIÓ FICCIÓ'!$G$2:$H$30,2,FALSE))</f>
        <v>0</v>
      </c>
    </row>
    <row r="42" spans="2:7" x14ac:dyDescent="0.25">
      <c r="B42" s="50"/>
      <c r="C42" s="51"/>
      <c r="D42" s="15"/>
      <c r="E42" s="63"/>
      <c r="F42" s="63"/>
      <c r="G42" s="19">
        <f>IF(OR(B42="",C42=""),0,VLOOKUP(B42,'PUNTS GUIÓ FICCIÓ'!$G$2:$H$30,2,FALSE))</f>
        <v>0</v>
      </c>
    </row>
    <row r="43" spans="2:7" x14ac:dyDescent="0.25">
      <c r="B43" s="50"/>
      <c r="C43" s="51"/>
      <c r="D43" s="15"/>
      <c r="E43" s="63"/>
      <c r="F43" s="63"/>
      <c r="G43" s="19">
        <f>IF(OR(B43="",C43=""),0,VLOOKUP(B43,'PUNTS GUIÓ FICCIÓ'!$G$2:$H$30,2,FALSE))</f>
        <v>0</v>
      </c>
    </row>
    <row r="44" spans="2:7" ht="15.75" thickBot="1" x14ac:dyDescent="0.3">
      <c r="B44" s="52"/>
      <c r="C44" s="53"/>
      <c r="D44" s="16"/>
      <c r="E44" s="64"/>
      <c r="F44" s="64"/>
      <c r="G44" s="18">
        <f>IF(OR(B44="",C44=""),0,VLOOKUP(B44,'PUNTS GUIÓ FICCIÓ'!$G$2:$H$30,2,FALSE))</f>
        <v>0</v>
      </c>
    </row>
    <row r="45" spans="2:7" ht="15.75" thickBot="1" x14ac:dyDescent="0.3">
      <c r="F45" s="37" t="s">
        <v>36</v>
      </c>
      <c r="G45" s="39">
        <f>IF(SUM(G39:G44)&gt;G37,G37,SUM(G39:G44))</f>
        <v>0</v>
      </c>
    </row>
    <row r="46" spans="2:7" ht="15.75" thickBot="1" x14ac:dyDescent="0.3"/>
    <row r="47" spans="2:7" ht="16.5" thickBot="1" x14ac:dyDescent="0.3">
      <c r="B47" s="31" t="s">
        <v>69</v>
      </c>
      <c r="F47" s="32" t="s">
        <v>38</v>
      </c>
      <c r="G47" s="33">
        <v>1.5</v>
      </c>
    </row>
    <row r="48" spans="2:7" ht="30" x14ac:dyDescent="0.25">
      <c r="B48" s="6" t="s">
        <v>39</v>
      </c>
      <c r="C48" s="11" t="s">
        <v>41</v>
      </c>
      <c r="D48" s="7" t="s">
        <v>30</v>
      </c>
      <c r="E48" s="7" t="s">
        <v>40</v>
      </c>
      <c r="F48" s="10" t="s">
        <v>42</v>
      </c>
      <c r="G48" s="8" t="s">
        <v>32</v>
      </c>
    </row>
    <row r="49" spans="2:7" x14ac:dyDescent="0.25">
      <c r="B49" s="50"/>
      <c r="C49" s="51"/>
      <c r="D49" s="63"/>
      <c r="E49" s="56"/>
      <c r="F49" s="57"/>
      <c r="G49" s="136">
        <f>IF(OR(B49="",B50="",F49="",F50=""),0,G47)</f>
        <v>0</v>
      </c>
    </row>
    <row r="50" spans="2:7" ht="15.75" thickBot="1" x14ac:dyDescent="0.3">
      <c r="B50" s="52"/>
      <c r="C50" s="53"/>
      <c r="D50" s="64"/>
      <c r="E50" s="62"/>
      <c r="F50" s="65"/>
      <c r="G50" s="137"/>
    </row>
    <row r="51" spans="2:7" ht="15.75" thickBot="1" x14ac:dyDescent="0.3">
      <c r="F51" s="37" t="s">
        <v>36</v>
      </c>
      <c r="G51" s="39">
        <f>G49</f>
        <v>0</v>
      </c>
    </row>
    <row r="52" spans="2:7" ht="15.75" thickBot="1" x14ac:dyDescent="0.3"/>
    <row r="53" spans="2:7" ht="15.75" thickBot="1" x14ac:dyDescent="0.3">
      <c r="E53" s="40"/>
      <c r="F53" s="41" t="s">
        <v>58</v>
      </c>
      <c r="G53" s="38" t="str">
        <f>IF(C30="","",IF((G35+G45+G51)&gt;4,4,(G35+G45+G51)))</f>
        <v/>
      </c>
    </row>
    <row r="54" spans="2:7" ht="15.75" thickBot="1" x14ac:dyDescent="0.3">
      <c r="B54" s="42"/>
      <c r="C54" s="42"/>
      <c r="D54" s="42"/>
      <c r="E54" s="42"/>
      <c r="F54" s="42"/>
      <c r="G54" s="43"/>
    </row>
    <row r="55" spans="2:7" ht="15.75" thickBot="1" x14ac:dyDescent="0.3"/>
    <row r="56" spans="2:7" ht="15.75" thickBot="1" x14ac:dyDescent="0.3">
      <c r="B56" s="106" t="s">
        <v>61</v>
      </c>
      <c r="C56" s="138"/>
      <c r="D56" s="29"/>
    </row>
    <row r="57" spans="2:7" ht="15.75" thickBot="1" x14ac:dyDescent="0.3">
      <c r="C57" s="30"/>
    </row>
    <row r="58" spans="2:7" ht="16.5" thickBot="1" x14ac:dyDescent="0.3">
      <c r="B58" s="31" t="s">
        <v>26</v>
      </c>
      <c r="F58" s="32" t="s">
        <v>38</v>
      </c>
      <c r="G58" s="33">
        <v>1.5</v>
      </c>
    </row>
    <row r="59" spans="2:7" x14ac:dyDescent="0.25">
      <c r="B59" s="6" t="s">
        <v>28</v>
      </c>
      <c r="C59" s="35" t="s">
        <v>35</v>
      </c>
      <c r="D59" s="34" t="s">
        <v>29</v>
      </c>
      <c r="E59" s="35" t="s">
        <v>30</v>
      </c>
      <c r="F59" s="35" t="s">
        <v>31</v>
      </c>
      <c r="G59" s="8" t="s">
        <v>32</v>
      </c>
    </row>
    <row r="60" spans="2:7" ht="15.75" thickBot="1" x14ac:dyDescent="0.3">
      <c r="B60" s="49"/>
      <c r="C60" s="17"/>
      <c r="D60" s="14"/>
      <c r="E60" s="14"/>
      <c r="F60" s="66"/>
      <c r="G60" s="36">
        <f>IF(OR(B60="",C60=""),0,VLOOKUP(B60,'PUNTS GUIÓ FICCIÓ'!$B$2:$C$30,2,FALSE))</f>
        <v>0</v>
      </c>
    </row>
    <row r="61" spans="2:7" ht="15.75" thickBot="1" x14ac:dyDescent="0.3">
      <c r="F61" s="37" t="s">
        <v>36</v>
      </c>
      <c r="G61" s="38">
        <f>SUM(G60)</f>
        <v>0</v>
      </c>
    </row>
    <row r="62" spans="2:7" ht="15.75" thickBot="1" x14ac:dyDescent="0.3"/>
    <row r="63" spans="2:7" ht="16.5" thickBot="1" x14ac:dyDescent="0.3">
      <c r="B63" s="31" t="s">
        <v>27</v>
      </c>
      <c r="F63" s="32" t="s">
        <v>38</v>
      </c>
      <c r="G63" s="33">
        <v>3</v>
      </c>
    </row>
    <row r="64" spans="2:7" x14ac:dyDescent="0.25">
      <c r="B64" s="6" t="s">
        <v>28</v>
      </c>
      <c r="C64" s="35" t="s">
        <v>56</v>
      </c>
      <c r="D64" s="34" t="s">
        <v>29</v>
      </c>
      <c r="E64" s="35" t="s">
        <v>30</v>
      </c>
      <c r="F64" s="35" t="s">
        <v>31</v>
      </c>
      <c r="G64" s="8" t="s">
        <v>32</v>
      </c>
    </row>
    <row r="65" spans="2:7" x14ac:dyDescent="0.25">
      <c r="B65" s="50"/>
      <c r="C65" s="51"/>
      <c r="D65" s="15"/>
      <c r="E65" s="63"/>
      <c r="F65" s="63"/>
      <c r="G65" s="19">
        <f>IF(OR(B65="",C65=""),0,VLOOKUP(B65,'PUNTS GUIÓ FICCIÓ'!$G$2:$H$30,2,FALSE))</f>
        <v>0</v>
      </c>
    </row>
    <row r="66" spans="2:7" x14ac:dyDescent="0.25">
      <c r="B66" s="50"/>
      <c r="C66" s="51"/>
      <c r="D66" s="15"/>
      <c r="E66" s="63"/>
      <c r="F66" s="63"/>
      <c r="G66" s="19">
        <f>IF(OR(B66="",C66=""),0,VLOOKUP(B66,'PUNTS GUIÓ FICCIÓ'!$G$2:$H$30,2,FALSE))</f>
        <v>0</v>
      </c>
    </row>
    <row r="67" spans="2:7" x14ac:dyDescent="0.25">
      <c r="B67" s="50"/>
      <c r="C67" s="51"/>
      <c r="D67" s="15"/>
      <c r="E67" s="63"/>
      <c r="F67" s="63"/>
      <c r="G67" s="19">
        <f>IF(OR(B67="",C67=""),0,VLOOKUP(B67,'PUNTS GUIÓ FICCIÓ'!$G$2:$H$30,2,FALSE))</f>
        <v>0</v>
      </c>
    </row>
    <row r="68" spans="2:7" x14ac:dyDescent="0.25">
      <c r="B68" s="50"/>
      <c r="C68" s="51"/>
      <c r="D68" s="15"/>
      <c r="E68" s="63"/>
      <c r="F68" s="63"/>
      <c r="G68" s="19">
        <f>IF(OR(B68="",C68=""),0,VLOOKUP(B68,'PUNTS GUIÓ FICCIÓ'!$G$2:$H$30,2,FALSE))</f>
        <v>0</v>
      </c>
    </row>
    <row r="69" spans="2:7" x14ac:dyDescent="0.25">
      <c r="B69" s="50"/>
      <c r="C69" s="51"/>
      <c r="D69" s="15"/>
      <c r="E69" s="63"/>
      <c r="F69" s="63"/>
      <c r="G69" s="19">
        <f>IF(OR(B69="",C69=""),0,VLOOKUP(B69,'PUNTS GUIÓ FICCIÓ'!$G$2:$H$30,2,FALSE))</f>
        <v>0</v>
      </c>
    </row>
    <row r="70" spans="2:7" ht="15.75" thickBot="1" x14ac:dyDescent="0.3">
      <c r="B70" s="52"/>
      <c r="C70" s="53"/>
      <c r="D70" s="16"/>
      <c r="E70" s="64"/>
      <c r="F70" s="64"/>
      <c r="G70" s="18">
        <f>IF(OR(B70="",C70=""),0,VLOOKUP(B70,'PUNTS GUIÓ FICCIÓ'!$G$2:$H$30,2,FALSE))</f>
        <v>0</v>
      </c>
    </row>
    <row r="71" spans="2:7" ht="15.75" thickBot="1" x14ac:dyDescent="0.3">
      <c r="F71" s="37" t="s">
        <v>36</v>
      </c>
      <c r="G71" s="39">
        <f>IF(SUM(G65:G70)&gt;G63,G63,SUM(G65:G70))</f>
        <v>0</v>
      </c>
    </row>
    <row r="72" spans="2:7" ht="15.75" thickBot="1" x14ac:dyDescent="0.3"/>
    <row r="73" spans="2:7" ht="16.5" thickBot="1" x14ac:dyDescent="0.3">
      <c r="B73" s="31" t="s">
        <v>69</v>
      </c>
      <c r="F73" s="32" t="s">
        <v>38</v>
      </c>
      <c r="G73" s="33">
        <v>1.5</v>
      </c>
    </row>
    <row r="74" spans="2:7" ht="30" x14ac:dyDescent="0.25">
      <c r="B74" s="6" t="s">
        <v>39</v>
      </c>
      <c r="C74" s="11" t="s">
        <v>41</v>
      </c>
      <c r="D74" s="7" t="s">
        <v>30</v>
      </c>
      <c r="E74" s="7" t="s">
        <v>40</v>
      </c>
      <c r="F74" s="10" t="s">
        <v>42</v>
      </c>
      <c r="G74" s="8" t="s">
        <v>32</v>
      </c>
    </row>
    <row r="75" spans="2:7" x14ac:dyDescent="0.25">
      <c r="B75" s="50"/>
      <c r="C75" s="51"/>
      <c r="D75" s="63"/>
      <c r="E75" s="56"/>
      <c r="F75" s="57"/>
      <c r="G75" s="136">
        <f>IF(OR(B75="",B76="",F75="",F76=""),0,G73)</f>
        <v>0</v>
      </c>
    </row>
    <row r="76" spans="2:7" ht="15.75" thickBot="1" x14ac:dyDescent="0.3">
      <c r="B76" s="52"/>
      <c r="C76" s="53"/>
      <c r="D76" s="64"/>
      <c r="E76" s="62"/>
      <c r="F76" s="65"/>
      <c r="G76" s="137"/>
    </row>
    <row r="77" spans="2:7" ht="15.75" thickBot="1" x14ac:dyDescent="0.3">
      <c r="F77" s="37" t="s">
        <v>36</v>
      </c>
      <c r="G77" s="39">
        <f>G75</f>
        <v>0</v>
      </c>
    </row>
    <row r="78" spans="2:7" ht="15.75" thickBot="1" x14ac:dyDescent="0.3"/>
    <row r="79" spans="2:7" ht="15.75" thickBot="1" x14ac:dyDescent="0.3">
      <c r="E79" s="40"/>
      <c r="F79" s="41" t="s">
        <v>59</v>
      </c>
      <c r="G79" s="38" t="str">
        <f>IF(C56="","",IF((G61+G71+G77)&gt;4,4,(G61+G71+G77)))</f>
        <v/>
      </c>
    </row>
    <row r="80" spans="2:7" ht="15.75" thickBot="1" x14ac:dyDescent="0.3">
      <c r="B80" s="42"/>
      <c r="C80" s="42"/>
      <c r="D80" s="42"/>
      <c r="E80" s="42"/>
      <c r="F80" s="42"/>
      <c r="G80" s="43"/>
    </row>
    <row r="81" spans="2:7" ht="15.75" thickBot="1" x14ac:dyDescent="0.3"/>
    <row r="82" spans="2:7" ht="15.75" thickBot="1" x14ac:dyDescent="0.3">
      <c r="B82" s="106" t="s">
        <v>86</v>
      </c>
      <c r="C82" s="138"/>
      <c r="D82" s="29"/>
    </row>
    <row r="83" spans="2:7" ht="15.75" thickBot="1" x14ac:dyDescent="0.3">
      <c r="C83" s="30"/>
    </row>
    <row r="84" spans="2:7" ht="16.5" thickBot="1" x14ac:dyDescent="0.3">
      <c r="B84" s="31" t="s">
        <v>26</v>
      </c>
      <c r="F84" s="32" t="s">
        <v>38</v>
      </c>
      <c r="G84" s="33">
        <v>1.5</v>
      </c>
    </row>
    <row r="85" spans="2:7" x14ac:dyDescent="0.25">
      <c r="B85" s="6" t="s">
        <v>28</v>
      </c>
      <c r="C85" s="35" t="s">
        <v>35</v>
      </c>
      <c r="D85" s="34" t="s">
        <v>29</v>
      </c>
      <c r="E85" s="35" t="s">
        <v>30</v>
      </c>
      <c r="F85" s="35" t="s">
        <v>31</v>
      </c>
      <c r="G85" s="8" t="s">
        <v>32</v>
      </c>
    </row>
    <row r="86" spans="2:7" ht="15.75" thickBot="1" x14ac:dyDescent="0.3">
      <c r="B86" s="49"/>
      <c r="C86" s="17"/>
      <c r="D86" s="14"/>
      <c r="E86" s="14"/>
      <c r="F86" s="66"/>
      <c r="G86" s="36">
        <f>IF(OR(B86="",C86=""),0,VLOOKUP(B86,'PUNTS GUIÓ FICCIÓ'!$B$2:$C$30,2,FALSE))</f>
        <v>0</v>
      </c>
    </row>
    <row r="87" spans="2:7" ht="15.75" thickBot="1" x14ac:dyDescent="0.3">
      <c r="F87" s="37" t="s">
        <v>36</v>
      </c>
      <c r="G87" s="38">
        <f>SUM(G86)</f>
        <v>0</v>
      </c>
    </row>
    <row r="88" spans="2:7" ht="15.75" thickBot="1" x14ac:dyDescent="0.3"/>
    <row r="89" spans="2:7" ht="16.5" thickBot="1" x14ac:dyDescent="0.3">
      <c r="B89" s="31" t="s">
        <v>27</v>
      </c>
      <c r="F89" s="32" t="s">
        <v>38</v>
      </c>
      <c r="G89" s="33">
        <v>3</v>
      </c>
    </row>
    <row r="90" spans="2:7" x14ac:dyDescent="0.25">
      <c r="B90" s="6" t="s">
        <v>28</v>
      </c>
      <c r="C90" s="35" t="s">
        <v>56</v>
      </c>
      <c r="D90" s="34" t="s">
        <v>29</v>
      </c>
      <c r="E90" s="35" t="s">
        <v>30</v>
      </c>
      <c r="F90" s="35" t="s">
        <v>31</v>
      </c>
      <c r="G90" s="8" t="s">
        <v>32</v>
      </c>
    </row>
    <row r="91" spans="2:7" x14ac:dyDescent="0.25">
      <c r="B91" s="50"/>
      <c r="C91" s="51"/>
      <c r="D91" s="15"/>
      <c r="E91" s="63"/>
      <c r="F91" s="63"/>
      <c r="G91" s="19">
        <f>IF(OR(B91="",C91=""),0,VLOOKUP(B91,'PUNTS GUIÓ FICCIÓ'!$G$2:$H$30,2,FALSE))</f>
        <v>0</v>
      </c>
    </row>
    <row r="92" spans="2:7" x14ac:dyDescent="0.25">
      <c r="B92" s="50"/>
      <c r="C92" s="51"/>
      <c r="D92" s="15"/>
      <c r="E92" s="63"/>
      <c r="F92" s="63"/>
      <c r="G92" s="19">
        <f>IF(OR(B92="",C92=""),0,VLOOKUP(B92,'PUNTS GUIÓ FICCIÓ'!$G$2:$H$30,2,FALSE))</f>
        <v>0</v>
      </c>
    </row>
    <row r="93" spans="2:7" x14ac:dyDescent="0.25">
      <c r="B93" s="50"/>
      <c r="C93" s="51"/>
      <c r="D93" s="15"/>
      <c r="E93" s="63"/>
      <c r="F93" s="63"/>
      <c r="G93" s="19">
        <f>IF(OR(B93="",C93=""),0,VLOOKUP(B93,'PUNTS GUIÓ FICCIÓ'!$G$2:$H$30,2,FALSE))</f>
        <v>0</v>
      </c>
    </row>
    <row r="94" spans="2:7" x14ac:dyDescent="0.25">
      <c r="B94" s="50"/>
      <c r="C94" s="51"/>
      <c r="D94" s="15"/>
      <c r="E94" s="63"/>
      <c r="F94" s="63"/>
      <c r="G94" s="19">
        <f>IF(OR(B94="",C94=""),0,VLOOKUP(B94,'PUNTS GUIÓ FICCIÓ'!$G$2:$H$30,2,FALSE))</f>
        <v>0</v>
      </c>
    </row>
    <row r="95" spans="2:7" x14ac:dyDescent="0.25">
      <c r="B95" s="50"/>
      <c r="C95" s="51"/>
      <c r="D95" s="15"/>
      <c r="E95" s="63"/>
      <c r="F95" s="63"/>
      <c r="G95" s="19">
        <f>IF(OR(B95="",C95=""),0,VLOOKUP(B95,'PUNTS GUIÓ FICCIÓ'!$G$2:$H$30,2,FALSE))</f>
        <v>0</v>
      </c>
    </row>
    <row r="96" spans="2:7" ht="15.75" thickBot="1" x14ac:dyDescent="0.3">
      <c r="B96" s="52"/>
      <c r="C96" s="53"/>
      <c r="D96" s="16"/>
      <c r="E96" s="64"/>
      <c r="F96" s="64"/>
      <c r="G96" s="18">
        <f>IF(OR(B96="",C96=""),0,VLOOKUP(B96,'PUNTS GUIÓ FICCIÓ'!$G$2:$H$30,2,FALSE))</f>
        <v>0</v>
      </c>
    </row>
    <row r="97" spans="2:7" ht="15.75" thickBot="1" x14ac:dyDescent="0.3">
      <c r="F97" s="37" t="s">
        <v>36</v>
      </c>
      <c r="G97" s="39">
        <f>IF(SUM(G91:G96)&gt;G89,G89,SUM(G91:G96))</f>
        <v>0</v>
      </c>
    </row>
    <row r="98" spans="2:7" ht="15.75" thickBot="1" x14ac:dyDescent="0.3"/>
    <row r="99" spans="2:7" ht="16.5" thickBot="1" x14ac:dyDescent="0.3">
      <c r="B99" s="31" t="s">
        <v>69</v>
      </c>
      <c r="F99" s="32" t="s">
        <v>38</v>
      </c>
      <c r="G99" s="33">
        <v>1.5</v>
      </c>
    </row>
    <row r="100" spans="2:7" ht="30" x14ac:dyDescent="0.25">
      <c r="B100" s="6" t="s">
        <v>39</v>
      </c>
      <c r="C100" s="11" t="s">
        <v>41</v>
      </c>
      <c r="D100" s="7" t="s">
        <v>30</v>
      </c>
      <c r="E100" s="7" t="s">
        <v>40</v>
      </c>
      <c r="F100" s="10" t="s">
        <v>42</v>
      </c>
      <c r="G100" s="8" t="s">
        <v>32</v>
      </c>
    </row>
    <row r="101" spans="2:7" x14ac:dyDescent="0.25">
      <c r="B101" s="50"/>
      <c r="C101" s="51"/>
      <c r="D101" s="63"/>
      <c r="E101" s="56"/>
      <c r="F101" s="57"/>
      <c r="G101" s="136">
        <f>IF(OR(B101="",B102="",F101="",F102=""),0,G99)</f>
        <v>0</v>
      </c>
    </row>
    <row r="102" spans="2:7" ht="15.75" thickBot="1" x14ac:dyDescent="0.3">
      <c r="B102" s="52"/>
      <c r="C102" s="53"/>
      <c r="D102" s="64"/>
      <c r="E102" s="62"/>
      <c r="F102" s="65"/>
      <c r="G102" s="137"/>
    </row>
    <row r="103" spans="2:7" ht="15.75" thickBot="1" x14ac:dyDescent="0.3">
      <c r="F103" s="37" t="s">
        <v>36</v>
      </c>
      <c r="G103" s="39">
        <f>G101</f>
        <v>0</v>
      </c>
    </row>
    <row r="104" spans="2:7" ht="15.75" thickBot="1" x14ac:dyDescent="0.3"/>
    <row r="105" spans="2:7" ht="15.75" thickBot="1" x14ac:dyDescent="0.3">
      <c r="E105" s="40"/>
      <c r="F105" s="41" t="s">
        <v>87</v>
      </c>
      <c r="G105" s="38" t="str">
        <f>IF(C82="","",IF((G87+G97+G103)&gt;4,4,(G87+G97+G103)))</f>
        <v/>
      </c>
    </row>
    <row r="106" spans="2:7" ht="15.75" thickBot="1" x14ac:dyDescent="0.3">
      <c r="B106" s="42"/>
      <c r="C106" s="42"/>
      <c r="D106" s="42"/>
      <c r="E106" s="42"/>
      <c r="F106" s="42"/>
      <c r="G106" s="43"/>
    </row>
    <row r="107" spans="2:7" ht="15.75" thickBot="1" x14ac:dyDescent="0.3">
      <c r="B107" s="12"/>
      <c r="C107" s="44"/>
      <c r="D107" s="44"/>
      <c r="E107" s="44"/>
      <c r="F107" s="44"/>
      <c r="G107" s="45"/>
    </row>
    <row r="108" spans="2:7" ht="15.75" thickBot="1" x14ac:dyDescent="0.3">
      <c r="B108" s="13"/>
      <c r="F108" s="46" t="s">
        <v>53</v>
      </c>
      <c r="G108" s="67" t="str">
        <f>IF(G105="",
IF(G79="",
(IF(G53="",G27,(G27+G53)/2)),(G27+G53+G79)/3),(G27+G53+G79+G105)/4)</f>
        <v/>
      </c>
    </row>
    <row r="109" spans="2:7" x14ac:dyDescent="0.25">
      <c r="B109" s="47"/>
    </row>
  </sheetData>
  <sheetProtection algorithmName="SHA-512" hashValue="F13wRXOoobotTsqIJshGpCnkDVTPnYZTQq21Xo6JMUgcUwf8o99iJm52142bRgR+D+fQROwH2/xyTty8ujO1MQ==" saltValue="6XGpmquY4I1+S635rC75hw==" spinCount="100000" sheet="1" objects="1" scenarios="1"/>
  <mergeCells count="4">
    <mergeCell ref="G23:G24"/>
    <mergeCell ref="G49:G50"/>
    <mergeCell ref="G75:G76"/>
    <mergeCell ref="G101:G10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'PUNTS DIRECCIÓ FICCIÓ'!$G$2:$G$30</xm:f>
          </x14:formula1>
          <xm:sqref>B39:B44 B13:B18 B65:B70 B91:B96</xm:sqref>
        </x14:dataValidation>
        <x14:dataValidation type="list" allowBlank="1" showInputMessage="1" showErrorMessage="1">
          <x14:formula1>
            <xm:f>'PUNTS DIRECCIÓ FICCIÓ'!$B$2:$B$30</xm:f>
          </x14:formula1>
          <xm:sqref>B8 B34 B60 B86</xm:sqref>
        </x14:dataValidation>
        <x14:dataValidation type="list" allowBlank="1" showInputMessage="1" showErrorMessage="1">
          <x14:formula1>
            <xm:f>'PUNTS GUIÓ FICCIÓ'!$J$1:$J$2</xm:f>
          </x14:formula1>
          <xm:sqref>D8 D34 D39:D44 D13:D18 D60 D65:D70 D86 D91:D96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G36" sqref="G36"/>
    </sheetView>
  </sheetViews>
  <sheetFormatPr defaultRowHeight="15" x14ac:dyDescent="0.25"/>
  <cols>
    <col min="2" max="2" width="65.28515625" bestFit="1" customWidth="1"/>
    <col min="7" max="7" width="65.28515625" bestFit="1" customWidth="1"/>
  </cols>
  <sheetData>
    <row r="1" spans="1:10" x14ac:dyDescent="0.25">
      <c r="A1" s="1"/>
      <c r="B1" s="2" t="s">
        <v>26</v>
      </c>
      <c r="C1" s="5" t="s">
        <v>37</v>
      </c>
      <c r="F1" s="1"/>
      <c r="G1" s="2" t="s">
        <v>27</v>
      </c>
      <c r="H1" s="5" t="s">
        <v>37</v>
      </c>
      <c r="J1" t="s">
        <v>33</v>
      </c>
    </row>
    <row r="2" spans="1:10" x14ac:dyDescent="0.25">
      <c r="A2" s="3">
        <v>1</v>
      </c>
      <c r="B2" s="4" t="s">
        <v>0</v>
      </c>
      <c r="C2" s="3">
        <v>1.5</v>
      </c>
      <c r="F2" s="3">
        <v>1</v>
      </c>
      <c r="G2" s="4" t="s">
        <v>0</v>
      </c>
      <c r="H2" s="3">
        <v>1.5</v>
      </c>
      <c r="J2" t="s">
        <v>34</v>
      </c>
    </row>
    <row r="3" spans="1:10" x14ac:dyDescent="0.25">
      <c r="A3" s="3">
        <v>2</v>
      </c>
      <c r="B3" s="4" t="s">
        <v>1</v>
      </c>
      <c r="C3" s="3">
        <v>1.5</v>
      </c>
      <c r="F3" s="3">
        <v>2</v>
      </c>
      <c r="G3" s="4" t="s">
        <v>1</v>
      </c>
      <c r="H3" s="3">
        <v>1.5</v>
      </c>
    </row>
    <row r="4" spans="1:10" x14ac:dyDescent="0.25">
      <c r="A4" s="3">
        <v>3</v>
      </c>
      <c r="B4" s="4" t="s">
        <v>2</v>
      </c>
      <c r="C4" s="3">
        <v>1.5</v>
      </c>
      <c r="F4" s="3">
        <v>3</v>
      </c>
      <c r="G4" s="4" t="s">
        <v>2</v>
      </c>
      <c r="H4" s="3">
        <v>1.5</v>
      </c>
    </row>
    <row r="5" spans="1:10" x14ac:dyDescent="0.25">
      <c r="A5" s="3">
        <v>4</v>
      </c>
      <c r="B5" s="4" t="s">
        <v>3</v>
      </c>
      <c r="C5" s="3">
        <v>1.5</v>
      </c>
      <c r="F5" s="3">
        <v>4</v>
      </c>
      <c r="G5" s="4" t="s">
        <v>3</v>
      </c>
      <c r="H5" s="3">
        <v>1.5</v>
      </c>
    </row>
    <row r="6" spans="1:10" x14ac:dyDescent="0.25">
      <c r="A6" s="3">
        <v>5</v>
      </c>
      <c r="B6" s="4" t="s">
        <v>55</v>
      </c>
      <c r="C6" s="3">
        <v>1.5</v>
      </c>
      <c r="F6" s="3">
        <v>5</v>
      </c>
      <c r="G6" s="4" t="s">
        <v>55</v>
      </c>
      <c r="H6" s="3">
        <v>1.5</v>
      </c>
    </row>
    <row r="7" spans="1:10" x14ac:dyDescent="0.25">
      <c r="A7" s="3">
        <v>6</v>
      </c>
      <c r="B7" s="4" t="s">
        <v>4</v>
      </c>
      <c r="C7" s="3">
        <v>1.5</v>
      </c>
      <c r="F7" s="3">
        <v>6</v>
      </c>
      <c r="G7" s="4" t="s">
        <v>4</v>
      </c>
      <c r="H7" s="3">
        <v>1.5</v>
      </c>
    </row>
    <row r="8" spans="1:10" x14ac:dyDescent="0.25">
      <c r="A8" s="3">
        <v>7</v>
      </c>
      <c r="B8" s="4" t="s">
        <v>5</v>
      </c>
      <c r="C8" s="3">
        <v>1.5</v>
      </c>
      <c r="F8" s="3">
        <v>7</v>
      </c>
      <c r="G8" s="4" t="s">
        <v>5</v>
      </c>
      <c r="H8" s="3">
        <v>1.5</v>
      </c>
    </row>
    <row r="9" spans="1:10" x14ac:dyDescent="0.25">
      <c r="A9" s="3">
        <v>8</v>
      </c>
      <c r="B9" s="4" t="s">
        <v>6</v>
      </c>
      <c r="C9" s="3">
        <v>1.5</v>
      </c>
      <c r="F9" s="3">
        <v>8</v>
      </c>
      <c r="G9" s="4" t="s">
        <v>6</v>
      </c>
      <c r="H9" s="3">
        <v>1.5</v>
      </c>
    </row>
    <row r="10" spans="1:10" x14ac:dyDescent="0.25">
      <c r="A10" s="3">
        <v>9</v>
      </c>
      <c r="B10" s="4" t="s">
        <v>7</v>
      </c>
      <c r="C10" s="3">
        <v>1.5</v>
      </c>
      <c r="F10" s="3">
        <v>9</v>
      </c>
      <c r="G10" s="4" t="s">
        <v>7</v>
      </c>
      <c r="H10" s="3">
        <v>1.5</v>
      </c>
    </row>
    <row r="11" spans="1:10" x14ac:dyDescent="0.25">
      <c r="A11" s="3">
        <v>10</v>
      </c>
      <c r="B11" s="4" t="s">
        <v>8</v>
      </c>
      <c r="C11" s="3">
        <v>1.5</v>
      </c>
      <c r="F11" s="3">
        <v>10</v>
      </c>
      <c r="G11" s="4" t="s">
        <v>8</v>
      </c>
      <c r="H11" s="3">
        <v>1.5</v>
      </c>
    </row>
    <row r="12" spans="1:10" x14ac:dyDescent="0.25">
      <c r="A12" s="3">
        <v>11</v>
      </c>
      <c r="B12" s="4" t="s">
        <v>9</v>
      </c>
      <c r="C12" s="3">
        <v>1.5</v>
      </c>
      <c r="F12" s="3">
        <v>11</v>
      </c>
      <c r="G12" s="4" t="s">
        <v>9</v>
      </c>
      <c r="H12" s="3">
        <v>1.5</v>
      </c>
    </row>
    <row r="13" spans="1:10" x14ac:dyDescent="0.25">
      <c r="A13" s="3">
        <v>12</v>
      </c>
      <c r="B13" s="4" t="s">
        <v>10</v>
      </c>
      <c r="C13" s="3">
        <v>1.5</v>
      </c>
      <c r="F13" s="3">
        <v>12</v>
      </c>
      <c r="G13" s="4" t="s">
        <v>10</v>
      </c>
      <c r="H13" s="3">
        <v>1.5</v>
      </c>
    </row>
    <row r="14" spans="1:10" x14ac:dyDescent="0.25">
      <c r="A14" s="3">
        <v>13</v>
      </c>
      <c r="B14" s="4" t="s">
        <v>11</v>
      </c>
      <c r="C14" s="3">
        <v>1.5</v>
      </c>
      <c r="F14" s="3">
        <v>13</v>
      </c>
      <c r="G14" s="4" t="s">
        <v>11</v>
      </c>
      <c r="H14" s="3">
        <v>1.5</v>
      </c>
    </row>
    <row r="15" spans="1:10" x14ac:dyDescent="0.25">
      <c r="A15" s="3">
        <v>14</v>
      </c>
      <c r="B15" s="4" t="s">
        <v>12</v>
      </c>
      <c r="C15" s="3">
        <v>1.5</v>
      </c>
      <c r="F15" s="3">
        <v>14</v>
      </c>
      <c r="G15" s="4" t="s">
        <v>12</v>
      </c>
      <c r="H15" s="3">
        <v>1.5</v>
      </c>
    </row>
    <row r="16" spans="1:10" x14ac:dyDescent="0.25">
      <c r="A16" s="3">
        <v>15</v>
      </c>
      <c r="B16" s="4" t="s">
        <v>13</v>
      </c>
      <c r="C16" s="3">
        <v>1.5</v>
      </c>
      <c r="F16" s="3">
        <v>15</v>
      </c>
      <c r="G16" s="4" t="s">
        <v>13</v>
      </c>
      <c r="H16" s="3">
        <v>1.5</v>
      </c>
    </row>
    <row r="17" spans="1:8" x14ac:dyDescent="0.25">
      <c r="A17" s="3">
        <v>16</v>
      </c>
      <c r="B17" s="4" t="s">
        <v>14</v>
      </c>
      <c r="C17" s="3">
        <v>1.5</v>
      </c>
      <c r="F17" s="3">
        <v>16</v>
      </c>
      <c r="G17" s="4" t="s">
        <v>14</v>
      </c>
      <c r="H17" s="3">
        <v>1.5</v>
      </c>
    </row>
    <row r="18" spans="1:8" x14ac:dyDescent="0.25">
      <c r="A18" s="3">
        <v>17</v>
      </c>
      <c r="B18" s="4" t="s">
        <v>15</v>
      </c>
      <c r="C18" s="3">
        <v>1.5</v>
      </c>
      <c r="F18" s="3">
        <v>17</v>
      </c>
      <c r="G18" s="4" t="s">
        <v>15</v>
      </c>
      <c r="H18" s="3">
        <v>1.5</v>
      </c>
    </row>
    <row r="19" spans="1:8" x14ac:dyDescent="0.25">
      <c r="A19" s="3">
        <v>18</v>
      </c>
      <c r="B19" s="4" t="s">
        <v>16</v>
      </c>
      <c r="C19" s="3">
        <v>1.5</v>
      </c>
      <c r="F19" s="3">
        <v>18</v>
      </c>
      <c r="G19" s="4" t="s">
        <v>16</v>
      </c>
      <c r="H19" s="3">
        <v>1.5</v>
      </c>
    </row>
    <row r="20" spans="1:8" x14ac:dyDescent="0.25">
      <c r="A20" s="3">
        <v>19</v>
      </c>
      <c r="B20" s="4" t="s">
        <v>17</v>
      </c>
      <c r="C20" s="3">
        <v>1.5</v>
      </c>
      <c r="F20" s="3">
        <v>19</v>
      </c>
      <c r="G20" s="4" t="s">
        <v>17</v>
      </c>
      <c r="H20" s="3">
        <v>1.5</v>
      </c>
    </row>
    <row r="21" spans="1:8" x14ac:dyDescent="0.25">
      <c r="A21" s="3">
        <v>20</v>
      </c>
      <c r="B21" s="4" t="s">
        <v>18</v>
      </c>
      <c r="C21" s="3">
        <v>1.5</v>
      </c>
      <c r="F21" s="3">
        <v>20</v>
      </c>
      <c r="G21" s="4" t="s">
        <v>18</v>
      </c>
      <c r="H21" s="3">
        <v>1.5</v>
      </c>
    </row>
    <row r="22" spans="1:8" x14ac:dyDescent="0.25">
      <c r="A22" s="3">
        <v>21</v>
      </c>
      <c r="B22" s="4" t="s">
        <v>19</v>
      </c>
      <c r="C22" s="3">
        <v>1.5</v>
      </c>
      <c r="F22" s="3">
        <v>21</v>
      </c>
      <c r="G22" s="4" t="s">
        <v>19</v>
      </c>
      <c r="H22" s="3">
        <v>0.5</v>
      </c>
    </row>
    <row r="23" spans="1:8" x14ac:dyDescent="0.25">
      <c r="A23" s="3">
        <v>22</v>
      </c>
      <c r="B23" s="4" t="s">
        <v>20</v>
      </c>
      <c r="C23" s="3">
        <v>1.5</v>
      </c>
      <c r="F23" s="3">
        <v>22</v>
      </c>
      <c r="G23" s="4" t="s">
        <v>20</v>
      </c>
      <c r="H23" s="3">
        <v>0.5</v>
      </c>
    </row>
    <row r="24" spans="1:8" x14ac:dyDescent="0.25">
      <c r="A24" s="3">
        <v>23</v>
      </c>
      <c r="B24" s="4" t="s">
        <v>100</v>
      </c>
      <c r="C24" s="3">
        <v>1.5</v>
      </c>
      <c r="F24" s="3">
        <v>23</v>
      </c>
      <c r="G24" s="4" t="s">
        <v>100</v>
      </c>
      <c r="H24" s="3">
        <v>0.5</v>
      </c>
    </row>
    <row r="25" spans="1:8" x14ac:dyDescent="0.25">
      <c r="A25" s="3">
        <v>24</v>
      </c>
      <c r="B25" s="4" t="s">
        <v>21</v>
      </c>
      <c r="C25" s="3">
        <v>1.5</v>
      </c>
      <c r="F25" s="3">
        <v>24</v>
      </c>
      <c r="G25" s="4" t="s">
        <v>21</v>
      </c>
      <c r="H25" s="3">
        <v>0.5</v>
      </c>
    </row>
    <row r="26" spans="1:8" x14ac:dyDescent="0.25">
      <c r="A26" s="3">
        <v>25</v>
      </c>
      <c r="B26" s="4" t="s">
        <v>22</v>
      </c>
      <c r="C26" s="3">
        <v>1.5</v>
      </c>
      <c r="F26" s="3">
        <v>25</v>
      </c>
      <c r="G26" s="4" t="s">
        <v>22</v>
      </c>
      <c r="H26" s="3">
        <v>0.5</v>
      </c>
    </row>
    <row r="27" spans="1:8" x14ac:dyDescent="0.25">
      <c r="A27" s="3">
        <v>26</v>
      </c>
      <c r="B27" s="4" t="s">
        <v>23</v>
      </c>
      <c r="C27" s="3">
        <v>1.5</v>
      </c>
      <c r="F27" s="3">
        <v>26</v>
      </c>
      <c r="G27" s="4" t="s">
        <v>23</v>
      </c>
      <c r="H27" s="3">
        <v>0.5</v>
      </c>
    </row>
    <row r="28" spans="1:8" x14ac:dyDescent="0.25">
      <c r="A28" s="3">
        <v>27</v>
      </c>
      <c r="B28" s="4" t="s">
        <v>101</v>
      </c>
      <c r="C28" s="3">
        <v>1.5</v>
      </c>
      <c r="F28" s="3">
        <v>27</v>
      </c>
      <c r="G28" s="4" t="s">
        <v>101</v>
      </c>
      <c r="H28" s="3">
        <v>0.5</v>
      </c>
    </row>
    <row r="29" spans="1:8" x14ac:dyDescent="0.25">
      <c r="A29" s="3">
        <v>28</v>
      </c>
      <c r="B29" s="4" t="s">
        <v>24</v>
      </c>
      <c r="C29" s="3">
        <v>1.5</v>
      </c>
      <c r="F29" s="3">
        <v>28</v>
      </c>
      <c r="G29" s="4" t="s">
        <v>24</v>
      </c>
      <c r="H29" s="3">
        <v>3</v>
      </c>
    </row>
    <row r="30" spans="1:8" x14ac:dyDescent="0.25">
      <c r="A30" s="3">
        <v>29</v>
      </c>
      <c r="B30" s="4" t="s">
        <v>25</v>
      </c>
      <c r="C30" s="3">
        <v>1.5</v>
      </c>
      <c r="F30" s="3">
        <v>29</v>
      </c>
      <c r="G30" s="4" t="s">
        <v>25</v>
      </c>
      <c r="H30" s="3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INSTRUCCIONS</vt:lpstr>
      <vt:lpstr>TRAJECTÒRIA DIRECCIÓ FICCIÓ</vt:lpstr>
      <vt:lpstr>PUNTS DIRECCIÓ FICCIÓ</vt:lpstr>
      <vt:lpstr>TRAJECTÒRIA GUIÓ FICCIÓ</vt:lpstr>
      <vt:lpstr>PUNTS GUIÓ FICCIÓ</vt:lpstr>
      <vt:lpstr>INSTRUCCIONS!Àrea_d'impressió</vt:lpstr>
      <vt:lpstr>'TRAJECTÒRIA DIRECCIÓ FICCIÓ'!Àrea_d'impressió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cp:lastPrinted>2024-03-11T14:02:23Z</cp:lastPrinted>
  <dcterms:created xsi:type="dcterms:W3CDTF">2022-03-21T11:14:53Z</dcterms:created>
  <dcterms:modified xsi:type="dcterms:W3CDTF">2025-04-11T05:50:17Z</dcterms:modified>
</cp:coreProperties>
</file>