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11723_ICEC\12781_AUDIOVISUAL\GESTIÓ\SUBVENCIONS\2025\- FORMULARIS 2025\DOCUMENTALS\Annex 2_Llargs Cine Doc_2025\"/>
    </mc:Choice>
  </mc:AlternateContent>
  <workbookProtection workbookAlgorithmName="SHA-512" workbookHashValue="I5kvmLPHyjurfNvRdP83alfdQGoPjssXpvCDL4aa1LwljdkkEziH00kZfBZqdtyLcaaZnpiN6SI3gIvK2DFjeQ==" workbookSaltValue="Zeoip4ojVZPIXBv/F47ygw==" workbookSpinCount="100000" lockStructure="1"/>
  <bookViews>
    <workbookView xWindow="0" yWindow="0" windowWidth="28800" windowHeight="12300" tabRatio="769"/>
  </bookViews>
  <sheets>
    <sheet name="INSTRUCCIONS" sheetId="13" r:id="rId1"/>
    <sheet name="VAL. TRAJECTÒRIA DOCUMENTAL" sheetId="14" r:id="rId2"/>
    <sheet name="INFORMACIÓ" sheetId="3" state="hidden" r:id="rId3"/>
    <sheet name="FESTIVALS PUNTUACIONS" sheetId="1" state="hidden" r:id="rId4"/>
    <sheet name="FESTIVALS INDIRECTE" sheetId="11" state="hidden" r:id="rId5"/>
  </sheets>
  <definedNames>
    <definedName name="ANYS_PROD" localSheetId="1">Taula4[ANYS PRODUCCIÓ]</definedName>
    <definedName name="ANYS_PROD">Taula4[ANYS PRODUCCIÓ]</definedName>
    <definedName name="FESTIVALS" localSheetId="1">Taula3[[#All],[FESTIVALS]]</definedName>
    <definedName name="FESTIVALS">Taula3[[#All],[FESTIVALS]]</definedName>
    <definedName name="MODALITATS" localSheetId="1">#REF!</definedName>
    <definedName name="MODALITATS">#REF!</definedName>
    <definedName name="TIPUS_PROJ_DOCU">Taula73[TIPUS PROJECTES DOCUMENTALS]</definedName>
    <definedName name="TIPUS_PROJECTES" localSheetId="1">#REF!</definedName>
    <definedName name="TIPUS_PROJECT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14" l="1"/>
  <c r="M45" i="14"/>
  <c r="M44" i="14"/>
  <c r="M43" i="14"/>
  <c r="M42" i="14"/>
  <c r="M41" i="14"/>
  <c r="M40" i="14"/>
  <c r="M39" i="14"/>
  <c r="M37" i="14"/>
  <c r="M36" i="14"/>
  <c r="M35" i="14"/>
  <c r="H16" i="14" l="1"/>
  <c r="I16" i="14" s="1"/>
  <c r="H19" i="14"/>
  <c r="I18" i="14" s="1"/>
  <c r="H23" i="14"/>
  <c r="I22" i="14" s="1"/>
  <c r="H27" i="14"/>
  <c r="I26" i="14" s="1"/>
  <c r="K35" i="14"/>
  <c r="K36" i="14"/>
  <c r="K37" i="14"/>
  <c r="K38" i="14"/>
  <c r="K39" i="14"/>
  <c r="K40" i="14"/>
  <c r="K41" i="14"/>
  <c r="K42" i="14"/>
  <c r="K43" i="14"/>
  <c r="K44" i="14"/>
  <c r="K45" i="14"/>
  <c r="K46" i="14"/>
  <c r="K52" i="14"/>
  <c r="K53" i="14"/>
  <c r="K54" i="14" s="1"/>
  <c r="E58" i="14"/>
  <c r="E50" i="14"/>
  <c r="N46" i="14"/>
  <c r="N45" i="14"/>
  <c r="N44" i="14"/>
  <c r="N43" i="14"/>
  <c r="N42" i="14"/>
  <c r="N41" i="14"/>
  <c r="N40" i="14"/>
  <c r="N39" i="14"/>
  <c r="N38" i="14"/>
  <c r="M38" i="14"/>
  <c r="N37" i="14"/>
  <c r="N36" i="14"/>
  <c r="N35" i="14"/>
  <c r="E33" i="14"/>
  <c r="E14" i="14"/>
  <c r="H25" i="14"/>
  <c r="H17" i="14"/>
  <c r="H20" i="14"/>
  <c r="H28" i="14"/>
  <c r="H21" i="14"/>
  <c r="H29" i="14"/>
  <c r="H24" i="1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3" i="1"/>
  <c r="F80" i="1"/>
  <c r="F71" i="1"/>
  <c r="F69" i="1"/>
  <c r="F66" i="1"/>
  <c r="F65" i="1"/>
  <c r="F64" i="1"/>
  <c r="F62" i="1"/>
  <c r="F61" i="1"/>
  <c r="F60" i="1"/>
  <c r="F59" i="1"/>
  <c r="F58" i="1"/>
  <c r="F57" i="1"/>
  <c r="F56" i="1"/>
  <c r="F51" i="1"/>
  <c r="F49" i="1"/>
  <c r="F32" i="1"/>
  <c r="F31" i="1"/>
  <c r="F25" i="1"/>
  <c r="F24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6" i="1"/>
  <c r="F27" i="1"/>
  <c r="F28" i="1"/>
  <c r="F29" i="1"/>
  <c r="F30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2" i="1"/>
  <c r="F53" i="1"/>
  <c r="F54" i="1"/>
  <c r="F55" i="1"/>
  <c r="F63" i="1"/>
  <c r="F67" i="1"/>
  <c r="F68" i="1"/>
  <c r="F70" i="1"/>
  <c r="F72" i="1"/>
  <c r="F73" i="1"/>
  <c r="F74" i="1"/>
  <c r="F75" i="1"/>
  <c r="F76" i="1"/>
  <c r="F77" i="1"/>
  <c r="F78" i="1"/>
  <c r="F79" i="1"/>
  <c r="F81" i="1"/>
  <c r="F82" i="1"/>
  <c r="F3" i="1"/>
  <c r="I30" i="14" l="1"/>
  <c r="K47" i="14"/>
  <c r="H60" i="14" l="1"/>
</calcChain>
</file>

<file path=xl/sharedStrings.xml><?xml version="1.0" encoding="utf-8"?>
<sst xmlns="http://schemas.openxmlformats.org/spreadsheetml/2006/main" count="714" uniqueCount="260">
  <si>
    <t>Títol del projecte:</t>
  </si>
  <si>
    <t>SÍ</t>
  </si>
  <si>
    <t>NO</t>
  </si>
  <si>
    <t>TOTAL</t>
  </si>
  <si>
    <t>*Només es poden omplir les caselles en gris</t>
  </si>
  <si>
    <t>*Guardar i enviar en format EXCEL</t>
  </si>
  <si>
    <t>Produccions des de</t>
  </si>
  <si>
    <t>MÀXIM</t>
  </si>
  <si>
    <t>Títol</t>
  </si>
  <si>
    <t>Any de Producció</t>
  </si>
  <si>
    <t xml:space="preserve">Data qualificació </t>
  </si>
  <si>
    <t xml:space="preserve">Data estrena </t>
  </si>
  <si>
    <t>Any de producció</t>
  </si>
  <si>
    <t>Tipologia de projecte</t>
  </si>
  <si>
    <t>Any de participació i/o obtenció del Premi</t>
  </si>
  <si>
    <t>Secció</t>
  </si>
  <si>
    <r>
      <t xml:space="preserve">Punts
</t>
    </r>
    <r>
      <rPr>
        <b/>
        <sz val="8"/>
        <color theme="1"/>
        <rFont val="Arial"/>
        <family val="2"/>
      </rPr>
      <t>(acumulables)</t>
    </r>
  </si>
  <si>
    <t>Data resolució aprovació coproducció internacional</t>
  </si>
  <si>
    <r>
      <t xml:space="preserve">Punts </t>
    </r>
    <r>
      <rPr>
        <b/>
        <sz val="8"/>
        <color theme="1"/>
        <rFont val="Arial"/>
        <family val="2"/>
      </rPr>
      <t>(acumulables)</t>
    </r>
  </si>
  <si>
    <t>VALORACIÓ TRAJECTÒRIA EMPRESA</t>
  </si>
  <si>
    <t>EMPRESES A VALORAR D'AIE</t>
  </si>
  <si>
    <t>NOM PRODUCTOR/A EXECUTIU/IVA A VALORAR</t>
  </si>
  <si>
    <t>*En cas de coproducció, escollir només la designada com a productora-administradora</t>
  </si>
  <si>
    <t>AIE</t>
  </si>
  <si>
    <t>NOM</t>
  </si>
  <si>
    <t>*S'ha seleccionat més d'una empresa a valorar</t>
  </si>
  <si>
    <t>ANYS PRODUCCIÓ</t>
  </si>
  <si>
    <t>1. PUNTS PER PRODUCCIÓ AUDIOVISUAL</t>
  </si>
  <si>
    <t>2. PUNTS PER NOMINACIONS O PREMIS</t>
  </si>
  <si>
    <t>Llargmetratge cinematogràfic</t>
  </si>
  <si>
    <t>Curtmetratge cinematogràfic</t>
  </si>
  <si>
    <t>INFORMACIÓ</t>
  </si>
  <si>
    <t>Sol·licitant, etc</t>
  </si>
  <si>
    <t>Coproducció /AIE</t>
  </si>
  <si>
    <t>1.Internationale Filmfestspiele Berlin. Berlinale</t>
  </si>
  <si>
    <t>2.Stuttgart International Festival of Animated Films (ITFS)</t>
  </si>
  <si>
    <t>3.Festival Internacional de Cine de Mar del Plata</t>
  </si>
  <si>
    <t>4.BAFICI- Buenos Aires Festival Internacional de Cine Independiente</t>
  </si>
  <si>
    <t xml:space="preserve">5.Brussels International Animation Film Festival </t>
  </si>
  <si>
    <t>8.Otawa International Animation Festival</t>
  </si>
  <si>
    <t>9.Montréal Film Festival (World Film Festival)</t>
  </si>
  <si>
    <t>10.Festival Internacional de Cinema de Cartagena de Indias</t>
  </si>
  <si>
    <t>11.Busan International Film Festival</t>
  </si>
  <si>
    <t>13.Cairo International Film Festival</t>
  </si>
  <si>
    <t>14.Tallinn Black Nights Film Festival</t>
  </si>
  <si>
    <t>15.Sundance Film Festival</t>
  </si>
  <si>
    <t>17.SXSW Film Festival Austin</t>
  </si>
  <si>
    <t>18.New York Film Festival</t>
  </si>
  <si>
    <t>20.Festival Internacional du Court Métrage de Clermont Ferrand</t>
  </si>
  <si>
    <t>22.Festival International de la Création Télévisuelle de Luchon</t>
  </si>
  <si>
    <t>24.La Bienale di Venezia / Mostra Internazionale d'Arte Cinematografica</t>
  </si>
  <si>
    <t>25.Cartoons on the Bay, Pulcinella Awards</t>
  </si>
  <si>
    <t>26.Tokyo Internatjional Film Festival (TIFF)</t>
  </si>
  <si>
    <t>29.International Film Festival Rotterdam</t>
  </si>
  <si>
    <t>30.International Documentary Film festival Amsterdam (IDFA)</t>
  </si>
  <si>
    <t>31.Warsaw International Film Festival</t>
  </si>
  <si>
    <t>32.Doc Lisboa</t>
  </si>
  <si>
    <t>33.London Film Festival (BFI)</t>
  </si>
  <si>
    <t xml:space="preserve">34.Karlovy Vary International Film Festival </t>
  </si>
  <si>
    <t>35.Moscow International Film Festival</t>
  </si>
  <si>
    <t>36.Stockholm Film Festival</t>
  </si>
  <si>
    <t>37.Festival del Film Locarno</t>
  </si>
  <si>
    <t>38.Chilemonos</t>
  </si>
  <si>
    <t xml:space="preserve">39.Shanghai International Film Festival  </t>
  </si>
  <si>
    <t>n1.D’A Film Festival</t>
  </si>
  <si>
    <t xml:space="preserve">n2.Sitges, Festival Internacional de Cinema Fantàstic de Catalunya </t>
  </si>
  <si>
    <t>n3.Festival Internacional de Documentales DocsBarcelona</t>
  </si>
  <si>
    <t>n5.Festival Internacional de Cine Documental Musical</t>
  </si>
  <si>
    <t>n6.Festival Internacional de Cinema Documental i Curtmetratge de Bilbao ZINEBI</t>
  </si>
  <si>
    <t>n7.Festival Internacional de Cinema de Gijón</t>
  </si>
  <si>
    <t>n8.Festival Internacional de Cinema de San Sebastià / Donostia Zinemaldia</t>
  </si>
  <si>
    <t>n9.Zoom Igualada</t>
  </si>
  <si>
    <t>n12.Festival Internacional de Cine de Las Palmas de Gran Canaria</t>
  </si>
  <si>
    <t>n13. Animayo</t>
  </si>
  <si>
    <t>n15.3D Wire</t>
  </si>
  <si>
    <t>n17.Setmana Intenacional de Cinema de Valladolid (Seminci)</t>
  </si>
  <si>
    <t>p3.Premis Gaudí</t>
  </si>
  <si>
    <t>p7.Premis Emmy</t>
  </si>
  <si>
    <t>SECCIÓ</t>
  </si>
  <si>
    <t>Resta de seccions</t>
  </si>
  <si>
    <t>Panorama</t>
  </si>
  <si>
    <t>Totes les seccions</t>
  </si>
  <si>
    <t>Secció per sèries</t>
  </si>
  <si>
    <t>16.Tribeca Film Festival</t>
  </si>
  <si>
    <t>Secció oficial a concurs i secció fora de concurs</t>
  </si>
  <si>
    <t>Un Certain Regard / Semaine Internationale de la Critique / Quinzaine des Réalisateurs</t>
  </si>
  <si>
    <t>ACID i resta de seccions</t>
  </si>
  <si>
    <t>Qualsevol secció oficial</t>
  </si>
  <si>
    <t>Secció oficial a concurs i secció oficial fora de concurs</t>
  </si>
  <si>
    <t>Projeccions especials, Orizzonti, Venice Days i Settimana della Critica</t>
  </si>
  <si>
    <t>Secció oficial</t>
  </si>
  <si>
    <t>Oficial fantàstic</t>
  </si>
  <si>
    <t>Projeccions especials, Zabaltegui i Perlas</t>
  </si>
  <si>
    <t>Qualsevol secció animació</t>
  </si>
  <si>
    <t>Qualsevol premi</t>
  </si>
  <si>
    <t>p6. Premis ANNIE (Premis de l'Associació Internacional de Cinema d'Animació)</t>
  </si>
  <si>
    <t>p9. European Animation Awards. Emile Awards</t>
  </si>
  <si>
    <t>Títol projecte</t>
  </si>
  <si>
    <t>Nominació / Premi</t>
  </si>
  <si>
    <t xml:space="preserve">p10. Premis César (Premis de Cine de l'Acadèmia Francesa) </t>
  </si>
  <si>
    <t>p11.Premis BAFTA (Premis de Cine de l'Acadèmia Britànica)</t>
  </si>
  <si>
    <t>NOMINACIÓ / PREMI</t>
  </si>
  <si>
    <t>Premi</t>
  </si>
  <si>
    <t>Nominació</t>
  </si>
  <si>
    <t>23.Goa IFFI- India International Film Festival</t>
  </si>
  <si>
    <t>FESTIVALS</t>
  </si>
  <si>
    <t>I1B</t>
  </si>
  <si>
    <t>I2S</t>
  </si>
  <si>
    <t>I4BA</t>
  </si>
  <si>
    <t>I3MP</t>
  </si>
  <si>
    <t>I5B</t>
  </si>
  <si>
    <t>I6T</t>
  </si>
  <si>
    <t>I7C</t>
  </si>
  <si>
    <t>I8O</t>
  </si>
  <si>
    <t>I9M</t>
  </si>
  <si>
    <t>I10C</t>
  </si>
  <si>
    <t>I11B</t>
  </si>
  <si>
    <t>I12CPH</t>
  </si>
  <si>
    <t>I13C</t>
  </si>
  <si>
    <t>I14T</t>
  </si>
  <si>
    <t>I15S</t>
  </si>
  <si>
    <t>I16T</t>
  </si>
  <si>
    <t>I17S</t>
  </si>
  <si>
    <t>I18N</t>
  </si>
  <si>
    <t>I19CNN</t>
  </si>
  <si>
    <t>I20CF</t>
  </si>
  <si>
    <t>I21SM</t>
  </si>
  <si>
    <t>I22L</t>
  </si>
  <si>
    <t>I23GOA</t>
  </si>
  <si>
    <t>I24VNZ</t>
  </si>
  <si>
    <t>I25PA</t>
  </si>
  <si>
    <t>I26TK</t>
  </si>
  <si>
    <t>I27GDJ</t>
  </si>
  <si>
    <t>I28MTC</t>
  </si>
  <si>
    <t>I29RT</t>
  </si>
  <si>
    <t>I30AM</t>
  </si>
  <si>
    <t>I31WA</t>
  </si>
  <si>
    <t>I32LI</t>
  </si>
  <si>
    <t>I33LD</t>
  </si>
  <si>
    <t>I34KV</t>
  </si>
  <si>
    <t>I35MC</t>
  </si>
  <si>
    <t>I36STK</t>
  </si>
  <si>
    <t>I37LC</t>
  </si>
  <si>
    <t>I38CHLM</t>
  </si>
  <si>
    <t>I39SH</t>
  </si>
  <si>
    <t>N1DA</t>
  </si>
  <si>
    <t>N2ST</t>
  </si>
  <si>
    <t>N3DCB</t>
  </si>
  <si>
    <t>N4ALT</t>
  </si>
  <si>
    <t>N5CDM</t>
  </si>
  <si>
    <t>N6ZNB</t>
  </si>
  <si>
    <t>N7GJ</t>
  </si>
  <si>
    <t>N8SS</t>
  </si>
  <si>
    <t>N9ZI</t>
  </si>
  <si>
    <t>N10DM</t>
  </si>
  <si>
    <t>N11MLG</t>
  </si>
  <si>
    <t>N12PGC</t>
  </si>
  <si>
    <t>N13ANY</t>
  </si>
  <si>
    <t>N14VT</t>
  </si>
  <si>
    <t>N15WR</t>
  </si>
  <si>
    <t>N16SEV</t>
  </si>
  <si>
    <t>N17SEM</t>
  </si>
  <si>
    <t>P1GY</t>
  </si>
  <si>
    <t>P2GD</t>
  </si>
  <si>
    <t>P3QRN</t>
  </si>
  <si>
    <t>P4OSC</t>
  </si>
  <si>
    <t>P5GOR</t>
  </si>
  <si>
    <t>P6ANN</t>
  </si>
  <si>
    <t>P7EMM</t>
  </si>
  <si>
    <t>P8EFA</t>
  </si>
  <si>
    <t>P9EMA</t>
  </si>
  <si>
    <t>P10CES</t>
  </si>
  <si>
    <t>P11BAF</t>
  </si>
  <si>
    <t>CODI</t>
  </si>
  <si>
    <t>FESTIVAL / PREMI</t>
  </si>
  <si>
    <t>N1DA1</t>
  </si>
  <si>
    <t>N1DA2</t>
  </si>
  <si>
    <t>N2ST1</t>
  </si>
  <si>
    <t>N2ST2</t>
  </si>
  <si>
    <t>I1B1</t>
  </si>
  <si>
    <t>I1B2</t>
  </si>
  <si>
    <t>I1B3</t>
  </si>
  <si>
    <t>I19CNN1</t>
  </si>
  <si>
    <t>I19CNN2</t>
  </si>
  <si>
    <t>I19CNN3</t>
  </si>
  <si>
    <t>I24VNZ1</t>
  </si>
  <si>
    <t>I24VNZ2</t>
  </si>
  <si>
    <t>I24VNZ3</t>
  </si>
  <si>
    <t>N7GJ1</t>
  </si>
  <si>
    <t>N7GJ2</t>
  </si>
  <si>
    <t>N8SS1</t>
  </si>
  <si>
    <t>N8SS2</t>
  </si>
  <si>
    <t>N8SS3</t>
  </si>
  <si>
    <t>N11MLG1</t>
  </si>
  <si>
    <t>N11MLG2</t>
  </si>
  <si>
    <t>N17SEM1</t>
  </si>
  <si>
    <t>N17SEM2</t>
  </si>
  <si>
    <t>3. PUNTS PER COPRODUCCIONS INTERNACIONALS</t>
  </si>
  <si>
    <r>
      <t xml:space="preserve">Data qualificació </t>
    </r>
    <r>
      <rPr>
        <b/>
        <sz val="8"/>
        <color theme="1" tint="0.499984740745262"/>
        <rFont val="Arial"/>
        <family val="2"/>
      </rPr>
      <t>(*Llargs i Curts Cine)</t>
    </r>
  </si>
  <si>
    <t>PUNTUACIONS</t>
  </si>
  <si>
    <t>Valoració de la trajectòria empresarial de l'empresa productora sol·licitant</t>
  </si>
  <si>
    <t>1.</t>
  </si>
  <si>
    <t>3.</t>
  </si>
  <si>
    <t>4.</t>
  </si>
  <si>
    <t>5.</t>
  </si>
  <si>
    <t>Es valora la trajectòria en els darrers 8 anys exclòs el de publicació de la convocatòria.</t>
  </si>
  <si>
    <r>
      <rPr>
        <b/>
        <sz val="11"/>
        <color theme="1"/>
        <rFont val="Calibri"/>
        <family val="2"/>
        <scheme val="minor"/>
      </rPr>
      <t xml:space="preserve">S'ha d'omplir obligatòriament el NOM </t>
    </r>
    <r>
      <rPr>
        <sz val="11"/>
        <color theme="1"/>
        <rFont val="Calibri"/>
        <family val="2"/>
        <scheme val="minor"/>
      </rPr>
      <t>de les productores sol·licitants</t>
    </r>
  </si>
  <si>
    <t>3 Documentals televisius</t>
  </si>
  <si>
    <t>3 Llargmetratges televisius de ficció</t>
  </si>
  <si>
    <t>TIPUS PROJECTES DOCUMENTALS</t>
  </si>
  <si>
    <t>Llargmetratge televisiu de ficció</t>
  </si>
  <si>
    <t>Documental televisiu</t>
  </si>
  <si>
    <t>*introduir nom empresa a valorar</t>
  </si>
  <si>
    <t>EMPRESA / PRODUCTOR/A EXECUTIU/VA A VALORAR</t>
  </si>
  <si>
    <t>TOTAL EMPRESA / PRODUCTOR/A EXECUTIU/VA A VALORAR</t>
  </si>
  <si>
    <t>*</t>
  </si>
  <si>
    <t>Data d'emissió TV</t>
  </si>
  <si>
    <t>TVs / plataformes d'emissió</t>
  </si>
  <si>
    <r>
      <t>Festival / Premi</t>
    </r>
    <r>
      <rPr>
        <b/>
        <sz val="10"/>
        <color rgb="FFFF0000"/>
        <rFont val="Arial"/>
        <family val="2"/>
      </rPr>
      <t xml:space="preserve"> </t>
    </r>
  </si>
  <si>
    <t>País / Països Coproductor/s</t>
  </si>
  <si>
    <t>Nom de TV's / plataformes d'emissió</t>
  </si>
  <si>
    <t>Productora 1</t>
  </si>
  <si>
    <t>3 Curtmetratges cinematogràfics</t>
  </si>
  <si>
    <t>2 Llargs cinematogràfics</t>
  </si>
  <si>
    <t xml:space="preserve">Data estrena o d'emissió (projectes TV) </t>
  </si>
  <si>
    <t>SÍ / NO</t>
  </si>
  <si>
    <r>
      <t xml:space="preserve">4) Empresa productora domiciliada o amb establiment operatiu a Catalunya 
</t>
    </r>
    <r>
      <rPr>
        <b/>
        <sz val="10"/>
        <color rgb="FFFF0000"/>
        <rFont val="Arial"/>
        <family val="2"/>
      </rPr>
      <t>*Si és una AIE tenir en compte el domicili social o establiment operatiu de l'AIE</t>
    </r>
  </si>
  <si>
    <t>6.Toronto International Film Festival (TIFF)</t>
  </si>
  <si>
    <t>12. CPH:DOX</t>
  </si>
  <si>
    <t>19.Festival de Cannes</t>
  </si>
  <si>
    <t>21.Festival Series Mania</t>
  </si>
  <si>
    <t>27.Festival Internacional de Cine de Guadalajara (FICG)</t>
  </si>
  <si>
    <t xml:space="preserve">28.Festival de Télévision de Montecarlo </t>
  </si>
  <si>
    <t>n4.L’Alternativa, Festival de Cinema Independent de Barcelona</t>
  </si>
  <si>
    <t>n10.Festival Internacional de Documentals Documenta Madrid</t>
  </si>
  <si>
    <t>n11.Festival de Màlaga</t>
  </si>
  <si>
    <t>n14.FestVal Vitoria (Festival de Televisió de Vitòria)</t>
  </si>
  <si>
    <t>n16. Festival de Cine Europeu de Sevilla</t>
  </si>
  <si>
    <t>p1.Premis Goya (Academia de las Arts i les Ciències Cinematogràfiques d'Espanya)</t>
  </si>
  <si>
    <t>p2.Premios Quirino de la Animación Iberoamericana</t>
  </si>
  <si>
    <t>p4.Premis Oscar (Acadèmia de les Arts i Ciències Cinematogràfiques de Hollywood) / The Oscars (Academy of Motion Pictures Arts and Science)</t>
  </si>
  <si>
    <t>p5.Premis Globus d'Or (Associació de la Premsa Estrangera de Hollywood) / Golden Globe Awards (The Hollywood Foreign Press Association)</t>
  </si>
  <si>
    <t>p8.Premis del Cinema Europeu EFA (Acadèmia de Cine Europeu)/ European Film Awards EFA (European Film Academy)</t>
  </si>
  <si>
    <t>*Si es fa algun canvi al nom dels festis s'ha de fer tb als fulls "Festivals puntuacions" i "Festivals Indirecte"!</t>
  </si>
  <si>
    <t>CCAA</t>
  </si>
  <si>
    <t>NOM  EMPRESA PRODUCTORA-ADMINISTRADORA A VALORAR</t>
  </si>
  <si>
    <r>
      <t>EMPRESA/ES PRODUCTORA/ES INDEPENDENT</t>
    </r>
    <r>
      <rPr>
        <b/>
        <sz val="11"/>
        <color rgb="FFFF0000"/>
        <rFont val="Calibri"/>
        <family val="2"/>
        <scheme val="minor"/>
      </rPr>
      <t xml:space="preserve"> SOL·LICITANT/S</t>
    </r>
  </si>
  <si>
    <t xml:space="preserve">EMPRESA A VALORAR </t>
  </si>
  <si>
    <t>EMPRESA DE NOVA CREACIÓ</t>
  </si>
  <si>
    <t>Productora 2</t>
  </si>
  <si>
    <t>Productora 3</t>
  </si>
  <si>
    <t>Productora 4</t>
  </si>
  <si>
    <t>No s'acceptatan arxius modificats. No modificar l'arxiu per poder mantenir actives totes les funcions establertes</t>
  </si>
  <si>
    <r>
      <rPr>
        <u/>
        <sz val="11"/>
        <color theme="1"/>
        <rFont val="Calibri"/>
        <family val="2"/>
        <scheme val="minor"/>
      </rPr>
      <t xml:space="preserve">Només es poden omplir les caselles en </t>
    </r>
    <r>
      <rPr>
        <b/>
        <u/>
        <sz val="11"/>
        <color theme="1"/>
        <rFont val="Calibri"/>
        <family val="2"/>
        <scheme val="minor"/>
      </rPr>
      <t>GRIS</t>
    </r>
  </si>
  <si>
    <r>
      <t xml:space="preserve">S'ha de </t>
    </r>
    <r>
      <rPr>
        <b/>
        <sz val="11"/>
        <color theme="1"/>
        <rFont val="Calibri"/>
        <family val="2"/>
        <scheme val="minor"/>
      </rPr>
      <t xml:space="preserve">guardar el document en el format original </t>
    </r>
    <r>
      <rPr>
        <sz val="11"/>
        <color theme="1"/>
        <rFont val="Calibri"/>
        <family val="2"/>
        <scheme val="minor"/>
      </rPr>
      <t>(excel).</t>
    </r>
  </si>
  <si>
    <t>Subvencions per a la producció de llargmetratges cinematogràfics documentals 2025</t>
  </si>
  <si>
    <t>PRODUCCIÓ LLARGMETRATGES CINEMATOGRÀFICS DOCUMENTALS</t>
  </si>
  <si>
    <t>9.Montreal Film Festival (World Film Festival)</t>
  </si>
  <si>
    <t>7.Hot Docs Canadian International Documentary Festival</t>
  </si>
  <si>
    <t>Si s'actualitza aquí algun nom o secció, actualitzar tb a la de festivals indirecte i comprovar que funcioni el desplegable a la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</si>
</sst>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9"/>
      <color rgb="FF0070C0"/>
      <name val="Arial"/>
      <family val="2"/>
    </font>
    <font>
      <b/>
      <sz val="8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name val="Calibri"/>
      <family val="2"/>
      <scheme val="minor"/>
    </font>
    <font>
      <b/>
      <sz val="8"/>
      <color theme="1" tint="0.499984740745262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name val="Arial"/>
      <family val="2"/>
    </font>
    <font>
      <sz val="14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theme="1"/>
      <name val="Arial"/>
      <family val="2"/>
    </font>
    <font>
      <b/>
      <u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indexed="64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14993743705557422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0691854609822"/>
      </top>
      <bottom/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 style="thin">
        <color theme="0" tint="-0.149998474074526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9847407452621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0" fillId="0" borderId="0"/>
    <xf numFmtId="9" fontId="11" fillId="0" borderId="0" applyFont="0" applyFill="0" applyBorder="0" applyAlignment="0" applyProtection="0"/>
  </cellStyleXfs>
  <cellXfs count="284">
    <xf numFmtId="0" fontId="0" fillId="0" borderId="0" xfId="0"/>
    <xf numFmtId="0" fontId="8" fillId="3" borderId="0" xfId="1" applyFont="1" applyFill="1" applyAlignment="1" applyProtection="1">
      <alignment horizontal="center" vertical="center"/>
    </xf>
    <xf numFmtId="0" fontId="5" fillId="3" borderId="0" xfId="3" applyFont="1" applyFill="1" applyAlignment="1" applyProtection="1">
      <alignment horizontal="center" vertical="center"/>
    </xf>
    <xf numFmtId="0" fontId="15" fillId="2" borderId="0" xfId="3" applyFont="1" applyFill="1" applyBorder="1" applyAlignment="1" applyProtection="1">
      <alignment vertical="center"/>
    </xf>
    <xf numFmtId="0" fontId="15" fillId="3" borderId="0" xfId="3" applyFont="1" applyFill="1" applyAlignment="1" applyProtection="1">
      <alignment horizontal="left" vertical="center"/>
    </xf>
    <xf numFmtId="0" fontId="15" fillId="2" borderId="0" xfId="3" applyFont="1" applyFill="1" applyBorder="1" applyAlignment="1" applyProtection="1">
      <alignment horizontal="left" vertical="center"/>
    </xf>
    <xf numFmtId="0" fontId="15" fillId="3" borderId="0" xfId="3" applyFont="1" applyFill="1" applyAlignment="1" applyProtection="1">
      <alignment vertical="center"/>
    </xf>
    <xf numFmtId="0" fontId="14" fillId="6" borderId="0" xfId="3" applyFont="1" applyFill="1" applyBorder="1" applyAlignment="1" applyProtection="1">
      <alignment horizontal="right" vertical="center"/>
    </xf>
    <xf numFmtId="0" fontId="5" fillId="6" borderId="0" xfId="3" applyFont="1" applyFill="1" applyBorder="1" applyAlignment="1" applyProtection="1">
      <alignment horizontal="center" vertical="center"/>
    </xf>
    <xf numFmtId="0" fontId="15" fillId="3" borderId="0" xfId="3" applyFont="1" applyFill="1" applyBorder="1" applyAlignment="1" applyProtection="1">
      <alignment vertical="center"/>
    </xf>
    <xf numFmtId="0" fontId="15" fillId="3" borderId="26" xfId="3" applyFont="1" applyFill="1" applyBorder="1" applyAlignment="1" applyProtection="1">
      <alignment vertical="center"/>
    </xf>
    <xf numFmtId="0" fontId="5" fillId="3" borderId="33" xfId="3" applyFont="1" applyFill="1" applyBorder="1" applyAlignment="1" applyProtection="1">
      <alignment vertical="center" wrapText="1"/>
    </xf>
    <xf numFmtId="0" fontId="5" fillId="3" borderId="34" xfId="3" applyFont="1" applyFill="1" applyBorder="1" applyAlignment="1" applyProtection="1">
      <alignment vertical="center" wrapText="1"/>
    </xf>
    <xf numFmtId="0" fontId="5" fillId="3" borderId="30" xfId="3" applyFont="1" applyFill="1" applyBorder="1" applyAlignment="1" applyProtection="1">
      <alignment vertical="center" wrapText="1"/>
    </xf>
    <xf numFmtId="0" fontId="5" fillId="3" borderId="31" xfId="3" applyFont="1" applyFill="1" applyBorder="1" applyAlignment="1" applyProtection="1">
      <alignment horizontal="center" vertical="center" wrapText="1"/>
    </xf>
    <xf numFmtId="0" fontId="20" fillId="3" borderId="31" xfId="3" applyFont="1" applyFill="1" applyBorder="1" applyAlignment="1" applyProtection="1">
      <alignment horizontal="center" vertical="center" wrapText="1"/>
    </xf>
    <xf numFmtId="0" fontId="3" fillId="2" borderId="0" xfId="3" applyFont="1" applyFill="1" applyBorder="1" applyAlignment="1" applyProtection="1">
      <alignment vertical="center"/>
    </xf>
    <xf numFmtId="0" fontId="21" fillId="2" borderId="0" xfId="3" applyFont="1" applyFill="1" applyBorder="1" applyAlignment="1" applyProtection="1">
      <alignment horizontal="center" vertical="center" wrapText="1"/>
    </xf>
    <xf numFmtId="0" fontId="15" fillId="2" borderId="26" xfId="3" applyFont="1" applyFill="1" applyBorder="1" applyAlignment="1" applyProtection="1">
      <alignment vertical="center"/>
    </xf>
    <xf numFmtId="14" fontId="5" fillId="3" borderId="31" xfId="3" applyNumberFormat="1" applyFont="1" applyFill="1" applyBorder="1" applyAlignment="1" applyProtection="1">
      <alignment horizontal="center" vertical="center" wrapText="1"/>
    </xf>
    <xf numFmtId="0" fontId="3" fillId="3" borderId="6" xfId="3" applyFont="1" applyFill="1" applyBorder="1" applyAlignment="1" applyProtection="1">
      <alignment vertical="center"/>
    </xf>
    <xf numFmtId="0" fontId="3" fillId="3" borderId="0" xfId="3" applyFont="1" applyFill="1" applyBorder="1" applyAlignment="1" applyProtection="1">
      <alignment horizontal="left" vertical="center"/>
    </xf>
    <xf numFmtId="0" fontId="5" fillId="3" borderId="36" xfId="3" applyFont="1" applyFill="1" applyBorder="1" applyAlignment="1" applyProtection="1">
      <alignment vertical="center" wrapText="1"/>
    </xf>
    <xf numFmtId="1" fontId="3" fillId="4" borderId="39" xfId="3" applyNumberFormat="1" applyFont="1" applyFill="1" applyBorder="1" applyAlignment="1" applyProtection="1">
      <alignment horizontal="center" vertical="center"/>
      <protection locked="0"/>
    </xf>
    <xf numFmtId="14" fontId="3" fillId="4" borderId="40" xfId="3" applyNumberFormat="1" applyFont="1" applyFill="1" applyBorder="1" applyAlignment="1" applyProtection="1">
      <alignment horizontal="center" vertical="center"/>
      <protection locked="0"/>
    </xf>
    <xf numFmtId="14" fontId="3" fillId="4" borderId="39" xfId="3" applyNumberFormat="1" applyFont="1" applyFill="1" applyBorder="1" applyAlignment="1" applyProtection="1">
      <alignment horizontal="center" vertical="center"/>
      <protection locked="0"/>
    </xf>
    <xf numFmtId="0" fontId="3" fillId="3" borderId="41" xfId="3" applyFont="1" applyFill="1" applyBorder="1" applyAlignment="1" applyProtection="1">
      <alignment horizontal="center" vertical="center"/>
    </xf>
    <xf numFmtId="0" fontId="5" fillId="3" borderId="23" xfId="3" applyFont="1" applyFill="1" applyBorder="1" applyAlignment="1" applyProtection="1">
      <alignment vertical="center" wrapText="1"/>
    </xf>
    <xf numFmtId="1" fontId="3" fillId="4" borderId="46" xfId="3" applyNumberFormat="1" applyFont="1" applyFill="1" applyBorder="1" applyAlignment="1" applyProtection="1">
      <alignment horizontal="center" vertical="center"/>
      <protection locked="0"/>
    </xf>
    <xf numFmtId="14" fontId="3" fillId="4" borderId="46" xfId="3" applyNumberFormat="1" applyFont="1" applyFill="1" applyBorder="1" applyAlignment="1" applyProtection="1">
      <alignment horizontal="center" vertical="center"/>
      <protection locked="0"/>
    </xf>
    <xf numFmtId="0" fontId="3" fillId="3" borderId="47" xfId="3" applyFont="1" applyFill="1" applyBorder="1" applyAlignment="1" applyProtection="1">
      <alignment horizontal="center" vertical="center"/>
    </xf>
    <xf numFmtId="0" fontId="5" fillId="3" borderId="6" xfId="3" applyFont="1" applyFill="1" applyBorder="1" applyAlignment="1" applyProtection="1">
      <alignment vertical="center"/>
    </xf>
    <xf numFmtId="1" fontId="3" fillId="4" borderId="24" xfId="3" applyNumberFormat="1" applyFont="1" applyFill="1" applyBorder="1" applyAlignment="1" applyProtection="1">
      <alignment horizontal="center" vertical="center"/>
      <protection locked="0"/>
    </xf>
    <xf numFmtId="14" fontId="3" fillId="4" borderId="24" xfId="3" applyNumberFormat="1" applyFont="1" applyFill="1" applyBorder="1" applyAlignment="1" applyProtection="1">
      <alignment horizontal="center" vertical="center"/>
      <protection locked="0"/>
    </xf>
    <xf numFmtId="0" fontId="3" fillId="2" borderId="41" xfId="3" applyFont="1" applyFill="1" applyBorder="1" applyAlignment="1" applyProtection="1">
      <alignment horizontal="center" vertical="center"/>
    </xf>
    <xf numFmtId="1" fontId="3" fillId="4" borderId="28" xfId="3" applyNumberFormat="1" applyFont="1" applyFill="1" applyBorder="1" applyAlignment="1" applyProtection="1">
      <alignment horizontal="center" vertical="center"/>
      <protection locked="0"/>
    </xf>
    <xf numFmtId="14" fontId="3" fillId="4" borderId="28" xfId="3" applyNumberFormat="1" applyFont="1" applyFill="1" applyBorder="1" applyAlignment="1" applyProtection="1">
      <alignment horizontal="center" vertical="center"/>
      <protection locked="0"/>
    </xf>
    <xf numFmtId="0" fontId="3" fillId="3" borderId="0" xfId="3" applyFont="1" applyFill="1" applyBorder="1" applyAlignment="1" applyProtection="1">
      <alignment vertical="center"/>
    </xf>
    <xf numFmtId="0" fontId="5" fillId="3" borderId="1" xfId="3" applyFont="1" applyFill="1" applyBorder="1" applyAlignment="1" applyProtection="1">
      <alignment vertical="center"/>
    </xf>
    <xf numFmtId="0" fontId="3" fillId="3" borderId="2" xfId="3" applyFont="1" applyFill="1" applyBorder="1" applyAlignment="1" applyProtection="1">
      <alignment vertical="center"/>
    </xf>
    <xf numFmtId="0" fontId="3" fillId="2" borderId="2" xfId="3" applyFont="1" applyFill="1" applyBorder="1" applyAlignment="1" applyProtection="1">
      <alignment vertical="center"/>
    </xf>
    <xf numFmtId="0" fontId="5" fillId="3" borderId="2" xfId="3" applyFont="1" applyFill="1" applyBorder="1" applyAlignment="1" applyProtection="1">
      <alignment horizontal="right" vertical="center"/>
    </xf>
    <xf numFmtId="0" fontId="5" fillId="3" borderId="3" xfId="3" applyFont="1" applyFill="1" applyBorder="1" applyAlignment="1" applyProtection="1">
      <alignment horizontal="center" vertical="center"/>
    </xf>
    <xf numFmtId="0" fontId="20" fillId="3" borderId="50" xfId="3" applyFont="1" applyFill="1" applyBorder="1" applyAlignment="1" applyProtection="1">
      <alignment horizontal="center" vertical="center" wrapText="1"/>
    </xf>
    <xf numFmtId="0" fontId="22" fillId="3" borderId="0" xfId="3" applyFont="1" applyFill="1" applyBorder="1" applyAlignment="1" applyProtection="1">
      <alignment horizontal="right" vertical="center"/>
    </xf>
    <xf numFmtId="0" fontId="20" fillId="3" borderId="51" xfId="3" applyFont="1" applyFill="1" applyBorder="1" applyAlignment="1" applyProtection="1">
      <alignment horizontal="center" vertical="center" wrapText="1"/>
    </xf>
    <xf numFmtId="0" fontId="5" fillId="3" borderId="35" xfId="3" applyFont="1" applyFill="1" applyBorder="1" applyAlignment="1" applyProtection="1">
      <alignment horizontal="center" vertical="center" wrapText="1"/>
    </xf>
    <xf numFmtId="1" fontId="5" fillId="3" borderId="31" xfId="3" applyNumberFormat="1" applyFont="1" applyFill="1" applyBorder="1" applyAlignment="1" applyProtection="1">
      <alignment horizontal="center" vertical="center" wrapText="1"/>
    </xf>
    <xf numFmtId="0" fontId="5" fillId="2" borderId="31" xfId="3" applyFont="1" applyFill="1" applyBorder="1" applyAlignment="1" applyProtection="1">
      <alignment horizontal="center" vertical="center" wrapText="1"/>
    </xf>
    <xf numFmtId="0" fontId="5" fillId="3" borderId="51" xfId="3" applyFont="1" applyFill="1" applyBorder="1" applyAlignment="1" applyProtection="1">
      <alignment horizontal="center" vertical="center" wrapText="1"/>
    </xf>
    <xf numFmtId="0" fontId="3" fillId="4" borderId="52" xfId="3" applyFont="1" applyFill="1" applyBorder="1" applyAlignment="1" applyProtection="1">
      <alignment vertical="center"/>
      <protection locked="0"/>
    </xf>
    <xf numFmtId="1" fontId="11" fillId="4" borderId="55" xfId="3" applyNumberFormat="1" applyFont="1" applyFill="1" applyBorder="1" applyAlignment="1" applyProtection="1">
      <alignment horizontal="center" vertical="center"/>
      <protection locked="0"/>
    </xf>
    <xf numFmtId="164" fontId="3" fillId="4" borderId="56" xfId="3" applyNumberFormat="1" applyFont="1" applyFill="1" applyBorder="1" applyAlignment="1" applyProtection="1">
      <alignment horizontal="center" vertical="center"/>
      <protection locked="0"/>
    </xf>
    <xf numFmtId="0" fontId="3" fillId="3" borderId="57" xfId="3" applyFont="1" applyFill="1" applyBorder="1" applyAlignment="1" applyProtection="1">
      <alignment horizontal="center" vertical="center"/>
    </xf>
    <xf numFmtId="0" fontId="3" fillId="4" borderId="58" xfId="3" applyFont="1" applyFill="1" applyBorder="1" applyAlignment="1" applyProtection="1">
      <alignment vertical="center"/>
      <protection locked="0"/>
    </xf>
    <xf numFmtId="1" fontId="11" fillId="4" borderId="61" xfId="3" applyNumberFormat="1" applyFont="1" applyFill="1" applyBorder="1" applyAlignment="1" applyProtection="1">
      <alignment horizontal="center" vertical="center"/>
      <protection locked="0"/>
    </xf>
    <xf numFmtId="164" fontId="3" fillId="4" borderId="62" xfId="3" applyNumberFormat="1" applyFont="1" applyFill="1" applyBorder="1" applyAlignment="1" applyProtection="1">
      <alignment horizontal="center" vertical="center"/>
      <protection locked="0"/>
    </xf>
    <xf numFmtId="0" fontId="3" fillId="3" borderId="63" xfId="3" applyFont="1" applyFill="1" applyBorder="1" applyAlignment="1" applyProtection="1">
      <alignment horizontal="center" vertical="center"/>
    </xf>
    <xf numFmtId="0" fontId="3" fillId="4" borderId="64" xfId="3" applyFont="1" applyFill="1" applyBorder="1" applyAlignment="1" applyProtection="1">
      <alignment vertical="center"/>
      <protection locked="0"/>
    </xf>
    <xf numFmtId="1" fontId="11" fillId="4" borderId="67" xfId="3" applyNumberFormat="1" applyFont="1" applyFill="1" applyBorder="1" applyAlignment="1" applyProtection="1">
      <alignment horizontal="center" vertical="center"/>
      <protection locked="0"/>
    </xf>
    <xf numFmtId="164" fontId="3" fillId="4" borderId="68" xfId="3" applyNumberFormat="1" applyFont="1" applyFill="1" applyBorder="1" applyAlignment="1" applyProtection="1">
      <alignment horizontal="center" vertical="center"/>
      <protection locked="0"/>
    </xf>
    <xf numFmtId="0" fontId="3" fillId="3" borderId="69" xfId="3" applyFont="1" applyFill="1" applyBorder="1" applyAlignment="1" applyProtection="1">
      <alignment horizontal="center" vertical="center"/>
    </xf>
    <xf numFmtId="0" fontId="3" fillId="3" borderId="1" xfId="3" applyFont="1" applyFill="1" applyBorder="1" applyAlignment="1" applyProtection="1">
      <alignment vertical="center"/>
    </xf>
    <xf numFmtId="1" fontId="5" fillId="3" borderId="3" xfId="3" applyNumberFormat="1" applyFont="1" applyFill="1" applyBorder="1" applyAlignment="1" applyProtection="1">
      <alignment horizontal="center" vertical="center"/>
    </xf>
    <xf numFmtId="0" fontId="10" fillId="3" borderId="6" xfId="3" applyFont="1" applyFill="1" applyBorder="1" applyAlignment="1" applyProtection="1">
      <alignment vertical="center"/>
    </xf>
    <xf numFmtId="0" fontId="24" fillId="3" borderId="2" xfId="3" applyFont="1" applyFill="1" applyBorder="1" applyAlignment="1" applyProtection="1">
      <alignment vertical="center"/>
    </xf>
    <xf numFmtId="0" fontId="25" fillId="3" borderId="0" xfId="3" applyFont="1" applyFill="1" applyBorder="1" applyAlignment="1" applyProtection="1">
      <alignment vertical="center"/>
    </xf>
    <xf numFmtId="0" fontId="4" fillId="3" borderId="31" xfId="3" applyFont="1" applyFill="1" applyBorder="1" applyAlignment="1" applyProtection="1">
      <alignment horizontal="center" vertical="center"/>
    </xf>
    <xf numFmtId="0" fontId="11" fillId="4" borderId="17" xfId="3" applyFont="1" applyFill="1" applyBorder="1" applyAlignment="1" applyProtection="1">
      <alignment horizontal="center" vertical="center"/>
      <protection locked="0"/>
    </xf>
    <xf numFmtId="0" fontId="20" fillId="3" borderId="17" xfId="3" applyFont="1" applyFill="1" applyBorder="1" applyAlignment="1" applyProtection="1">
      <alignment horizontal="center" vertical="center" wrapText="1"/>
    </xf>
    <xf numFmtId="0" fontId="5" fillId="2" borderId="0" xfId="3" applyFont="1" applyFill="1" applyBorder="1" applyAlignment="1" applyProtection="1">
      <alignment horizontal="center" vertical="center"/>
    </xf>
    <xf numFmtId="0" fontId="14" fillId="0" borderId="1" xfId="3" applyFont="1" applyFill="1" applyBorder="1" applyAlignment="1" applyProtection="1">
      <alignment horizontal="right" vertical="center"/>
    </xf>
    <xf numFmtId="0" fontId="14" fillId="0" borderId="3" xfId="3" applyFont="1" applyFill="1" applyBorder="1" applyAlignment="1" applyProtection="1">
      <alignment horizontal="center" vertical="center"/>
    </xf>
    <xf numFmtId="0" fontId="10" fillId="3" borderId="0" xfId="3" applyFont="1" applyFill="1" applyBorder="1" applyAlignment="1" applyProtection="1">
      <alignment horizontal="center" vertical="center"/>
    </xf>
    <xf numFmtId="0" fontId="6" fillId="2" borderId="6" xfId="3" applyFont="1" applyFill="1" applyBorder="1" applyAlignment="1" applyProtection="1">
      <alignment vertical="center" wrapText="1"/>
    </xf>
    <xf numFmtId="0" fontId="6" fillId="5" borderId="14" xfId="3" applyFont="1" applyFill="1" applyBorder="1" applyAlignment="1" applyProtection="1">
      <alignment vertical="center" wrapText="1"/>
    </xf>
    <xf numFmtId="0" fontId="25" fillId="5" borderId="15" xfId="3" applyFont="1" applyFill="1" applyBorder="1" applyAlignment="1" applyProtection="1">
      <alignment vertical="center"/>
    </xf>
    <xf numFmtId="0" fontId="15" fillId="5" borderId="15" xfId="3" applyFont="1" applyFill="1" applyBorder="1" applyAlignment="1" applyProtection="1">
      <alignment vertical="center"/>
    </xf>
    <xf numFmtId="2" fontId="17" fillId="5" borderId="3" xfId="3" applyNumberFormat="1" applyFont="1" applyFill="1" applyBorder="1" applyAlignment="1" applyProtection="1">
      <alignment horizontal="center" vertical="center"/>
    </xf>
    <xf numFmtId="0" fontId="15" fillId="5" borderId="27" xfId="3" applyFont="1" applyFill="1" applyBorder="1" applyAlignment="1" applyProtection="1">
      <alignment vertical="center"/>
    </xf>
    <xf numFmtId="0" fontId="3" fillId="3" borderId="0" xfId="3" applyFont="1" applyFill="1" applyAlignment="1" applyProtection="1">
      <alignment vertical="center"/>
    </xf>
    <xf numFmtId="0" fontId="27" fillId="3" borderId="0" xfId="3" applyFont="1" applyFill="1" applyAlignment="1" applyProtection="1">
      <alignment vertical="center"/>
    </xf>
    <xf numFmtId="0" fontId="3" fillId="3" borderId="0" xfId="3" applyFont="1" applyFill="1" applyAlignment="1" applyProtection="1">
      <alignment horizontal="center" vertical="center"/>
    </xf>
    <xf numFmtId="0" fontId="28" fillId="3" borderId="0" xfId="3" applyFont="1" applyFill="1" applyAlignment="1" applyProtection="1">
      <alignment horizontal="center" vertical="center"/>
    </xf>
    <xf numFmtId="0" fontId="31" fillId="3" borderId="0" xfId="3" applyFont="1" applyFill="1" applyAlignment="1" applyProtection="1">
      <alignment vertical="center"/>
    </xf>
    <xf numFmtId="0" fontId="14" fillId="3" borderId="0" xfId="3" applyFont="1" applyFill="1" applyAlignment="1" applyProtection="1">
      <alignment vertical="center"/>
    </xf>
    <xf numFmtId="0" fontId="3" fillId="3" borderId="0" xfId="3" applyFont="1" applyFill="1" applyAlignment="1" applyProtection="1">
      <alignment horizontal="left" vertical="center"/>
    </xf>
    <xf numFmtId="0" fontId="26" fillId="3" borderId="0" xfId="3" applyFont="1" applyFill="1" applyAlignment="1" applyProtection="1">
      <alignment vertical="center"/>
    </xf>
    <xf numFmtId="0" fontId="26" fillId="2" borderId="0" xfId="3" applyFont="1" applyFill="1" applyAlignment="1" applyProtection="1">
      <alignment horizontal="left" vertical="center"/>
    </xf>
    <xf numFmtId="0" fontId="12" fillId="3" borderId="0" xfId="3" applyFont="1" applyFill="1" applyBorder="1" applyAlignment="1" applyProtection="1">
      <alignment horizontal="left" vertical="center"/>
    </xf>
    <xf numFmtId="0" fontId="5" fillId="3" borderId="0" xfId="3" applyFont="1" applyFill="1" applyBorder="1" applyAlignment="1" applyProtection="1">
      <alignment horizontal="center" vertical="center"/>
    </xf>
    <xf numFmtId="0" fontId="15" fillId="3" borderId="0" xfId="3" applyFont="1" applyFill="1" applyAlignment="1" applyProtection="1">
      <alignment horizontal="center" vertical="center"/>
    </xf>
    <xf numFmtId="0" fontId="13" fillId="3" borderId="0" xfId="3" applyFont="1" applyFill="1" applyAlignment="1" applyProtection="1">
      <alignment vertical="center"/>
    </xf>
    <xf numFmtId="0" fontId="16" fillId="3" borderId="0" xfId="3" applyFont="1" applyFill="1" applyAlignment="1" applyProtection="1">
      <alignment vertical="center"/>
    </xf>
    <xf numFmtId="0" fontId="17" fillId="3" borderId="33" xfId="3" applyFont="1" applyFill="1" applyBorder="1" applyAlignment="1" applyProtection="1">
      <alignment vertical="center" wrapText="1"/>
    </xf>
    <xf numFmtId="1" fontId="3" fillId="4" borderId="74" xfId="3" applyNumberFormat="1" applyFont="1" applyFill="1" applyBorder="1" applyAlignment="1" applyProtection="1">
      <alignment horizontal="center" vertical="center"/>
      <protection locked="0"/>
    </xf>
    <xf numFmtId="14" fontId="3" fillId="4" borderId="74" xfId="3" applyNumberFormat="1" applyFont="1" applyFill="1" applyBorder="1" applyAlignment="1" applyProtection="1">
      <alignment horizontal="center" vertical="center"/>
      <protection locked="0"/>
    </xf>
    <xf numFmtId="0" fontId="3" fillId="3" borderId="75" xfId="3" applyFont="1" applyFill="1" applyBorder="1" applyAlignment="1" applyProtection="1">
      <alignment horizontal="center" vertical="center"/>
    </xf>
    <xf numFmtId="0" fontId="5" fillId="3" borderId="31" xfId="3" applyNumberFormat="1" applyFont="1" applyFill="1" applyBorder="1" applyAlignment="1" applyProtection="1">
      <alignment horizontal="center" vertical="center" wrapText="1"/>
    </xf>
    <xf numFmtId="0" fontId="5" fillId="3" borderId="0" xfId="3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22" xfId="0" applyFont="1" applyFill="1" applyBorder="1" applyAlignment="1" applyProtection="1">
      <alignment horizontal="left" vertical="center"/>
    </xf>
    <xf numFmtId="0" fontId="0" fillId="0" borderId="29" xfId="0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1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22" xfId="0" applyFont="1" applyFill="1" applyBorder="1" applyAlignment="1">
      <alignment horizontal="left" vertical="center"/>
    </xf>
    <xf numFmtId="0" fontId="0" fillId="0" borderId="29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9" xfId="0" applyFill="1" applyBorder="1" applyAlignment="1">
      <alignment vertical="center"/>
    </xf>
    <xf numFmtId="0" fontId="0" fillId="0" borderId="29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1" fillId="2" borderId="77" xfId="3" applyFont="1" applyFill="1" applyBorder="1" applyAlignment="1" applyProtection="1">
      <alignment horizontal="center" vertical="center" wrapText="1"/>
    </xf>
    <xf numFmtId="4" fontId="0" fillId="2" borderId="0" xfId="0" applyNumberFormat="1" applyFill="1" applyBorder="1"/>
    <xf numFmtId="9" fontId="0" fillId="2" borderId="0" xfId="0" applyNumberFormat="1" applyFill="1" applyBorder="1"/>
    <xf numFmtId="0" fontId="2" fillId="2" borderId="0" xfId="0" applyFont="1" applyFill="1" applyBorder="1"/>
    <xf numFmtId="0" fontId="2" fillId="2" borderId="0" xfId="0" applyFont="1" applyFill="1" applyBorder="1" applyProtection="1"/>
    <xf numFmtId="0" fontId="0" fillId="2" borderId="0" xfId="0" applyFill="1" applyBorder="1" applyProtection="1"/>
    <xf numFmtId="0" fontId="0" fillId="2" borderId="0" xfId="0" applyFill="1" applyBorder="1"/>
    <xf numFmtId="0" fontId="0" fillId="2" borderId="0" xfId="0" applyFill="1" applyBorder="1" applyAlignment="1" applyProtection="1">
      <alignment horizontal="left"/>
    </xf>
    <xf numFmtId="0" fontId="7" fillId="2" borderId="0" xfId="0" applyFont="1" applyFill="1" applyBorder="1" applyProtection="1"/>
    <xf numFmtId="0" fontId="32" fillId="0" borderId="18" xfId="0" applyFont="1" applyFill="1" applyBorder="1" applyAlignment="1" applyProtection="1">
      <alignment horizontal="left" vertical="center"/>
    </xf>
    <xf numFmtId="0" fontId="32" fillId="0" borderId="21" xfId="0" applyFont="1" applyFill="1" applyBorder="1" applyAlignment="1">
      <alignment horizontal="left" vertical="center"/>
    </xf>
    <xf numFmtId="0" fontId="32" fillId="0" borderId="22" xfId="0" applyFont="1" applyFill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3" fillId="2" borderId="32" xfId="3" applyFont="1" applyFill="1" applyBorder="1" applyAlignment="1" applyProtection="1">
      <alignment horizontal="center" vertical="center"/>
    </xf>
    <xf numFmtId="0" fontId="15" fillId="2" borderId="20" xfId="3" applyFont="1" applyFill="1" applyBorder="1" applyAlignment="1" applyProtection="1">
      <alignment vertical="center"/>
    </xf>
    <xf numFmtId="0" fontId="15" fillId="2" borderId="76" xfId="3" applyFont="1" applyFill="1" applyBorder="1" applyAlignment="1" applyProtection="1">
      <alignment vertical="center"/>
    </xf>
    <xf numFmtId="0" fontId="15" fillId="2" borderId="77" xfId="3" applyFont="1" applyFill="1" applyBorder="1" applyAlignment="1" applyProtection="1">
      <alignment vertical="center"/>
    </xf>
    <xf numFmtId="0" fontId="14" fillId="5" borderId="1" xfId="3" applyFont="1" applyFill="1" applyBorder="1" applyAlignment="1" applyProtection="1">
      <alignment vertical="center"/>
    </xf>
    <xf numFmtId="0" fontId="14" fillId="5" borderId="2" xfId="3" applyFont="1" applyFill="1" applyBorder="1" applyAlignment="1" applyProtection="1">
      <alignment vertical="center"/>
    </xf>
    <xf numFmtId="0" fontId="14" fillId="5" borderId="3" xfId="3" applyFont="1" applyFill="1" applyBorder="1" applyAlignment="1" applyProtection="1">
      <alignment vertical="center"/>
    </xf>
    <xf numFmtId="0" fontId="15" fillId="3" borderId="26" xfId="3" applyFont="1" applyFill="1" applyBorder="1" applyAlignment="1" applyProtection="1">
      <alignment horizontal="center" vertical="center"/>
    </xf>
    <xf numFmtId="0" fontId="20" fillId="3" borderId="0" xfId="3" applyFont="1" applyFill="1" applyBorder="1" applyAlignment="1" applyProtection="1">
      <alignment horizontal="right" vertical="center"/>
    </xf>
    <xf numFmtId="1" fontId="5" fillId="3" borderId="26" xfId="3" applyNumberFormat="1" applyFont="1" applyFill="1" applyBorder="1" applyAlignment="1" applyProtection="1">
      <alignment horizontal="center" vertical="center"/>
    </xf>
    <xf numFmtId="0" fontId="15" fillId="3" borderId="18" xfId="3" applyFont="1" applyFill="1" applyBorder="1" applyAlignment="1" applyProtection="1">
      <alignment vertical="center"/>
    </xf>
    <xf numFmtId="0" fontId="15" fillId="3" borderId="21" xfId="3" applyFont="1" applyFill="1" applyBorder="1" applyAlignment="1" applyProtection="1">
      <alignment vertical="center"/>
    </xf>
    <xf numFmtId="0" fontId="15" fillId="3" borderId="22" xfId="3" applyFont="1" applyFill="1" applyBorder="1" applyAlignment="1" applyProtection="1">
      <alignment vertical="center"/>
    </xf>
    <xf numFmtId="0" fontId="32" fillId="2" borderId="0" xfId="0" applyFont="1" applyFill="1" applyBorder="1" applyProtection="1"/>
    <xf numFmtId="0" fontId="32" fillId="2" borderId="0" xfId="0" applyFont="1" applyFill="1" applyBorder="1" applyAlignment="1" applyProtection="1">
      <alignment horizontal="left"/>
    </xf>
    <xf numFmtId="0" fontId="20" fillId="3" borderId="80" xfId="3" applyFont="1" applyFill="1" applyBorder="1" applyAlignment="1" applyProtection="1">
      <alignment horizontal="center" vertical="center" wrapText="1"/>
    </xf>
    <xf numFmtId="0" fontId="17" fillId="3" borderId="0" xfId="3" applyFont="1" applyFill="1" applyAlignment="1" applyProtection="1">
      <alignment horizontal="center" vertical="center"/>
    </xf>
    <xf numFmtId="0" fontId="34" fillId="7" borderId="1" xfId="3" applyFont="1" applyFill="1" applyBorder="1" applyAlignment="1" applyProtection="1">
      <alignment horizontal="center" vertical="center"/>
    </xf>
    <xf numFmtId="0" fontId="5" fillId="7" borderId="2" xfId="3" applyFont="1" applyFill="1" applyBorder="1" applyAlignment="1" applyProtection="1">
      <alignment horizontal="center" vertical="center"/>
    </xf>
    <xf numFmtId="0" fontId="3" fillId="7" borderId="2" xfId="3" applyFont="1" applyFill="1" applyBorder="1" applyAlignment="1" applyProtection="1">
      <alignment vertical="center"/>
    </xf>
    <xf numFmtId="0" fontId="3" fillId="7" borderId="3" xfId="3" applyFont="1" applyFill="1" applyBorder="1" applyAlignment="1" applyProtection="1">
      <alignment vertical="center"/>
    </xf>
    <xf numFmtId="0" fontId="34" fillId="7" borderId="2" xfId="3" applyFont="1" applyFill="1" applyBorder="1" applyAlignment="1" applyProtection="1">
      <alignment horizontal="center" vertical="center"/>
    </xf>
    <xf numFmtId="0" fontId="35" fillId="3" borderId="0" xfId="0" applyFont="1" applyFill="1"/>
    <xf numFmtId="0" fontId="0" fillId="3" borderId="0" xfId="0" applyFill="1"/>
    <xf numFmtId="0" fontId="9" fillId="3" borderId="0" xfId="0" applyFont="1" applyFill="1"/>
    <xf numFmtId="0" fontId="36" fillId="3" borderId="0" xfId="0" applyFont="1" applyFill="1"/>
    <xf numFmtId="0" fontId="2" fillId="3" borderId="0" xfId="0" applyFont="1" applyFill="1"/>
    <xf numFmtId="0" fontId="38" fillId="2" borderId="0" xfId="0" applyFont="1" applyFill="1" applyBorder="1" applyAlignment="1" applyProtection="1">
      <alignment vertical="top"/>
    </xf>
    <xf numFmtId="0" fontId="38" fillId="2" borderId="0" xfId="0" applyFont="1" applyFill="1" applyBorder="1" applyAlignment="1" applyProtection="1">
      <alignment horizontal="center" vertical="top"/>
    </xf>
    <xf numFmtId="14" fontId="11" fillId="4" borderId="55" xfId="3" applyNumberFormat="1" applyFont="1" applyFill="1" applyBorder="1" applyAlignment="1" applyProtection="1">
      <alignment horizontal="center" vertical="center"/>
      <protection locked="0"/>
    </xf>
    <xf numFmtId="14" fontId="11" fillId="4" borderId="67" xfId="3" applyNumberFormat="1" applyFont="1" applyFill="1" applyBorder="1" applyAlignment="1" applyProtection="1">
      <alignment horizontal="center" vertical="center"/>
      <protection locked="0"/>
    </xf>
    <xf numFmtId="0" fontId="3" fillId="4" borderId="55" xfId="3" applyFont="1" applyFill="1" applyBorder="1" applyAlignment="1" applyProtection="1">
      <alignment horizontal="left" vertical="center"/>
      <protection locked="0"/>
    </xf>
    <xf numFmtId="0" fontId="3" fillId="4" borderId="67" xfId="3" applyFont="1" applyFill="1" applyBorder="1" applyAlignment="1" applyProtection="1">
      <alignment horizontal="left" vertical="center"/>
      <protection locked="0"/>
    </xf>
    <xf numFmtId="164" fontId="3" fillId="4" borderId="56" xfId="3" applyNumberFormat="1" applyFont="1" applyFill="1" applyBorder="1" applyAlignment="1" applyProtection="1">
      <alignment horizontal="left" vertical="center"/>
      <protection locked="0"/>
    </xf>
    <xf numFmtId="164" fontId="3" fillId="4" borderId="68" xfId="3" applyNumberFormat="1" applyFont="1" applyFill="1" applyBorder="1" applyAlignment="1" applyProtection="1">
      <alignment horizontal="left" vertical="center"/>
      <protection locked="0"/>
    </xf>
    <xf numFmtId="0" fontId="3" fillId="4" borderId="39" xfId="3" applyNumberFormat="1" applyFont="1" applyFill="1" applyBorder="1" applyAlignment="1" applyProtection="1">
      <alignment horizontal="left" vertical="center"/>
      <protection locked="0"/>
    </xf>
    <xf numFmtId="0" fontId="3" fillId="4" borderId="74" xfId="3" applyNumberFormat="1" applyFont="1" applyFill="1" applyBorder="1" applyAlignment="1" applyProtection="1">
      <alignment horizontal="left" vertical="center"/>
      <protection locked="0"/>
    </xf>
    <xf numFmtId="0" fontId="3" fillId="4" borderId="46" xfId="3" applyNumberFormat="1" applyFont="1" applyFill="1" applyBorder="1" applyAlignment="1" applyProtection="1">
      <alignment horizontal="left" vertical="center"/>
      <protection locked="0"/>
    </xf>
    <xf numFmtId="0" fontId="39" fillId="3" borderId="0" xfId="0" applyFont="1" applyFill="1" applyAlignment="1">
      <alignment horizontal="right"/>
    </xf>
    <xf numFmtId="0" fontId="11" fillId="4" borderId="55" xfId="3" applyNumberFormat="1" applyFont="1" applyFill="1" applyBorder="1" applyAlignment="1" applyProtection="1">
      <alignment horizontal="center" vertical="center"/>
      <protection locked="0"/>
    </xf>
    <xf numFmtId="0" fontId="11" fillId="4" borderId="61" xfId="3" applyNumberFormat="1" applyFont="1" applyFill="1" applyBorder="1" applyAlignment="1" applyProtection="1">
      <alignment horizontal="center" vertical="center"/>
      <protection locked="0"/>
    </xf>
    <xf numFmtId="0" fontId="11" fillId="4" borderId="67" xfId="3" applyNumberFormat="1" applyFont="1" applyFill="1" applyBorder="1" applyAlignment="1" applyProtection="1">
      <alignment horizontal="center" vertical="center"/>
      <protection locked="0"/>
    </xf>
    <xf numFmtId="0" fontId="18" fillId="3" borderId="0" xfId="3" applyFont="1" applyFill="1" applyBorder="1" applyAlignment="1" applyProtection="1">
      <alignment horizontal="center" vertical="center" wrapText="1"/>
    </xf>
    <xf numFmtId="0" fontId="20" fillId="3" borderId="0" xfId="3" applyFont="1" applyFill="1" applyBorder="1" applyAlignment="1" applyProtection="1">
      <alignment horizontal="center" vertical="center" wrapText="1"/>
    </xf>
    <xf numFmtId="0" fontId="3" fillId="3" borderId="0" xfId="3" applyFont="1" applyFill="1" applyBorder="1" applyAlignment="1" applyProtection="1">
      <alignment horizontal="center" vertical="center"/>
    </xf>
    <xf numFmtId="0" fontId="5" fillId="3" borderId="26" xfId="3" applyFont="1" applyFill="1" applyBorder="1" applyAlignment="1" applyProtection="1">
      <alignment horizontal="center" vertical="center"/>
    </xf>
    <xf numFmtId="0" fontId="17" fillId="4" borderId="4" xfId="3" applyFont="1" applyFill="1" applyBorder="1" applyAlignment="1" applyProtection="1">
      <alignment horizontal="left" vertical="center"/>
      <protection locked="0"/>
    </xf>
    <xf numFmtId="0" fontId="14" fillId="2" borderId="5" xfId="3" applyFont="1" applyFill="1" applyBorder="1" applyAlignment="1" applyProtection="1">
      <alignment vertical="center"/>
    </xf>
    <xf numFmtId="0" fontId="14" fillId="6" borderId="5" xfId="3" applyFont="1" applyFill="1" applyBorder="1" applyAlignment="1" applyProtection="1">
      <alignment horizontal="right" vertical="center"/>
    </xf>
    <xf numFmtId="0" fontId="5" fillId="6" borderId="5" xfId="3" applyFont="1" applyFill="1" applyBorder="1" applyAlignment="1" applyProtection="1">
      <alignment horizontal="center" vertical="center"/>
    </xf>
    <xf numFmtId="0" fontId="15" fillId="3" borderId="5" xfId="3" applyFont="1" applyFill="1" applyBorder="1" applyAlignment="1" applyProtection="1">
      <alignment vertical="center"/>
    </xf>
    <xf numFmtId="14" fontId="15" fillId="3" borderId="5" xfId="3" applyNumberFormat="1" applyFont="1" applyFill="1" applyBorder="1" applyAlignment="1" applyProtection="1">
      <alignment vertical="center"/>
    </xf>
    <xf numFmtId="0" fontId="18" fillId="3" borderId="73" xfId="3" applyFont="1" applyFill="1" applyBorder="1" applyAlignment="1" applyProtection="1">
      <alignment horizontal="center" vertical="center" wrapText="1"/>
    </xf>
    <xf numFmtId="0" fontId="5" fillId="3" borderId="34" xfId="3" applyFont="1" applyFill="1" applyBorder="1" applyAlignment="1" applyProtection="1">
      <alignment horizontal="center" vertical="center" wrapText="1"/>
    </xf>
    <xf numFmtId="0" fontId="5" fillId="3" borderId="30" xfId="3" applyFont="1" applyFill="1" applyBorder="1" applyAlignment="1" applyProtection="1">
      <alignment horizontal="center" vertical="center" wrapText="1"/>
    </xf>
    <xf numFmtId="0" fontId="40" fillId="2" borderId="1" xfId="1" applyFont="1" applyFill="1" applyBorder="1" applyAlignment="1" applyProtection="1">
      <alignment vertical="center" wrapText="1"/>
    </xf>
    <xf numFmtId="0" fontId="41" fillId="2" borderId="0" xfId="1" applyFont="1" applyFill="1" applyBorder="1" applyAlignment="1" applyProtection="1">
      <alignment vertical="top"/>
    </xf>
    <xf numFmtId="0" fontId="40" fillId="2" borderId="0" xfId="1" applyFont="1" applyFill="1" applyBorder="1" applyAlignment="1" applyProtection="1">
      <alignment horizontal="left" vertical="center" wrapText="1"/>
    </xf>
    <xf numFmtId="0" fontId="3" fillId="2" borderId="0" xfId="1" applyFont="1" applyFill="1" applyBorder="1" applyAlignment="1" applyProtection="1">
      <alignment horizontal="left" vertical="center"/>
    </xf>
    <xf numFmtId="0" fontId="3" fillId="2" borderId="0" xfId="1" applyFont="1" applyFill="1" applyBorder="1" applyAlignment="1" applyProtection="1">
      <alignment vertical="center"/>
    </xf>
    <xf numFmtId="0" fontId="3" fillId="2" borderId="0" xfId="1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left" vertical="center" wrapText="1"/>
    </xf>
    <xf numFmtId="0" fontId="0" fillId="0" borderId="0" xfId="0" quotePrefix="1" applyAlignment="1">
      <alignment vertical="center"/>
    </xf>
    <xf numFmtId="0" fontId="42" fillId="3" borderId="0" xfId="0" applyFont="1" applyFill="1"/>
    <xf numFmtId="0" fontId="32" fillId="0" borderId="0" xfId="0" applyFont="1" applyFill="1" applyBorder="1" applyAlignment="1" applyProtection="1">
      <alignment horizontal="left" vertical="center"/>
    </xf>
    <xf numFmtId="0" fontId="43" fillId="9" borderId="0" xfId="0" applyFont="1" applyFill="1" applyBorder="1" applyProtection="1"/>
    <xf numFmtId="0" fontId="7" fillId="2" borderId="0" xfId="1" applyFont="1" applyFill="1" applyBorder="1" applyAlignment="1" applyProtection="1">
      <alignment vertical="center" wrapText="1"/>
    </xf>
    <xf numFmtId="4" fontId="1" fillId="3" borderId="0" xfId="1" applyNumberFormat="1" applyFont="1" applyFill="1" applyBorder="1" applyAlignment="1" applyProtection="1">
      <alignment horizontal="left" vertical="center"/>
    </xf>
    <xf numFmtId="0" fontId="2" fillId="3" borderId="4" xfId="1" applyFont="1" applyFill="1" applyBorder="1" applyAlignment="1" applyProtection="1">
      <alignment vertical="center"/>
    </xf>
    <xf numFmtId="0" fontId="45" fillId="3" borderId="4" xfId="1" applyFont="1" applyFill="1" applyBorder="1" applyAlignment="1" applyProtection="1">
      <alignment horizontal="center" vertical="center"/>
    </xf>
    <xf numFmtId="0" fontId="44" fillId="3" borderId="0" xfId="1" applyFont="1" applyFill="1" applyBorder="1" applyAlignment="1" applyProtection="1">
      <alignment horizontal="center" vertical="center"/>
    </xf>
    <xf numFmtId="0" fontId="7" fillId="2" borderId="7" xfId="1" applyFont="1" applyFill="1" applyBorder="1" applyAlignment="1" applyProtection="1">
      <alignment horizontal="left" vertical="center" wrapText="1"/>
    </xf>
    <xf numFmtId="0" fontId="8" fillId="4" borderId="9" xfId="1" applyFont="1" applyFill="1" applyBorder="1" applyAlignment="1" applyProtection="1">
      <alignment vertical="center"/>
      <protection locked="0"/>
    </xf>
    <xf numFmtId="0" fontId="8" fillId="4" borderId="72" xfId="1" applyNumberFormat="1" applyFont="1" applyFill="1" applyBorder="1" applyAlignment="1" applyProtection="1">
      <alignment horizontal="center" vertical="center"/>
      <protection locked="0"/>
    </xf>
    <xf numFmtId="0" fontId="46" fillId="2" borderId="0" xfId="1" applyNumberFormat="1" applyFont="1" applyFill="1" applyBorder="1" applyAlignment="1" applyProtection="1">
      <alignment horizontal="center" vertical="center"/>
      <protection locked="0"/>
    </xf>
    <xf numFmtId="0" fontId="7" fillId="2" borderId="10" xfId="1" applyFont="1" applyFill="1" applyBorder="1" applyAlignment="1" applyProtection="1">
      <alignment horizontal="left" vertical="center" wrapText="1"/>
    </xf>
    <xf numFmtId="0" fontId="8" fillId="4" borderId="12" xfId="1" applyFont="1" applyFill="1" applyBorder="1" applyAlignment="1" applyProtection="1">
      <alignment vertical="center"/>
      <protection locked="0"/>
    </xf>
    <xf numFmtId="0" fontId="8" fillId="4" borderId="71" xfId="1" applyNumberFormat="1" applyFont="1" applyFill="1" applyBorder="1" applyAlignment="1" applyProtection="1">
      <alignment horizontal="center" vertical="center"/>
      <protection locked="0"/>
    </xf>
    <xf numFmtId="0" fontId="7" fillId="2" borderId="13" xfId="1" applyFont="1" applyFill="1" applyBorder="1" applyAlignment="1" applyProtection="1">
      <alignment horizontal="left" vertical="center" wrapText="1"/>
    </xf>
    <xf numFmtId="0" fontId="8" fillId="4" borderId="16" xfId="1" applyFont="1" applyFill="1" applyBorder="1" applyAlignment="1" applyProtection="1">
      <alignment vertical="center"/>
      <protection locked="0"/>
    </xf>
    <xf numFmtId="0" fontId="8" fillId="4" borderId="16" xfId="1" applyNumberFormat="1" applyFont="1" applyFill="1" applyBorder="1" applyAlignment="1" applyProtection="1">
      <alignment horizontal="center" vertical="center"/>
      <protection locked="0"/>
    </xf>
    <xf numFmtId="0" fontId="48" fillId="3" borderId="0" xfId="0" applyFont="1" applyFill="1"/>
    <xf numFmtId="0" fontId="0" fillId="10" borderId="31" xfId="0" applyFill="1" applyBorder="1"/>
    <xf numFmtId="0" fontId="3" fillId="4" borderId="55" xfId="3" applyFont="1" applyFill="1" applyBorder="1" applyAlignment="1" applyProtection="1">
      <alignment horizontal="left" vertical="center" wrapText="1"/>
      <protection locked="0"/>
    </xf>
    <xf numFmtId="0" fontId="3" fillId="4" borderId="61" xfId="3" applyFont="1" applyFill="1" applyBorder="1" applyAlignment="1" applyProtection="1">
      <alignment horizontal="left" vertical="center" wrapText="1"/>
      <protection locked="0"/>
    </xf>
    <xf numFmtId="0" fontId="3" fillId="4" borderId="67" xfId="3" applyFont="1" applyFill="1" applyBorder="1" applyAlignment="1" applyProtection="1">
      <alignment horizontal="left" vertical="center" wrapText="1"/>
      <protection locked="0"/>
    </xf>
    <xf numFmtId="0" fontId="3" fillId="4" borderId="78" xfId="3" applyFont="1" applyFill="1" applyBorder="1" applyAlignment="1" applyProtection="1">
      <alignment horizontal="left" vertical="center"/>
      <protection locked="0"/>
    </xf>
    <xf numFmtId="0" fontId="3" fillId="4" borderId="79" xfId="3" applyFont="1" applyFill="1" applyBorder="1" applyAlignment="1" applyProtection="1">
      <alignment horizontal="left" vertical="center"/>
      <protection locked="0"/>
    </xf>
    <xf numFmtId="0" fontId="3" fillId="4" borderId="85" xfId="3" applyFont="1" applyFill="1" applyBorder="1" applyAlignment="1" applyProtection="1">
      <alignment horizontal="left" vertical="center"/>
      <protection locked="0"/>
    </xf>
    <xf numFmtId="0" fontId="3" fillId="4" borderId="86" xfId="3" applyFont="1" applyFill="1" applyBorder="1" applyAlignment="1" applyProtection="1">
      <alignment horizontal="left" vertical="center"/>
      <protection locked="0"/>
    </xf>
    <xf numFmtId="0" fontId="47" fillId="8" borderId="1" xfId="3" applyFont="1" applyFill="1" applyBorder="1" applyAlignment="1" applyProtection="1">
      <alignment horizontal="center" vertical="center"/>
    </xf>
    <xf numFmtId="0" fontId="47" fillId="8" borderId="2" xfId="3" applyFont="1" applyFill="1" applyBorder="1" applyAlignment="1" applyProtection="1">
      <alignment horizontal="center" vertical="center"/>
    </xf>
    <xf numFmtId="0" fontId="47" fillId="8" borderId="3" xfId="3" applyFont="1" applyFill="1" applyBorder="1" applyAlignment="1" applyProtection="1">
      <alignment horizontal="center" vertical="center"/>
    </xf>
    <xf numFmtId="0" fontId="3" fillId="4" borderId="83" xfId="3" applyFont="1" applyFill="1" applyBorder="1" applyAlignment="1" applyProtection="1">
      <alignment horizontal="left" vertical="center"/>
      <protection locked="0"/>
    </xf>
    <xf numFmtId="0" fontId="3" fillId="4" borderId="84" xfId="3" applyFont="1" applyFill="1" applyBorder="1" applyAlignment="1" applyProtection="1">
      <alignment horizontal="left" vertical="center"/>
      <protection locked="0"/>
    </xf>
    <xf numFmtId="0" fontId="3" fillId="4" borderId="37" xfId="3" applyFont="1" applyFill="1" applyBorder="1" applyAlignment="1" applyProtection="1">
      <alignment horizontal="left" vertical="center"/>
      <protection locked="0"/>
    </xf>
    <xf numFmtId="0" fontId="3" fillId="4" borderId="48" xfId="3" applyFont="1" applyFill="1" applyBorder="1" applyAlignment="1" applyProtection="1">
      <alignment horizontal="left" vertical="center"/>
      <protection locked="0"/>
    </xf>
    <xf numFmtId="0" fontId="3" fillId="3" borderId="81" xfId="3" applyFont="1" applyFill="1" applyBorder="1" applyAlignment="1" applyProtection="1">
      <alignment horizontal="center" vertical="center"/>
    </xf>
    <xf numFmtId="0" fontId="3" fillId="3" borderId="82" xfId="3" applyFont="1" applyFill="1" applyBorder="1" applyAlignment="1" applyProtection="1">
      <alignment horizontal="center" vertical="center"/>
    </xf>
    <xf numFmtId="0" fontId="3" fillId="4" borderId="44" xfId="3" applyFont="1" applyFill="1" applyBorder="1" applyAlignment="1" applyProtection="1">
      <alignment horizontal="left" vertical="center"/>
      <protection locked="0"/>
    </xf>
    <xf numFmtId="0" fontId="3" fillId="4" borderId="49" xfId="3" applyFont="1" applyFill="1" applyBorder="1" applyAlignment="1" applyProtection="1">
      <alignment horizontal="left" vertical="center"/>
      <protection locked="0"/>
    </xf>
    <xf numFmtId="0" fontId="8" fillId="4" borderId="7" xfId="1" applyFont="1" applyFill="1" applyBorder="1" applyAlignment="1" applyProtection="1">
      <alignment horizontal="left" vertical="center"/>
      <protection locked="0"/>
    </xf>
    <xf numFmtId="0" fontId="8" fillId="4" borderId="8" xfId="1" applyFont="1" applyFill="1" applyBorder="1" applyAlignment="1" applyProtection="1">
      <alignment horizontal="left" vertical="center"/>
      <protection locked="0"/>
    </xf>
    <xf numFmtId="0" fontId="8" fillId="4" borderId="10" xfId="1" applyFont="1" applyFill="1" applyBorder="1" applyAlignment="1" applyProtection="1">
      <alignment horizontal="left" vertical="center"/>
      <protection locked="0"/>
    </xf>
    <xf numFmtId="0" fontId="8" fillId="4" borderId="11" xfId="1" applyFont="1" applyFill="1" applyBorder="1" applyAlignment="1" applyProtection="1">
      <alignment horizontal="left" vertical="center"/>
      <protection locked="0"/>
    </xf>
    <xf numFmtId="0" fontId="3" fillId="4" borderId="53" xfId="3" applyFont="1" applyFill="1" applyBorder="1" applyAlignment="1" applyProtection="1">
      <alignment horizontal="left" vertical="center"/>
      <protection locked="0"/>
    </xf>
    <xf numFmtId="0" fontId="3" fillId="4" borderId="54" xfId="3" applyFont="1" applyFill="1" applyBorder="1" applyAlignment="1" applyProtection="1">
      <alignment horizontal="left" vertical="center"/>
      <protection locked="0"/>
    </xf>
    <xf numFmtId="0" fontId="8" fillId="4" borderId="13" xfId="1" applyFont="1" applyFill="1" applyBorder="1" applyAlignment="1" applyProtection="1">
      <alignment horizontal="left" vertical="center"/>
      <protection locked="0"/>
    </xf>
    <xf numFmtId="0" fontId="8" fillId="4" borderId="25" xfId="1" applyFont="1" applyFill="1" applyBorder="1" applyAlignment="1" applyProtection="1">
      <alignment horizontal="left" vertical="center"/>
      <protection locked="0"/>
    </xf>
    <xf numFmtId="0" fontId="45" fillId="3" borderId="1" xfId="1" applyFont="1" applyFill="1" applyBorder="1" applyAlignment="1" applyProtection="1">
      <alignment horizontal="left" vertical="center"/>
    </xf>
    <xf numFmtId="0" fontId="45" fillId="3" borderId="2" xfId="1" applyFont="1" applyFill="1" applyBorder="1" applyAlignment="1" applyProtection="1">
      <alignment horizontal="left" vertical="center"/>
    </xf>
    <xf numFmtId="0" fontId="44" fillId="3" borderId="0" xfId="1" applyFont="1" applyFill="1" applyBorder="1" applyAlignment="1" applyProtection="1">
      <alignment horizontal="center" vertical="center"/>
    </xf>
    <xf numFmtId="0" fontId="46" fillId="2" borderId="0" xfId="1" applyNumberFormat="1" applyFont="1" applyFill="1" applyBorder="1" applyAlignment="1" applyProtection="1">
      <alignment horizontal="center" vertical="center"/>
      <protection locked="0"/>
    </xf>
    <xf numFmtId="0" fontId="29" fillId="2" borderId="0" xfId="3" applyFont="1" applyFill="1" applyAlignment="1" applyProtection="1">
      <alignment horizontal="center" vertical="center" wrapText="1"/>
    </xf>
    <xf numFmtId="0" fontId="44" fillId="3" borderId="0" xfId="1" applyFont="1" applyFill="1" applyBorder="1" applyAlignment="1" applyProtection="1">
      <alignment horizontal="center" vertical="center" wrapText="1"/>
    </xf>
    <xf numFmtId="0" fontId="17" fillId="3" borderId="36" xfId="3" applyFont="1" applyFill="1" applyBorder="1" applyAlignment="1" applyProtection="1">
      <alignment horizontal="left" vertical="center" wrapText="1"/>
    </xf>
    <xf numFmtId="0" fontId="17" fillId="3" borderId="33" xfId="3" applyFont="1" applyFill="1" applyBorder="1" applyAlignment="1" applyProtection="1">
      <alignment horizontal="left" vertical="center" wrapText="1"/>
    </xf>
    <xf numFmtId="0" fontId="3" fillId="3" borderId="50" xfId="3" applyFont="1" applyFill="1" applyBorder="1" applyAlignment="1" applyProtection="1">
      <alignment horizontal="center" vertical="center"/>
    </xf>
    <xf numFmtId="0" fontId="3" fillId="4" borderId="38" xfId="3" applyFont="1" applyFill="1" applyBorder="1" applyAlignment="1" applyProtection="1">
      <alignment horizontal="left" vertical="center"/>
      <protection locked="0"/>
    </xf>
    <xf numFmtId="0" fontId="3" fillId="4" borderId="45" xfId="3" applyFont="1" applyFill="1" applyBorder="1" applyAlignment="1" applyProtection="1">
      <alignment horizontal="left" vertical="center"/>
      <protection locked="0"/>
    </xf>
    <xf numFmtId="0" fontId="3" fillId="4" borderId="59" xfId="3" applyFont="1" applyFill="1" applyBorder="1" applyAlignment="1" applyProtection="1">
      <alignment horizontal="left" vertical="center"/>
      <protection locked="0"/>
    </xf>
    <xf numFmtId="0" fontId="3" fillId="4" borderId="60" xfId="3" applyFont="1" applyFill="1" applyBorder="1" applyAlignment="1" applyProtection="1">
      <alignment horizontal="left" vertical="center"/>
      <protection locked="0"/>
    </xf>
    <xf numFmtId="0" fontId="3" fillId="4" borderId="65" xfId="3" applyFont="1" applyFill="1" applyBorder="1" applyAlignment="1" applyProtection="1">
      <alignment horizontal="left" vertical="center"/>
      <protection locked="0"/>
    </xf>
    <xf numFmtId="0" fontId="3" fillId="4" borderId="66" xfId="3" applyFont="1" applyFill="1" applyBorder="1" applyAlignment="1" applyProtection="1">
      <alignment horizontal="left" vertical="center"/>
      <protection locked="0"/>
    </xf>
    <xf numFmtId="0" fontId="5" fillId="2" borderId="70" xfId="3" applyFont="1" applyFill="1" applyBorder="1" applyAlignment="1" applyProtection="1">
      <alignment horizontal="left" vertical="center" wrapText="1"/>
    </xf>
    <xf numFmtId="0" fontId="5" fillId="2" borderId="19" xfId="3" applyFont="1" applyFill="1" applyBorder="1" applyAlignment="1" applyProtection="1">
      <alignment horizontal="left" vertical="center" wrapText="1"/>
    </xf>
    <xf numFmtId="0" fontId="5" fillId="2" borderId="6" xfId="3" applyFont="1" applyFill="1" applyBorder="1" applyAlignment="1" applyProtection="1">
      <alignment horizontal="left" vertical="center" wrapText="1"/>
    </xf>
    <xf numFmtId="0" fontId="5" fillId="2" borderId="0" xfId="3" applyFont="1" applyFill="1" applyBorder="1" applyAlignment="1" applyProtection="1">
      <alignment horizontal="left" vertical="center" wrapText="1"/>
    </xf>
    <xf numFmtId="0" fontId="4" fillId="5" borderId="1" xfId="3" applyFont="1" applyFill="1" applyBorder="1" applyAlignment="1" applyProtection="1">
      <alignment horizontal="center" vertical="center" wrapText="1"/>
    </xf>
    <xf numFmtId="0" fontId="4" fillId="5" borderId="2" xfId="3" applyFont="1" applyFill="1" applyBorder="1" applyAlignment="1" applyProtection="1">
      <alignment horizontal="center" vertical="center" wrapText="1"/>
    </xf>
    <xf numFmtId="0" fontId="4" fillId="5" borderId="3" xfId="3" applyFont="1" applyFill="1" applyBorder="1" applyAlignment="1" applyProtection="1">
      <alignment horizontal="center" vertical="center" wrapText="1"/>
    </xf>
    <xf numFmtId="0" fontId="3" fillId="4" borderId="42" xfId="3" applyFont="1" applyFill="1" applyBorder="1" applyAlignment="1" applyProtection="1">
      <alignment horizontal="left" vertical="center"/>
      <protection locked="0"/>
    </xf>
    <xf numFmtId="0" fontId="3" fillId="4" borderId="43" xfId="3" applyFont="1" applyFill="1" applyBorder="1" applyAlignment="1" applyProtection="1">
      <alignment horizontal="left" vertical="center"/>
      <protection locked="0"/>
    </xf>
    <xf numFmtId="0" fontId="17" fillId="4" borderId="1" xfId="1" applyFont="1" applyFill="1" applyBorder="1" applyAlignment="1" applyProtection="1">
      <alignment horizontal="left" vertical="center"/>
      <protection locked="0"/>
    </xf>
    <xf numFmtId="0" fontId="17" fillId="4" borderId="2" xfId="1" applyFont="1" applyFill="1" applyBorder="1" applyAlignment="1" applyProtection="1">
      <alignment horizontal="left" vertical="center"/>
      <protection locked="0"/>
    </xf>
    <xf numFmtId="0" fontId="17" fillId="4" borderId="3" xfId="1" applyFont="1" applyFill="1" applyBorder="1" applyAlignment="1" applyProtection="1">
      <alignment horizontal="left" vertical="center"/>
      <protection locked="0"/>
    </xf>
    <xf numFmtId="0" fontId="0" fillId="9" borderId="0" xfId="0" applyFill="1" applyAlignment="1">
      <alignment vertical="center"/>
    </xf>
    <xf numFmtId="0" fontId="0" fillId="9" borderId="0" xfId="0" applyFont="1" applyFill="1" applyAlignment="1">
      <alignment vertical="center"/>
    </xf>
  </cellXfs>
  <cellStyles count="6">
    <cellStyle name="Normal" xfId="0" builtinId="0"/>
    <cellStyle name="Normal 2" xfId="1"/>
    <cellStyle name="Normal 3" xfId="3"/>
    <cellStyle name="Normal 4" xfId="4"/>
    <cellStyle name="Percentatge 2" xfId="2"/>
    <cellStyle name="Percentatge 3" xfId="5"/>
  </cellStyles>
  <dxfs count="244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protection locked="1" hidden="0"/>
    </dxf>
    <dxf>
      <font>
        <color rgb="FFFF0000"/>
      </font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theme="6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3" name="Taula3" displayName="Taula3" ref="I1:J68" totalsRowShown="0" headerRowDxfId="215" dataDxfId="214">
  <autoFilter ref="I1:J68"/>
  <tableColumns count="2">
    <tableColumn id="1" name="FESTIVALS" dataDxfId="213"/>
    <tableColumn id="2" name="*Si es fa algun canvi al nom dels festis s'ha de fer tb als fulls &quot;Festivals puntuacions&quot; i &quot;Festivals Indirecte&quot;!" dataDxfId="21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I7C" displayName="I7C" ref="G2:G3" totalsRowShown="0" headerRowDxfId="186" dataDxfId="185">
  <autoFilter ref="G2:G3"/>
  <tableColumns count="1">
    <tableColumn id="1" name="I7C" dataDxfId="184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I8O" displayName="I8O" ref="H2:H3" totalsRowShown="0" headerRowDxfId="183" dataDxfId="182">
  <autoFilter ref="H2:H3"/>
  <tableColumns count="1">
    <tableColumn id="1" name="I8O" dataDxfId="18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I9M" displayName="I9M" ref="I2:I3" totalsRowShown="0" headerRowDxfId="180" dataDxfId="179">
  <autoFilter ref="I2:I3"/>
  <tableColumns count="1">
    <tableColumn id="1" name="I9M" dataDxfId="17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I10C" displayName="I10C" ref="J2:J3" totalsRowShown="0" headerRowDxfId="177" dataDxfId="176">
  <autoFilter ref="J2:J3"/>
  <tableColumns count="1">
    <tableColumn id="1" name="I10C" dataDxfId="17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5" name="I11B" displayName="I11B" ref="K2:K3" totalsRowShown="0" headerRowDxfId="174" dataDxfId="173">
  <autoFilter ref="K2:K3"/>
  <tableColumns count="1">
    <tableColumn id="1" name="I11B" dataDxfId="17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6" name="I12CPH" displayName="I12CPH" ref="L2:L3" totalsRowShown="0" headerRowDxfId="171" dataDxfId="170">
  <autoFilter ref="L2:L3"/>
  <tableColumns count="1">
    <tableColumn id="1" name="I12CPH" dataDxfId="169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7" name="I13C" displayName="I13C" ref="M2:M3" totalsRowShown="0" headerRowDxfId="168" dataDxfId="167">
  <autoFilter ref="M2:M3"/>
  <tableColumns count="1">
    <tableColumn id="1" name="I13C" dataDxfId="166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8" name="I14T" displayName="I14T" ref="N2:N3" totalsRowShown="0" headerRowDxfId="165" dataDxfId="164">
  <autoFilter ref="N2:N3"/>
  <tableColumns count="1">
    <tableColumn id="1" name="I14T" dataDxfId="163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9" name="I15S" displayName="I15S" ref="O2:O3" totalsRowShown="0" headerRowDxfId="162" dataDxfId="161">
  <autoFilter ref="O2:O3"/>
  <tableColumns count="1">
    <tableColumn id="1" name="I15S" dataDxfId="16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0" name="I16T" displayName="I16T" ref="P2:P3" totalsRowShown="0" headerRowDxfId="159" dataDxfId="158">
  <autoFilter ref="P2:P3"/>
  <tableColumns count="1">
    <tableColumn id="1" name="I16T" dataDxfId="15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ula4" displayName="Taula4" ref="A11:A19" totalsRowShown="0" headerRowDxfId="211" dataDxfId="210">
  <autoFilter ref="A11:A19"/>
  <tableColumns count="1">
    <tableColumn id="1" name="ANYS PRODUCCIÓ" dataDxfId="209">
      <calculatedColumnFormula>A11-1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1" name="I17S" displayName="I17S" ref="Q2:Q3" totalsRowShown="0" headerRowDxfId="156" dataDxfId="155">
  <autoFilter ref="Q2:Q3"/>
  <tableColumns count="1">
    <tableColumn id="1" name="I17S" dataDxfId="154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2" name="I18N" displayName="I18N" ref="R2:R3" totalsRowShown="0" headerRowDxfId="153" dataDxfId="152">
  <autoFilter ref="R2:R3"/>
  <tableColumns count="1">
    <tableColumn id="1" name="I18N" dataDxfId="151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3" name="I19CNN" displayName="I19CNN" ref="S2:S5" totalsRowShown="0" headerRowDxfId="150" dataDxfId="149" tableBorderDxfId="148">
  <autoFilter ref="S2:S5"/>
  <tableColumns count="1">
    <tableColumn id="1" name="I19CNN" dataDxfId="14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4" name="I20CF" displayName="I20CF" ref="T2:T3" totalsRowShown="0" headerRowDxfId="146">
  <autoFilter ref="T2:T3"/>
  <tableColumns count="1">
    <tableColumn id="1" name="I20CF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5" name="I21SM" displayName="I21SM" ref="U2:U3" totalsRowShown="0" headerRowDxfId="145" dataDxfId="144">
  <autoFilter ref="U2:U3"/>
  <tableColumns count="1">
    <tableColumn id="1" name="I21SM" dataDxfId="143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6" name="I22L" displayName="I22L" ref="V2:V3" totalsRowShown="0" headerRowDxfId="142" dataDxfId="141">
  <autoFilter ref="V2:V3"/>
  <tableColumns count="1">
    <tableColumn id="1" name="I22L" dataDxfId="140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7" name="I23GOA" displayName="I23GOA" ref="W2:W3" totalsRowShown="0" headerRowDxfId="139" dataDxfId="138">
  <autoFilter ref="W2:W3"/>
  <tableColumns count="1">
    <tableColumn id="1" name="I23GOA" dataDxfId="137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28" name="I24VNZ" displayName="I24VNZ" ref="X2:X5" totalsRowShown="0" headerRowDxfId="136" dataDxfId="135" tableBorderDxfId="134">
  <autoFilter ref="X2:X5"/>
  <tableColumns count="1">
    <tableColumn id="1" name="I24VNZ" dataDxfId="133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29" name="I25PA" displayName="I25PA" ref="Y2:Y3" totalsRowShown="0" headerRowDxfId="132" dataDxfId="131">
  <autoFilter ref="Y2:Y3"/>
  <tableColumns count="1">
    <tableColumn id="1" name="I25PA" dataDxfId="130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30" name="I26TK" displayName="I26TK" ref="Z2:Z3" totalsRowShown="0" headerRowDxfId="129" dataDxfId="128">
  <autoFilter ref="Z2:Z3"/>
  <tableColumns count="1">
    <tableColumn id="1" name="I26TK" dataDxfId="12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73" name="Taula73" displayName="Taula73" ref="E2:E6" totalsRowShown="0" headerRowDxfId="208" dataDxfId="207">
  <autoFilter ref="E2:E6"/>
  <tableColumns count="1">
    <tableColumn id="1" name="TIPUS PROJECTES DOCUMENTALS" dataDxfId="206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1" name="I27GDJ" displayName="I27GDJ" ref="AA2:AA3" totalsRowShown="0" headerRowDxfId="126" dataDxfId="125">
  <autoFilter ref="AA2:AA3"/>
  <tableColumns count="1">
    <tableColumn id="1" name="I27GDJ" dataDxfId="124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2" name="I28MTC" displayName="I28MTC" ref="AB2:AB3" totalsRowShown="0" headerRowDxfId="123" dataDxfId="122">
  <autoFilter ref="AB2:AB3"/>
  <tableColumns count="1">
    <tableColumn id="1" name="I28MTC" dataDxfId="121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33" name="I29RT" displayName="I29RT" ref="AC2:AC3" totalsRowShown="0" headerRowDxfId="120" dataDxfId="119">
  <autoFilter ref="AC2:AC3"/>
  <tableColumns count="1">
    <tableColumn id="1" name="I29RT" dataDxfId="118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4" name="I30AM" displayName="I30AM" ref="AD2:AD3" totalsRowShown="0" headerRowDxfId="117" dataDxfId="116">
  <autoFilter ref="AD2:AD3"/>
  <tableColumns count="1">
    <tableColumn id="1" name="I30AM" dataDxfId="115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35" name="I31WA" displayName="I31WA" ref="AE2:AE3" totalsRowShown="0" headerRowDxfId="114" dataDxfId="113">
  <autoFilter ref="AE2:AE3"/>
  <tableColumns count="1">
    <tableColumn id="1" name="I31WA" dataDxfId="112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36" name="I32LI" displayName="I32LI" ref="AF2:AF3" totalsRowShown="0" headerRowDxfId="111" dataDxfId="110">
  <autoFilter ref="AF2:AF3"/>
  <tableColumns count="1">
    <tableColumn id="1" name="I32LI" dataDxfId="109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37" name="I33LD" displayName="I33LD" ref="AG2:AG3" totalsRowShown="0" headerRowDxfId="108" dataDxfId="107">
  <autoFilter ref="AG2:AG3"/>
  <tableColumns count="1">
    <tableColumn id="1" name="I33LD" dataDxfId="10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8" name="I34KV" displayName="I34KV" ref="AH2:AH3" totalsRowShown="0" headerRowDxfId="105" dataDxfId="104">
  <autoFilter ref="AH2:AH3"/>
  <tableColumns count="1">
    <tableColumn id="1" name="I34KV" dataDxfId="103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39" name="I35MC" displayName="I35MC" ref="AI2:AI3" totalsRowShown="0" headerRowDxfId="102" dataDxfId="101">
  <autoFilter ref="AI2:AI3"/>
  <tableColumns count="1">
    <tableColumn id="1" name="I35MC" dataDxfId="100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40" name="I36STK" displayName="I36STK" ref="AJ2:AJ3" totalsRowShown="0" headerRowDxfId="99" dataDxfId="98">
  <autoFilter ref="AJ2:AJ3"/>
  <tableColumns count="1">
    <tableColumn id="1" name="I36STK" dataDxfId="9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I1B" displayName="I1B" ref="A2:A5" totalsRowShown="0" headerRowDxfId="205" dataDxfId="204" tableBorderDxfId="203">
  <autoFilter ref="A2:A5"/>
  <tableColumns count="1">
    <tableColumn id="1" name="I1B" dataDxfId="202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41" name="I37LC" displayName="I37LC" ref="AK2:AK3" totalsRowShown="0" headerRowDxfId="96" dataDxfId="95">
  <autoFilter ref="AK2:AK3"/>
  <tableColumns count="1">
    <tableColumn id="1" name="I37LC" dataDxfId="94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42" name="I38CHLM" displayName="I38CHLM" ref="AL2:AL3" totalsRowShown="0" headerRowDxfId="93" dataDxfId="92">
  <autoFilter ref="AL2:AL3"/>
  <tableColumns count="1">
    <tableColumn id="1" name="I38CHLM" dataDxfId="91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id="43" name="I39SH" displayName="I39SH" ref="AM2:AM3" totalsRowShown="0" headerRowDxfId="90" dataDxfId="89">
  <autoFilter ref="AM2:AM3"/>
  <tableColumns count="1">
    <tableColumn id="1" name="I39SH" dataDxfId="88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44" name="N1DA" displayName="N1DA" ref="AN2:AN4" totalsRowShown="0" headerRowDxfId="87" dataDxfId="86" tableBorderDxfId="85">
  <autoFilter ref="AN2:AN4"/>
  <tableColumns count="1">
    <tableColumn id="1" name="N1DA" dataDxfId="84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id="45" name="N2ST" displayName="N2ST" ref="AO2:AO4" totalsRowShown="0" headerRowDxfId="83" dataDxfId="82" tableBorderDxfId="81">
  <autoFilter ref="AO2:AO4"/>
  <tableColumns count="1">
    <tableColumn id="1" name="N2ST" dataDxfId="80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id="46" name="N3DCB" displayName="N3DCB" ref="AP2:AP3" totalsRowShown="0" headerRowDxfId="79" dataDxfId="78">
  <autoFilter ref="AP2:AP3"/>
  <tableColumns count="1">
    <tableColumn id="1" name="N3DCB" dataDxfId="77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id="47" name="N4ALT" displayName="N4ALT" ref="AQ2:AQ3" totalsRowShown="0" headerRowDxfId="76" dataDxfId="75">
  <autoFilter ref="AQ2:AQ3"/>
  <tableColumns count="1">
    <tableColumn id="1" name="N4ALT" dataDxfId="74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id="48" name="N5CDM" displayName="N5CDM" ref="AR2:AR3" totalsRowShown="0" headerRowDxfId="73" dataDxfId="72">
  <autoFilter ref="AR2:AR3"/>
  <tableColumns count="1">
    <tableColumn id="1" name="N5CDM" dataDxfId="71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id="49" name="N6ZNB" displayName="N6ZNB" ref="AS2:AS3" totalsRowShown="0" headerRowDxfId="70" dataDxfId="69">
  <autoFilter ref="AS2:AS3"/>
  <tableColumns count="1">
    <tableColumn id="1" name="N6ZNB" dataDxfId="68"/>
  </tableColumns>
  <tableStyleInfo name="TableStyleMedium2" showFirstColumn="0" showLastColumn="0" showRowStripes="1" showColumnStripes="0"/>
</table>
</file>

<file path=xl/tables/table49.xml><?xml version="1.0" encoding="utf-8"?>
<table xmlns="http://schemas.openxmlformats.org/spreadsheetml/2006/main" id="50" name="N7GJ" displayName="N7GJ" ref="AT2:AT4" totalsRowShown="0" headerRowDxfId="67" dataDxfId="66" tableBorderDxfId="65">
  <autoFilter ref="AT2:AT4"/>
  <tableColumns count="1">
    <tableColumn id="1" name="N7GJ" dataDxfId="6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I2S" displayName="I2S" ref="B2:B3" totalsRowShown="0" headerRowDxfId="201" dataDxfId="200">
  <autoFilter ref="B2:B3"/>
  <tableColumns count="1">
    <tableColumn id="1" name="I2S" dataDxfId="199"/>
  </tableColumns>
  <tableStyleInfo name="TableStyleMedium2" showFirstColumn="0" showLastColumn="0" showRowStripes="1" showColumnStripes="0"/>
</table>
</file>

<file path=xl/tables/table50.xml><?xml version="1.0" encoding="utf-8"?>
<table xmlns="http://schemas.openxmlformats.org/spreadsheetml/2006/main" id="51" name="N8SS" displayName="N8SS" ref="AU2:AU5" totalsRowShown="0" headerRowDxfId="63" dataDxfId="62" tableBorderDxfId="61">
  <autoFilter ref="AU2:AU5"/>
  <tableColumns count="1">
    <tableColumn id="1" name="N8SS" dataDxfId="60"/>
  </tableColumns>
  <tableStyleInfo name="TableStyleMedium2" showFirstColumn="0" showLastColumn="0" showRowStripes="1" showColumnStripes="0"/>
</table>
</file>

<file path=xl/tables/table51.xml><?xml version="1.0" encoding="utf-8"?>
<table xmlns="http://schemas.openxmlformats.org/spreadsheetml/2006/main" id="52" name="N9ZI" displayName="N9ZI" ref="AV2:AV3" totalsRowShown="0" headerRowDxfId="59" dataDxfId="58">
  <autoFilter ref="AV2:AV3"/>
  <tableColumns count="1">
    <tableColumn id="1" name="N9ZI" dataDxfId="57"/>
  </tableColumns>
  <tableStyleInfo name="TableStyleMedium2" showFirstColumn="0" showLastColumn="0" showRowStripes="1" showColumnStripes="0"/>
</table>
</file>

<file path=xl/tables/table52.xml><?xml version="1.0" encoding="utf-8"?>
<table xmlns="http://schemas.openxmlformats.org/spreadsheetml/2006/main" id="53" name="N10DM" displayName="N10DM" ref="AW2:AW3" totalsRowShown="0" headerRowDxfId="56" dataDxfId="55">
  <autoFilter ref="AW2:AW3"/>
  <tableColumns count="1">
    <tableColumn id="1" name="N10DM" dataDxfId="54"/>
  </tableColumns>
  <tableStyleInfo name="TableStyleMedium2" showFirstColumn="0" showLastColumn="0" showRowStripes="1" showColumnStripes="0"/>
</table>
</file>

<file path=xl/tables/table53.xml><?xml version="1.0" encoding="utf-8"?>
<table xmlns="http://schemas.openxmlformats.org/spreadsheetml/2006/main" id="54" name="N11MLG" displayName="N11MLG" ref="AX2:AX4" totalsRowShown="0" headerRowDxfId="53" dataDxfId="52" tableBorderDxfId="51">
  <autoFilter ref="AX2:AX4"/>
  <tableColumns count="1">
    <tableColumn id="1" name="N11MLG" dataDxfId="50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id="55" name="N12PGC" displayName="N12PGC" ref="AY2:AY3" totalsRowShown="0" headerRowDxfId="49" dataDxfId="48">
  <autoFilter ref="AY2:AY3"/>
  <tableColumns count="1">
    <tableColumn id="1" name="N12PGC" dataDxfId="47"/>
  </tableColumns>
  <tableStyleInfo name="TableStyleMedium2" showFirstColumn="0" showLastColumn="0" showRowStripes="1" showColumnStripes="0"/>
</table>
</file>

<file path=xl/tables/table55.xml><?xml version="1.0" encoding="utf-8"?>
<table xmlns="http://schemas.openxmlformats.org/spreadsheetml/2006/main" id="56" name="N13ANY" displayName="N13ANY" ref="AZ2:AZ3" totalsRowShown="0" headerRowDxfId="46" dataDxfId="45">
  <autoFilter ref="AZ2:AZ3"/>
  <tableColumns count="1">
    <tableColumn id="1" name="N13ANY" dataDxfId="44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58" name="N14VT" displayName="N14VT" ref="BA2:BA3" totalsRowShown="0" headerRowDxfId="43">
  <autoFilter ref="BA2:BA3"/>
  <tableColumns count="1">
    <tableColumn id="1" name="N14VT"/>
  </tableColumns>
  <tableStyleInfo name="TableStyleMedium2" showFirstColumn="0" showLastColumn="0" showRowStripes="1" showColumnStripes="0"/>
</table>
</file>

<file path=xl/tables/table57.xml><?xml version="1.0" encoding="utf-8"?>
<table xmlns="http://schemas.openxmlformats.org/spreadsheetml/2006/main" id="59" name="N15WR" displayName="N15WR" ref="BB2:BB3" totalsRowShown="0" headerRowDxfId="42" dataDxfId="41">
  <autoFilter ref="BB2:BB3"/>
  <tableColumns count="1">
    <tableColumn id="1" name="N15WR" dataDxfId="40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id="60" name="N16SEV" displayName="N16SEV" ref="BC2:BC3" totalsRowShown="0" headerRowDxfId="39" dataDxfId="38">
  <autoFilter ref="BC2:BC3"/>
  <tableColumns count="1">
    <tableColumn id="1" name="N16SEV" dataDxfId="37"/>
  </tableColumns>
  <tableStyleInfo name="TableStyleMedium2" showFirstColumn="0" showLastColumn="0" showRowStripes="1" showColumnStripes="0"/>
</table>
</file>

<file path=xl/tables/table59.xml><?xml version="1.0" encoding="utf-8"?>
<table xmlns="http://schemas.openxmlformats.org/spreadsheetml/2006/main" id="61" name="N17SEM" displayName="N17SEM" ref="BD2:BD4" totalsRowShown="0" headerRowDxfId="36" dataDxfId="35" tableBorderDxfId="34">
  <autoFilter ref="BD2:BD4"/>
  <tableColumns count="1">
    <tableColumn id="1" name="N17SEM" dataDxfId="3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I3MP" displayName="I3MP" ref="C2:C3" totalsRowShown="0" headerRowDxfId="198" dataDxfId="197">
  <autoFilter ref="C2:C3"/>
  <tableColumns count="1">
    <tableColumn id="1" name="I3MP" dataDxfId="196"/>
  </tableColumns>
  <tableStyleInfo name="TableStyleMedium2" showFirstColumn="0" showLastColumn="0" showRowStripes="1" showColumnStripes="0"/>
</table>
</file>

<file path=xl/tables/table60.xml><?xml version="1.0" encoding="utf-8"?>
<table xmlns="http://schemas.openxmlformats.org/spreadsheetml/2006/main" id="62" name="P1GY" displayName="P1GY" ref="BE2:BE3" totalsRowShown="0" headerRowDxfId="32" dataDxfId="31">
  <autoFilter ref="BE2:BE3"/>
  <tableColumns count="1">
    <tableColumn id="1" name="P1GY" dataDxfId="30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id="63" name="P2GD" displayName="P2GD" ref="BF2:BF3" totalsRowShown="0" headerRowDxfId="29" dataDxfId="28">
  <autoFilter ref="BF2:BF3"/>
  <tableColumns count="1">
    <tableColumn id="1" name="P2GD" dataDxfId="27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id="64" name="P3QRN" displayName="P3QRN" ref="BG2:BG3" totalsRowShown="0" headerRowDxfId="26" dataDxfId="25">
  <autoFilter ref="BG2:BG3"/>
  <tableColumns count="1">
    <tableColumn id="1" name="P3QRN" dataDxfId="2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65" name="P4OSC" displayName="P4OSC" ref="BH2:BH3" totalsRowShown="0" headerRowDxfId="23" dataDxfId="22">
  <autoFilter ref="BH2:BH3"/>
  <tableColumns count="1">
    <tableColumn id="1" name="P4OSC" dataDxfId="21"/>
  </tableColumns>
  <tableStyleInfo name="TableStyleMedium2" showFirstColumn="0" showLastColumn="0" showRowStripes="1" showColumnStripes="0"/>
</table>
</file>

<file path=xl/tables/table64.xml><?xml version="1.0" encoding="utf-8"?>
<table xmlns="http://schemas.openxmlformats.org/spreadsheetml/2006/main" id="66" name="P5GOR" displayName="P5GOR" ref="BI2:BI3" totalsRowShown="0" headerRowDxfId="20" dataDxfId="19">
  <autoFilter ref="BI2:BI3"/>
  <tableColumns count="1">
    <tableColumn id="1" name="P5GOR" dataDxfId="18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id="67" name="P6ANN" displayName="P6ANN" ref="BJ2:BJ3" totalsRowShown="0" headerRowDxfId="17" dataDxfId="16">
  <autoFilter ref="BJ2:BJ3"/>
  <tableColumns count="1">
    <tableColumn id="1" name="P6ANN" dataDxfId="15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id="68" name="P7EMM" displayName="P7EMM" ref="BK2:BK3" totalsRowShown="0" headerRowDxfId="14" dataDxfId="13">
  <autoFilter ref="BK2:BK3"/>
  <tableColumns count="1">
    <tableColumn id="1" name="P7EMM" dataDxfId="12"/>
  </tableColumns>
  <tableStyleInfo name="TableStyleMedium2" showFirstColumn="0" showLastColumn="0" showRowStripes="1" showColumnStripes="0"/>
</table>
</file>

<file path=xl/tables/table67.xml><?xml version="1.0" encoding="utf-8"?>
<table xmlns="http://schemas.openxmlformats.org/spreadsheetml/2006/main" id="69" name="P8EFA" displayName="P8EFA" ref="BL2:BL3" totalsRowShown="0" headerRowDxfId="11" dataDxfId="10">
  <autoFilter ref="BL2:BL3"/>
  <tableColumns count="1">
    <tableColumn id="1" name="P8EFA" dataDxfId="9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id="70" name="P9EMA" displayName="P9EMA" ref="BM2:BM3" totalsRowShown="0" headerRowDxfId="8" dataDxfId="7">
  <autoFilter ref="BM2:BM3"/>
  <tableColumns count="1">
    <tableColumn id="1" name="P9EMA" dataDxfId="6"/>
  </tableColumns>
  <tableStyleInfo name="TableStyleMedium2" showFirstColumn="0" showLastColumn="0" showRowStripes="1" showColumnStripes="0"/>
</table>
</file>

<file path=xl/tables/table69.xml><?xml version="1.0" encoding="utf-8"?>
<table xmlns="http://schemas.openxmlformats.org/spreadsheetml/2006/main" id="71" name="P10CES" displayName="P10CES" ref="BN2:BN3" totalsRowShown="0" headerRowDxfId="5" dataDxfId="4">
  <autoFilter ref="BN2:BN3"/>
  <tableColumns count="1">
    <tableColumn id="1" name="P10CES" dataDxfId="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I4BA" displayName="I4BA" ref="D2:D3" totalsRowShown="0" headerRowDxfId="195" dataDxfId="194">
  <autoFilter ref="D2:D3"/>
  <tableColumns count="1">
    <tableColumn id="1" name="I4BA" dataDxfId="193"/>
  </tableColumns>
  <tableStyleInfo name="TableStyleMedium2" showFirstColumn="0" showLastColumn="0" showRowStripes="1" showColumnStripes="0"/>
</table>
</file>

<file path=xl/tables/table70.xml><?xml version="1.0" encoding="utf-8"?>
<table xmlns="http://schemas.openxmlformats.org/spreadsheetml/2006/main" id="72" name="P11BAF" displayName="P11BAF" ref="BO2:BO3" totalsRowShown="0" headerRowDxfId="2" dataDxfId="1">
  <autoFilter ref="BO2:BO3"/>
  <tableColumns count="1">
    <tableColumn id="1" name="P11BAF" dataDxfId="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I5B" displayName="I5B" ref="E2:E3" totalsRowShown="0" headerRowDxfId="192" dataDxfId="191">
  <autoFilter ref="E2:E3"/>
  <tableColumns count="1">
    <tableColumn id="1" name="I5B" dataDxfId="19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I6T" displayName="I6T" ref="F2:F3" totalsRowShown="0" headerRowDxfId="189" dataDxfId="188">
  <autoFilter ref="F2:F3"/>
  <tableColumns count="1">
    <tableColumn id="1" name="I6T" dataDxfId="18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6.xml"/><Relationship Id="rId18" Type="http://schemas.openxmlformats.org/officeDocument/2006/relationships/table" Target="../tables/table21.xml"/><Relationship Id="rId26" Type="http://schemas.openxmlformats.org/officeDocument/2006/relationships/table" Target="../tables/table29.xml"/><Relationship Id="rId39" Type="http://schemas.openxmlformats.org/officeDocument/2006/relationships/table" Target="../tables/table42.xml"/><Relationship Id="rId21" Type="http://schemas.openxmlformats.org/officeDocument/2006/relationships/table" Target="../tables/table24.xml"/><Relationship Id="rId34" Type="http://schemas.openxmlformats.org/officeDocument/2006/relationships/table" Target="../tables/table37.xml"/><Relationship Id="rId42" Type="http://schemas.openxmlformats.org/officeDocument/2006/relationships/table" Target="../tables/table45.xml"/><Relationship Id="rId47" Type="http://schemas.openxmlformats.org/officeDocument/2006/relationships/table" Target="../tables/table50.xml"/><Relationship Id="rId50" Type="http://schemas.openxmlformats.org/officeDocument/2006/relationships/table" Target="../tables/table53.xml"/><Relationship Id="rId55" Type="http://schemas.openxmlformats.org/officeDocument/2006/relationships/table" Target="../tables/table58.xml"/><Relationship Id="rId63" Type="http://schemas.openxmlformats.org/officeDocument/2006/relationships/table" Target="../tables/table6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6" Type="http://schemas.openxmlformats.org/officeDocument/2006/relationships/table" Target="../tables/table19.xml"/><Relationship Id="rId29" Type="http://schemas.openxmlformats.org/officeDocument/2006/relationships/table" Target="../tables/table32.xml"/><Relationship Id="rId1" Type="http://schemas.openxmlformats.org/officeDocument/2006/relationships/table" Target="../tables/table4.xml"/><Relationship Id="rId6" Type="http://schemas.openxmlformats.org/officeDocument/2006/relationships/table" Target="../tables/table9.xml"/><Relationship Id="rId11" Type="http://schemas.openxmlformats.org/officeDocument/2006/relationships/table" Target="../tables/table14.xml"/><Relationship Id="rId24" Type="http://schemas.openxmlformats.org/officeDocument/2006/relationships/table" Target="../tables/table27.xml"/><Relationship Id="rId32" Type="http://schemas.openxmlformats.org/officeDocument/2006/relationships/table" Target="../tables/table35.xml"/><Relationship Id="rId37" Type="http://schemas.openxmlformats.org/officeDocument/2006/relationships/table" Target="../tables/table40.xml"/><Relationship Id="rId40" Type="http://schemas.openxmlformats.org/officeDocument/2006/relationships/table" Target="../tables/table43.xml"/><Relationship Id="rId45" Type="http://schemas.openxmlformats.org/officeDocument/2006/relationships/table" Target="../tables/table48.xml"/><Relationship Id="rId53" Type="http://schemas.openxmlformats.org/officeDocument/2006/relationships/table" Target="../tables/table56.xml"/><Relationship Id="rId58" Type="http://schemas.openxmlformats.org/officeDocument/2006/relationships/table" Target="../tables/table61.xml"/><Relationship Id="rId66" Type="http://schemas.openxmlformats.org/officeDocument/2006/relationships/table" Target="../tables/table69.xml"/><Relationship Id="rId5" Type="http://schemas.openxmlformats.org/officeDocument/2006/relationships/table" Target="../tables/table8.xml"/><Relationship Id="rId15" Type="http://schemas.openxmlformats.org/officeDocument/2006/relationships/table" Target="../tables/table18.xml"/><Relationship Id="rId23" Type="http://schemas.openxmlformats.org/officeDocument/2006/relationships/table" Target="../tables/table26.xml"/><Relationship Id="rId28" Type="http://schemas.openxmlformats.org/officeDocument/2006/relationships/table" Target="../tables/table31.xml"/><Relationship Id="rId36" Type="http://schemas.openxmlformats.org/officeDocument/2006/relationships/table" Target="../tables/table39.xml"/><Relationship Id="rId49" Type="http://schemas.openxmlformats.org/officeDocument/2006/relationships/table" Target="../tables/table52.xml"/><Relationship Id="rId57" Type="http://schemas.openxmlformats.org/officeDocument/2006/relationships/table" Target="../tables/table60.xml"/><Relationship Id="rId61" Type="http://schemas.openxmlformats.org/officeDocument/2006/relationships/table" Target="../tables/table64.xml"/><Relationship Id="rId10" Type="http://schemas.openxmlformats.org/officeDocument/2006/relationships/table" Target="../tables/table13.xml"/><Relationship Id="rId19" Type="http://schemas.openxmlformats.org/officeDocument/2006/relationships/table" Target="../tables/table22.xml"/><Relationship Id="rId31" Type="http://schemas.openxmlformats.org/officeDocument/2006/relationships/table" Target="../tables/table34.xml"/><Relationship Id="rId44" Type="http://schemas.openxmlformats.org/officeDocument/2006/relationships/table" Target="../tables/table47.xml"/><Relationship Id="rId52" Type="http://schemas.openxmlformats.org/officeDocument/2006/relationships/table" Target="../tables/table55.xml"/><Relationship Id="rId60" Type="http://schemas.openxmlformats.org/officeDocument/2006/relationships/table" Target="../tables/table63.xml"/><Relationship Id="rId65" Type="http://schemas.openxmlformats.org/officeDocument/2006/relationships/table" Target="../tables/table68.xml"/><Relationship Id="rId4" Type="http://schemas.openxmlformats.org/officeDocument/2006/relationships/table" Target="../tables/table7.xml"/><Relationship Id="rId9" Type="http://schemas.openxmlformats.org/officeDocument/2006/relationships/table" Target="../tables/table12.xml"/><Relationship Id="rId14" Type="http://schemas.openxmlformats.org/officeDocument/2006/relationships/table" Target="../tables/table17.xml"/><Relationship Id="rId22" Type="http://schemas.openxmlformats.org/officeDocument/2006/relationships/table" Target="../tables/table25.xml"/><Relationship Id="rId27" Type="http://schemas.openxmlformats.org/officeDocument/2006/relationships/table" Target="../tables/table30.xml"/><Relationship Id="rId30" Type="http://schemas.openxmlformats.org/officeDocument/2006/relationships/table" Target="../tables/table33.xml"/><Relationship Id="rId35" Type="http://schemas.openxmlformats.org/officeDocument/2006/relationships/table" Target="../tables/table38.xml"/><Relationship Id="rId43" Type="http://schemas.openxmlformats.org/officeDocument/2006/relationships/table" Target="../tables/table46.xml"/><Relationship Id="rId48" Type="http://schemas.openxmlformats.org/officeDocument/2006/relationships/table" Target="../tables/table51.xml"/><Relationship Id="rId56" Type="http://schemas.openxmlformats.org/officeDocument/2006/relationships/table" Target="../tables/table59.xml"/><Relationship Id="rId64" Type="http://schemas.openxmlformats.org/officeDocument/2006/relationships/table" Target="../tables/table67.xml"/><Relationship Id="rId8" Type="http://schemas.openxmlformats.org/officeDocument/2006/relationships/table" Target="../tables/table11.xml"/><Relationship Id="rId51" Type="http://schemas.openxmlformats.org/officeDocument/2006/relationships/table" Target="../tables/table54.xml"/><Relationship Id="rId3" Type="http://schemas.openxmlformats.org/officeDocument/2006/relationships/table" Target="../tables/table6.xml"/><Relationship Id="rId12" Type="http://schemas.openxmlformats.org/officeDocument/2006/relationships/table" Target="../tables/table15.xml"/><Relationship Id="rId17" Type="http://schemas.openxmlformats.org/officeDocument/2006/relationships/table" Target="../tables/table20.xml"/><Relationship Id="rId25" Type="http://schemas.openxmlformats.org/officeDocument/2006/relationships/table" Target="../tables/table28.xml"/><Relationship Id="rId33" Type="http://schemas.openxmlformats.org/officeDocument/2006/relationships/table" Target="../tables/table36.xml"/><Relationship Id="rId38" Type="http://schemas.openxmlformats.org/officeDocument/2006/relationships/table" Target="../tables/table41.xml"/><Relationship Id="rId46" Type="http://schemas.openxmlformats.org/officeDocument/2006/relationships/table" Target="../tables/table49.xml"/><Relationship Id="rId59" Type="http://schemas.openxmlformats.org/officeDocument/2006/relationships/table" Target="../tables/table62.xml"/><Relationship Id="rId67" Type="http://schemas.openxmlformats.org/officeDocument/2006/relationships/table" Target="../tables/table70.xml"/><Relationship Id="rId20" Type="http://schemas.openxmlformats.org/officeDocument/2006/relationships/table" Target="../tables/table23.xml"/><Relationship Id="rId41" Type="http://schemas.openxmlformats.org/officeDocument/2006/relationships/table" Target="../tables/table44.xml"/><Relationship Id="rId54" Type="http://schemas.openxmlformats.org/officeDocument/2006/relationships/table" Target="../tables/table57.xml"/><Relationship Id="rId62" Type="http://schemas.openxmlformats.org/officeDocument/2006/relationships/table" Target="../tables/table6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J11" sqref="J11"/>
    </sheetView>
  </sheetViews>
  <sheetFormatPr defaultColWidth="9.140625" defaultRowHeight="15" x14ac:dyDescent="0.25"/>
  <cols>
    <col min="1" max="1" width="4" style="169" customWidth="1"/>
    <col min="2" max="5" width="9.140625" style="169"/>
    <col min="6" max="6" width="10.28515625" style="169" customWidth="1"/>
    <col min="7" max="9" width="9.140625" style="169"/>
    <col min="10" max="10" width="24.140625" style="169" customWidth="1"/>
    <col min="11" max="16384" width="9.140625" style="169"/>
  </cols>
  <sheetData>
    <row r="1" spans="1:9" ht="23.25" x14ac:dyDescent="0.35">
      <c r="A1" s="209" t="s">
        <v>255</v>
      </c>
    </row>
    <row r="2" spans="1:9" ht="12.75" customHeight="1" x14ac:dyDescent="0.3">
      <c r="A2" s="168"/>
    </row>
    <row r="3" spans="1:9" ht="15.75" x14ac:dyDescent="0.25">
      <c r="A3" s="170" t="s">
        <v>200</v>
      </c>
    </row>
    <row r="5" spans="1:9" ht="15.75" x14ac:dyDescent="0.25">
      <c r="A5" s="184" t="s">
        <v>215</v>
      </c>
      <c r="B5" s="227" t="s">
        <v>252</v>
      </c>
    </row>
    <row r="7" spans="1:9" x14ac:dyDescent="0.25">
      <c r="A7" s="169" t="s">
        <v>201</v>
      </c>
      <c r="B7" s="171" t="s">
        <v>253</v>
      </c>
      <c r="G7" s="228"/>
    </row>
    <row r="9" spans="1:9" x14ac:dyDescent="0.25">
      <c r="A9" s="169" t="s">
        <v>202</v>
      </c>
      <c r="B9" s="172" t="s">
        <v>205</v>
      </c>
      <c r="C9" s="172"/>
      <c r="D9" s="172"/>
      <c r="E9" s="172"/>
      <c r="F9" s="172"/>
      <c r="G9" s="172"/>
      <c r="H9" s="172"/>
      <c r="I9" s="172"/>
    </row>
    <row r="11" spans="1:9" x14ac:dyDescent="0.25">
      <c r="A11" s="169" t="s">
        <v>203</v>
      </c>
      <c r="B11" s="169" t="s">
        <v>206</v>
      </c>
    </row>
    <row r="13" spans="1:9" x14ac:dyDescent="0.25">
      <c r="A13" s="169" t="s">
        <v>204</v>
      </c>
      <c r="B13" s="169" t="s">
        <v>254</v>
      </c>
    </row>
  </sheetData>
  <sheetProtection algorithmName="SHA-512" hashValue="wP5EsIklwnPFFQ2om0CK6YBDZcs071uowQSbrxl9dEOvvs7DbQbfK8VL+E0moAXAzlklpNPiUDyC2e02D6uIzw==" saltValue="ug+YXKtMtpMybTT5kbywY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1"/>
  <sheetViews>
    <sheetView zoomScale="85" zoomScaleNormal="85" zoomScaleSheetLayoutView="48" workbookViewId="0">
      <pane ySplit="12" topLeftCell="A13" activePane="bottomLeft" state="frozen"/>
      <selection activeCell="E26" sqref="E26"/>
      <selection pane="bottomLeft" activeCell="J35" sqref="J35"/>
    </sheetView>
  </sheetViews>
  <sheetFormatPr defaultColWidth="9.140625" defaultRowHeight="14.25" x14ac:dyDescent="0.25"/>
  <cols>
    <col min="1" max="1" width="2.28515625" style="2" customWidth="1"/>
    <col min="2" max="2" width="55.140625" style="6" customWidth="1"/>
    <col min="3" max="3" width="38" style="6" customWidth="1"/>
    <col min="4" max="4" width="23.7109375" style="6" customWidth="1"/>
    <col min="5" max="5" width="19.5703125" style="6" customWidth="1"/>
    <col min="6" max="6" width="19" style="6" customWidth="1"/>
    <col min="7" max="7" width="48.7109375" style="3" customWidth="1"/>
    <col min="8" max="8" width="23.5703125" style="6" bestFit="1" customWidth="1"/>
    <col min="9" max="9" width="17" style="6" customWidth="1"/>
    <col min="10" max="10" width="31.85546875" style="6" customWidth="1"/>
    <col min="11" max="11" width="18.28515625" style="6" customWidth="1"/>
    <col min="12" max="12" width="28.140625" style="6" customWidth="1"/>
    <col min="13" max="13" width="20.7109375" style="6" hidden="1" customWidth="1"/>
    <col min="14" max="14" width="98" style="6" hidden="1" customWidth="1"/>
    <col min="15" max="32" width="9.140625" style="4"/>
    <col min="33" max="16384" width="9.140625" style="6"/>
  </cols>
  <sheetData>
    <row r="1" spans="1:32" ht="24" customHeight="1" thickBot="1" x14ac:dyDescent="0.3">
      <c r="B1" s="236" t="s">
        <v>256</v>
      </c>
      <c r="C1" s="237"/>
      <c r="D1" s="238"/>
      <c r="F1" s="173" t="s">
        <v>19</v>
      </c>
      <c r="H1" s="174">
        <v>2025</v>
      </c>
      <c r="J1" s="92" t="s">
        <v>4</v>
      </c>
      <c r="N1" s="82"/>
    </row>
    <row r="2" spans="1:32" ht="10.5" customHeight="1" thickBot="1" x14ac:dyDescent="0.3">
      <c r="B2" s="84"/>
      <c r="D2" s="85"/>
      <c r="E2" s="85"/>
      <c r="J2" s="93" t="s">
        <v>5</v>
      </c>
      <c r="N2" s="82"/>
    </row>
    <row r="3" spans="1:32" s="80" customFormat="1" ht="19.5" customHeight="1" thickBot="1" x14ac:dyDescent="0.3">
      <c r="A3" s="2"/>
      <c r="B3" s="201" t="s">
        <v>0</v>
      </c>
      <c r="C3" s="279"/>
      <c r="D3" s="280"/>
      <c r="E3" s="280"/>
      <c r="F3" s="280"/>
      <c r="G3" s="281"/>
      <c r="H3" s="6"/>
      <c r="I3" s="202"/>
      <c r="J3" s="6"/>
      <c r="K3" s="6"/>
      <c r="L3" s="259" t="s">
        <v>22</v>
      </c>
      <c r="M3" s="6"/>
      <c r="N3" s="82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s="80" customFormat="1" ht="10.5" customHeight="1" thickBot="1" x14ac:dyDescent="0.3">
      <c r="A4" s="2"/>
      <c r="B4" s="212"/>
      <c r="C4" s="213"/>
      <c r="D4" s="213"/>
      <c r="E4" s="213"/>
      <c r="F4" s="213"/>
      <c r="G4" s="213"/>
      <c r="H4" s="6"/>
      <c r="I4" s="260" t="s">
        <v>245</v>
      </c>
      <c r="J4" s="260"/>
      <c r="K4" s="6"/>
      <c r="L4" s="259"/>
      <c r="M4" s="6"/>
      <c r="N4" s="82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</row>
    <row r="5" spans="1:32" s="80" customFormat="1" ht="18.75" customHeight="1" thickBot="1" x14ac:dyDescent="0.3">
      <c r="A5" s="2"/>
      <c r="B5" s="214" t="s">
        <v>246</v>
      </c>
      <c r="C5" s="255" t="s">
        <v>24</v>
      </c>
      <c r="D5" s="256"/>
      <c r="E5" s="215" t="s">
        <v>244</v>
      </c>
      <c r="F5" s="215" t="s">
        <v>23</v>
      </c>
      <c r="G5" s="215" t="s">
        <v>247</v>
      </c>
      <c r="H5" s="216" t="s">
        <v>248</v>
      </c>
      <c r="I5" s="257" t="s">
        <v>21</v>
      </c>
      <c r="J5" s="257"/>
      <c r="M5" s="6"/>
      <c r="N5" s="82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</row>
    <row r="6" spans="1:32" s="80" customFormat="1" ht="15" x14ac:dyDescent="0.25">
      <c r="A6" s="2"/>
      <c r="B6" s="217" t="s">
        <v>221</v>
      </c>
      <c r="C6" s="247"/>
      <c r="D6" s="248"/>
      <c r="E6" s="218"/>
      <c r="F6" s="219"/>
      <c r="G6" s="219"/>
      <c r="H6" s="220"/>
      <c r="I6" s="258"/>
      <c r="J6" s="258"/>
      <c r="L6" s="88"/>
      <c r="M6" s="82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2" s="80" customFormat="1" ht="15" x14ac:dyDescent="0.25">
      <c r="A7" s="2"/>
      <c r="B7" s="221" t="s">
        <v>249</v>
      </c>
      <c r="C7" s="249"/>
      <c r="D7" s="250"/>
      <c r="E7" s="222"/>
      <c r="F7" s="223"/>
      <c r="G7" s="223"/>
      <c r="H7" s="220"/>
      <c r="I7" s="258"/>
      <c r="J7" s="258"/>
      <c r="L7" s="6"/>
      <c r="M7" s="82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</row>
    <row r="8" spans="1:32" s="80" customFormat="1" ht="15" x14ac:dyDescent="0.25">
      <c r="A8" s="2"/>
      <c r="B8" s="221" t="s">
        <v>250</v>
      </c>
      <c r="C8" s="249"/>
      <c r="D8" s="250"/>
      <c r="E8" s="222"/>
      <c r="F8" s="223"/>
      <c r="G8" s="223"/>
      <c r="H8" s="220"/>
      <c r="I8" s="258"/>
      <c r="J8" s="258"/>
      <c r="M8" s="82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</row>
    <row r="9" spans="1:32" s="80" customFormat="1" ht="15.75" thickBot="1" x14ac:dyDescent="0.3">
      <c r="A9" s="2"/>
      <c r="B9" s="224" t="s">
        <v>251</v>
      </c>
      <c r="C9" s="253"/>
      <c r="D9" s="254"/>
      <c r="E9" s="225"/>
      <c r="F9" s="226"/>
      <c r="G9" s="226"/>
      <c r="H9" s="220"/>
      <c r="I9" s="258"/>
      <c r="J9" s="258"/>
      <c r="M9" s="82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</row>
    <row r="10" spans="1:32" s="80" customFormat="1" ht="15" x14ac:dyDescent="0.25">
      <c r="A10" s="2"/>
      <c r="B10" s="203"/>
      <c r="C10" s="204"/>
      <c r="D10" s="204"/>
      <c r="E10" s="204"/>
      <c r="F10" s="205"/>
      <c r="G10" s="206"/>
      <c r="H10" s="83"/>
      <c r="I10" s="83"/>
      <c r="J10" s="81" t="s">
        <v>25</v>
      </c>
      <c r="K10" s="82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</row>
    <row r="11" spans="1:32" s="80" customFormat="1" ht="9.75" customHeight="1" thickBot="1" x14ac:dyDescent="0.3">
      <c r="A11" s="2"/>
      <c r="B11" s="89"/>
      <c r="C11" s="90"/>
      <c r="D11" s="2"/>
      <c r="E11" s="2"/>
      <c r="F11" s="2"/>
      <c r="G11" s="1"/>
      <c r="H11" s="1"/>
      <c r="I11" s="1"/>
      <c r="J11" s="82"/>
      <c r="K11" s="82"/>
      <c r="L11" s="82"/>
      <c r="M11" s="6"/>
      <c r="N11" s="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</row>
    <row r="12" spans="1:32" ht="21" thickBot="1" x14ac:dyDescent="0.3">
      <c r="B12" s="163"/>
      <c r="C12" s="164"/>
      <c r="D12" s="164"/>
      <c r="E12" s="164"/>
      <c r="F12" s="167" t="s">
        <v>199</v>
      </c>
      <c r="G12" s="164"/>
      <c r="H12" s="164"/>
      <c r="I12" s="164"/>
      <c r="J12" s="165"/>
      <c r="K12" s="166"/>
      <c r="N12" s="3"/>
    </row>
    <row r="13" spans="1:32" ht="15.75" thickBot="1" x14ac:dyDescent="0.3">
      <c r="B13" s="150" t="s">
        <v>213</v>
      </c>
      <c r="C13" s="151"/>
      <c r="D13" s="151"/>
      <c r="E13" s="151"/>
      <c r="F13" s="151"/>
      <c r="G13" s="151"/>
      <c r="H13" s="151"/>
      <c r="I13" s="151"/>
      <c r="J13" s="151"/>
      <c r="K13" s="152"/>
      <c r="M13" s="3"/>
    </row>
    <row r="14" spans="1:32" ht="30" customHeight="1" thickBot="1" x14ac:dyDescent="0.3">
      <c r="A14" s="162">
        <v>1</v>
      </c>
      <c r="B14" s="192" t="s">
        <v>212</v>
      </c>
      <c r="C14" s="193"/>
      <c r="D14" s="194" t="s">
        <v>6</v>
      </c>
      <c r="E14" s="195">
        <f>$H$1-8</f>
        <v>2017</v>
      </c>
      <c r="F14" s="196"/>
      <c r="G14" s="197"/>
      <c r="H14" s="161" t="s">
        <v>7</v>
      </c>
      <c r="I14" s="198">
        <v>3</v>
      </c>
      <c r="J14" s="188"/>
      <c r="K14" s="10"/>
      <c r="M14" s="3"/>
      <c r="N14" s="3"/>
    </row>
    <row r="15" spans="1:32" ht="15.75" x14ac:dyDescent="0.25">
      <c r="B15" s="94" t="s">
        <v>27</v>
      </c>
      <c r="C15" s="12" t="s">
        <v>97</v>
      </c>
      <c r="D15" s="13"/>
      <c r="E15" s="14" t="s">
        <v>12</v>
      </c>
      <c r="F15" s="14" t="s">
        <v>10</v>
      </c>
      <c r="G15" s="14" t="s">
        <v>11</v>
      </c>
      <c r="H15" s="130">
        <v>3</v>
      </c>
      <c r="I15" s="45"/>
      <c r="J15" s="189"/>
      <c r="K15" s="10"/>
      <c r="M15" s="3"/>
    </row>
    <row r="16" spans="1:32" s="3" customFormat="1" x14ac:dyDescent="0.25">
      <c r="A16" s="2"/>
      <c r="B16" s="22" t="s">
        <v>223</v>
      </c>
      <c r="C16" s="241"/>
      <c r="D16" s="242"/>
      <c r="E16" s="32"/>
      <c r="F16" s="33"/>
      <c r="G16" s="33"/>
      <c r="H16" s="34">
        <f>IF(C16="",0,(IF(E16&lt;$E$14,0,"X")))</f>
        <v>0</v>
      </c>
      <c r="I16" s="243">
        <f>IF(H16=0,0,IF(H17=0,0,H15))</f>
        <v>0</v>
      </c>
      <c r="J16" s="190"/>
      <c r="K16" s="10"/>
      <c r="L16" s="6"/>
      <c r="N16" s="6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9" x14ac:dyDescent="0.25">
      <c r="B17" s="11"/>
      <c r="C17" s="245"/>
      <c r="D17" s="246"/>
      <c r="E17" s="35"/>
      <c r="F17" s="36"/>
      <c r="G17" s="36"/>
      <c r="H17" s="146">
        <f>IF(C17="",0,(IF(E17&lt;$E$14,0,"X")))</f>
        <v>0</v>
      </c>
      <c r="I17" s="244"/>
      <c r="J17" s="190"/>
      <c r="K17" s="10"/>
      <c r="M17" s="3"/>
    </row>
    <row r="18" spans="1:39" x14ac:dyDescent="0.25">
      <c r="B18" s="20"/>
      <c r="C18" s="12" t="s">
        <v>97</v>
      </c>
      <c r="D18" s="21"/>
      <c r="E18" s="14" t="s">
        <v>12</v>
      </c>
      <c r="F18" s="19" t="s">
        <v>216</v>
      </c>
      <c r="G18" s="98" t="s">
        <v>217</v>
      </c>
      <c r="H18" s="17">
        <v>3</v>
      </c>
      <c r="I18" s="263">
        <f>IF(H19=0,0,IF(H20=0,0,IF(H21=0,0,H18)))</f>
        <v>0</v>
      </c>
      <c r="J18" s="190"/>
      <c r="K18" s="10"/>
      <c r="M18" s="3"/>
    </row>
    <row r="19" spans="1:39" x14ac:dyDescent="0.25">
      <c r="B19" s="22" t="s">
        <v>207</v>
      </c>
      <c r="C19" s="241"/>
      <c r="D19" s="264"/>
      <c r="E19" s="23"/>
      <c r="F19" s="24"/>
      <c r="G19" s="181"/>
      <c r="H19" s="26">
        <f>IF(C19="",0,(IF(E19&lt;$E$14,0,"X")))</f>
        <v>0</v>
      </c>
      <c r="I19" s="243"/>
      <c r="J19" s="190"/>
      <c r="K19" s="10"/>
      <c r="M19" s="3"/>
    </row>
    <row r="20" spans="1:39" x14ac:dyDescent="0.25">
      <c r="B20" s="27"/>
      <c r="C20" s="277"/>
      <c r="D20" s="278"/>
      <c r="E20" s="95"/>
      <c r="F20" s="24"/>
      <c r="G20" s="182"/>
      <c r="H20" s="97">
        <f>IF(C20="",0,(IF(E20&lt;$E$14,0,"X")))</f>
        <v>0</v>
      </c>
      <c r="I20" s="243"/>
      <c r="J20" s="190"/>
      <c r="K20" s="10"/>
      <c r="M20" s="3"/>
    </row>
    <row r="21" spans="1:39" s="4" customFormat="1" x14ac:dyDescent="0.25">
      <c r="A21" s="2"/>
      <c r="B21" s="11"/>
      <c r="C21" s="245"/>
      <c r="D21" s="265"/>
      <c r="E21" s="28"/>
      <c r="F21" s="29"/>
      <c r="G21" s="183"/>
      <c r="H21" s="30">
        <f>IF(C21="",0,(IF(E21&lt;$E$14,0,"X")))</f>
        <v>0</v>
      </c>
      <c r="I21" s="244"/>
      <c r="J21" s="190"/>
      <c r="K21" s="10"/>
      <c r="L21" s="6"/>
      <c r="M21" s="3"/>
      <c r="N21" s="3"/>
      <c r="AG21" s="6"/>
      <c r="AH21" s="6"/>
      <c r="AI21" s="6"/>
      <c r="AJ21" s="6"/>
      <c r="AK21" s="6"/>
      <c r="AL21" s="6"/>
      <c r="AM21" s="6"/>
    </row>
    <row r="22" spans="1:39" x14ac:dyDescent="0.25">
      <c r="B22" s="20"/>
      <c r="C22" s="12" t="s">
        <v>97</v>
      </c>
      <c r="D22" s="21"/>
      <c r="E22" s="14" t="s">
        <v>12</v>
      </c>
      <c r="F22" s="19" t="s">
        <v>216</v>
      </c>
      <c r="G22" s="98" t="s">
        <v>217</v>
      </c>
      <c r="H22" s="17">
        <v>3</v>
      </c>
      <c r="I22" s="263">
        <f>IF(H23=0,0,IF(H24=0,0,IF(H25=0,0,H22)))</f>
        <v>0</v>
      </c>
      <c r="J22" s="190"/>
      <c r="K22" s="10"/>
      <c r="M22" s="3"/>
    </row>
    <row r="23" spans="1:39" x14ac:dyDescent="0.25">
      <c r="B23" s="22" t="s">
        <v>208</v>
      </c>
      <c r="C23" s="241"/>
      <c r="D23" s="264"/>
      <c r="E23" s="23"/>
      <c r="F23" s="24"/>
      <c r="G23" s="181"/>
      <c r="H23" s="26">
        <f>IF(C23="",0,(IF(E23&lt;$E$14,0,"X")))</f>
        <v>0</v>
      </c>
      <c r="I23" s="243"/>
      <c r="J23" s="190"/>
      <c r="K23" s="10"/>
      <c r="M23" s="3"/>
    </row>
    <row r="24" spans="1:39" x14ac:dyDescent="0.25">
      <c r="B24" s="27"/>
      <c r="C24" s="277"/>
      <c r="D24" s="278"/>
      <c r="E24" s="95"/>
      <c r="F24" s="24"/>
      <c r="G24" s="182"/>
      <c r="H24" s="97">
        <f>IF(C24="",0,(IF(E24&lt;$E$14,0,"X")))</f>
        <v>0</v>
      </c>
      <c r="I24" s="243"/>
      <c r="J24" s="190"/>
      <c r="K24" s="10"/>
      <c r="M24" s="3"/>
    </row>
    <row r="25" spans="1:39" s="4" customFormat="1" x14ac:dyDescent="0.25">
      <c r="A25" s="2"/>
      <c r="B25" s="11"/>
      <c r="C25" s="245"/>
      <c r="D25" s="265"/>
      <c r="E25" s="28"/>
      <c r="F25" s="29"/>
      <c r="G25" s="183"/>
      <c r="H25" s="30">
        <f>IF(C25="",0,(IF(E25&lt;$E$14,0,"X")))</f>
        <v>0</v>
      </c>
      <c r="I25" s="244"/>
      <c r="J25" s="190"/>
      <c r="K25" s="10"/>
      <c r="L25" s="6"/>
      <c r="M25" s="3"/>
      <c r="N25" s="3"/>
      <c r="AG25" s="6"/>
      <c r="AH25" s="6"/>
      <c r="AI25" s="6"/>
      <c r="AJ25" s="6"/>
      <c r="AK25" s="6"/>
      <c r="AL25" s="6"/>
      <c r="AM25" s="6"/>
    </row>
    <row r="26" spans="1:39" x14ac:dyDescent="0.25">
      <c r="B26" s="20"/>
      <c r="C26" s="12" t="s">
        <v>97</v>
      </c>
      <c r="D26" s="21"/>
      <c r="E26" s="14" t="s">
        <v>9</v>
      </c>
      <c r="F26" s="14" t="s">
        <v>10</v>
      </c>
      <c r="G26" s="14" t="s">
        <v>11</v>
      </c>
      <c r="H26" s="17">
        <v>1</v>
      </c>
      <c r="I26" s="263">
        <f>IF(H27=0,0,IF(H28=0,0,IF(H29=0,0,H26)))</f>
        <v>0</v>
      </c>
      <c r="J26" s="190"/>
      <c r="K26" s="10"/>
      <c r="M26" s="3"/>
    </row>
    <row r="27" spans="1:39" x14ac:dyDescent="0.25">
      <c r="B27" s="22" t="s">
        <v>222</v>
      </c>
      <c r="C27" s="241"/>
      <c r="D27" s="264"/>
      <c r="E27" s="23"/>
      <c r="F27" s="24"/>
      <c r="G27" s="25"/>
      <c r="H27" s="26">
        <f>IF(C27="",0,(IF(E27&lt;$E$14,0,"X")))</f>
        <v>0</v>
      </c>
      <c r="I27" s="243"/>
      <c r="J27" s="190"/>
      <c r="K27" s="10"/>
      <c r="M27" s="3"/>
    </row>
    <row r="28" spans="1:39" x14ac:dyDescent="0.25">
      <c r="B28" s="27"/>
      <c r="C28" s="277"/>
      <c r="D28" s="278"/>
      <c r="E28" s="95"/>
      <c r="F28" s="24"/>
      <c r="G28" s="96"/>
      <c r="H28" s="97">
        <f>IF(C28="",0,(IF(E28&lt;$E$14,0,"X")))</f>
        <v>0</v>
      </c>
      <c r="I28" s="243"/>
      <c r="J28" s="190"/>
      <c r="K28" s="10"/>
      <c r="M28" s="3"/>
    </row>
    <row r="29" spans="1:39" s="4" customFormat="1" ht="15" thickBot="1" x14ac:dyDescent="0.3">
      <c r="A29" s="2"/>
      <c r="B29" s="11"/>
      <c r="C29" s="245"/>
      <c r="D29" s="265"/>
      <c r="E29" s="28"/>
      <c r="F29" s="29"/>
      <c r="G29" s="29"/>
      <c r="H29" s="30">
        <f>IF(C29="",0,(IF(E29&lt;$E$14,0,"X")))</f>
        <v>0</v>
      </c>
      <c r="I29" s="244"/>
      <c r="J29" s="190"/>
      <c r="K29" s="10"/>
      <c r="L29" s="6"/>
      <c r="M29" s="3"/>
      <c r="N29" s="3"/>
      <c r="AG29" s="6"/>
      <c r="AH29" s="6"/>
      <c r="AI29" s="6"/>
      <c r="AJ29" s="6"/>
      <c r="AK29" s="6"/>
      <c r="AL29" s="6"/>
      <c r="AM29" s="6"/>
    </row>
    <row r="30" spans="1:39" s="4" customFormat="1" ht="15" thickBot="1" x14ac:dyDescent="0.3">
      <c r="A30" s="2"/>
      <c r="B30" s="38"/>
      <c r="C30" s="39"/>
      <c r="D30" s="39"/>
      <c r="E30" s="39"/>
      <c r="F30" s="39"/>
      <c r="G30" s="40"/>
      <c r="H30" s="41" t="s">
        <v>3</v>
      </c>
      <c r="I30" s="42">
        <f>IF(SUM(I16:I29)&gt;$I$14,$I$14,SUM(I16:I29))</f>
        <v>0</v>
      </c>
      <c r="J30" s="190"/>
      <c r="K30" s="191"/>
      <c r="L30" s="6"/>
      <c r="M30" s="3"/>
      <c r="N30" s="6"/>
      <c r="AG30" s="6"/>
      <c r="AH30" s="6"/>
      <c r="AI30" s="6"/>
      <c r="AJ30" s="6"/>
      <c r="AK30" s="6"/>
      <c r="AL30" s="6"/>
      <c r="AM30" s="6"/>
    </row>
    <row r="31" spans="1:39" s="4" customFormat="1" x14ac:dyDescent="0.25">
      <c r="A31" s="2"/>
      <c r="B31" s="31"/>
      <c r="C31" s="37"/>
      <c r="D31" s="37"/>
      <c r="E31" s="37"/>
      <c r="F31" s="37"/>
      <c r="G31" s="16"/>
      <c r="H31" s="37"/>
      <c r="I31" s="99"/>
      <c r="J31" s="90"/>
      <c r="K31" s="153"/>
      <c r="L31" s="6"/>
      <c r="M31" s="3"/>
      <c r="N31" s="6"/>
      <c r="AG31" s="6"/>
      <c r="AH31" s="6"/>
      <c r="AI31" s="6"/>
      <c r="AJ31" s="6"/>
      <c r="AK31" s="6"/>
      <c r="AL31" s="6"/>
      <c r="AM31" s="6"/>
    </row>
    <row r="32" spans="1:39" s="4" customFormat="1" ht="15" customHeight="1" x14ac:dyDescent="0.25">
      <c r="A32" s="2"/>
      <c r="B32" s="261" t="s">
        <v>28</v>
      </c>
      <c r="C32" s="9"/>
      <c r="D32" s="9"/>
      <c r="E32" s="9"/>
      <c r="F32" s="9"/>
      <c r="G32" s="3"/>
      <c r="H32" s="9"/>
      <c r="I32" s="9"/>
      <c r="J32" s="90"/>
      <c r="K32" s="43" t="s">
        <v>7</v>
      </c>
      <c r="L32" s="6"/>
      <c r="M32" s="3"/>
      <c r="N32" s="6"/>
      <c r="AF32" s="6"/>
      <c r="AG32" s="6"/>
      <c r="AH32" s="6"/>
      <c r="AI32" s="6"/>
      <c r="AJ32" s="6"/>
      <c r="AK32" s="6"/>
      <c r="AL32" s="6"/>
      <c r="AM32" s="6"/>
    </row>
    <row r="33" spans="1:39" s="4" customFormat="1" ht="18" customHeight="1" x14ac:dyDescent="0.25">
      <c r="A33" s="2"/>
      <c r="B33" s="262"/>
      <c r="C33" s="9"/>
      <c r="D33" s="7" t="s">
        <v>6</v>
      </c>
      <c r="E33" s="8">
        <f>$H$1-8</f>
        <v>2017</v>
      </c>
      <c r="F33" s="9"/>
      <c r="G33" s="3"/>
      <c r="H33" s="9"/>
      <c r="I33" s="44"/>
      <c r="J33" s="154"/>
      <c r="K33" s="45">
        <v>5</v>
      </c>
      <c r="L33" s="6"/>
      <c r="M33" s="3"/>
      <c r="N33" s="6"/>
      <c r="AF33" s="6"/>
      <c r="AG33" s="6"/>
      <c r="AH33" s="6"/>
      <c r="AI33" s="6"/>
      <c r="AJ33" s="6"/>
      <c r="AK33" s="6"/>
      <c r="AL33" s="6"/>
      <c r="AM33" s="6"/>
    </row>
    <row r="34" spans="1:39" s="4" customFormat="1" ht="38.25" x14ac:dyDescent="0.25">
      <c r="A34" s="2"/>
      <c r="B34" s="46" t="s">
        <v>13</v>
      </c>
      <c r="C34" s="199" t="s">
        <v>97</v>
      </c>
      <c r="D34" s="13"/>
      <c r="E34" s="14" t="s">
        <v>12</v>
      </c>
      <c r="F34" s="47" t="s">
        <v>14</v>
      </c>
      <c r="G34" s="48" t="s">
        <v>218</v>
      </c>
      <c r="H34" s="199" t="s">
        <v>15</v>
      </c>
      <c r="I34" s="200"/>
      <c r="J34" s="14" t="s">
        <v>98</v>
      </c>
      <c r="K34" s="49" t="s">
        <v>16</v>
      </c>
      <c r="L34" s="6"/>
      <c r="M34" s="3"/>
      <c r="N34" s="6"/>
    </row>
    <row r="35" spans="1:39" s="4" customFormat="1" ht="25.5" customHeight="1" x14ac:dyDescent="0.25">
      <c r="A35" s="2"/>
      <c r="B35" s="50"/>
      <c r="C35" s="251"/>
      <c r="D35" s="252"/>
      <c r="E35" s="51"/>
      <c r="F35" s="185"/>
      <c r="G35" s="229"/>
      <c r="H35" s="239"/>
      <c r="I35" s="240"/>
      <c r="J35" s="52"/>
      <c r="K35" s="53" t="str">
        <f>IF(C35="","",IF(E35&lt;$E$33,"",IF(G35="","",IF(J35="Nominació",VLOOKUP(N35,'FESTIVALS PUNTUACIONS'!$A$3:$G$82,4,FALSE),IF(J35="Premi",VLOOKUP(N35,'FESTIVALS PUNTUACIONS'!$A$3:$G$82,5,FALSE),"")))))</f>
        <v/>
      </c>
      <c r="M35" s="156" t="e">
        <f>VLOOKUP(G35,'FESTIVALS PUNTUACIONS'!$B$2:$G$82,6,FALSE)</f>
        <v>#N/A</v>
      </c>
      <c r="N35" s="147" t="str">
        <f t="shared" ref="N35:N46" si="0">CONCATENATE(G35,H35)</f>
        <v/>
      </c>
    </row>
    <row r="36" spans="1:39" s="4" customFormat="1" ht="25.5" customHeight="1" x14ac:dyDescent="0.25">
      <c r="A36" s="2"/>
      <c r="B36" s="54"/>
      <c r="C36" s="266"/>
      <c r="D36" s="267"/>
      <c r="E36" s="55"/>
      <c r="F36" s="186"/>
      <c r="G36" s="230"/>
      <c r="H36" s="232"/>
      <c r="I36" s="233"/>
      <c r="J36" s="56"/>
      <c r="K36" s="57" t="str">
        <f>IF(C36="","",IF(E36&lt;$E$33,"",IF(G36="","",IF(J36="Nominació",VLOOKUP(N36,'FESTIVALS PUNTUACIONS'!$A$3:$G$82,4,FALSE),IF(J36="Premi",VLOOKUP(N36,'FESTIVALS PUNTUACIONS'!$A$3:$G$82,5,FALSE),"")))))</f>
        <v/>
      </c>
      <c r="M36" s="157" t="e">
        <f>VLOOKUP(G36,'FESTIVALS PUNTUACIONS'!$B$2:$G$82,6,FALSE)</f>
        <v>#N/A</v>
      </c>
      <c r="N36" s="148" t="str">
        <f t="shared" si="0"/>
        <v/>
      </c>
    </row>
    <row r="37" spans="1:39" s="4" customFormat="1" ht="25.5" customHeight="1" x14ac:dyDescent="0.25">
      <c r="A37" s="2"/>
      <c r="B37" s="54"/>
      <c r="C37" s="266"/>
      <c r="D37" s="267"/>
      <c r="E37" s="55"/>
      <c r="F37" s="186"/>
      <c r="G37" s="230"/>
      <c r="H37" s="232"/>
      <c r="I37" s="233"/>
      <c r="J37" s="56"/>
      <c r="K37" s="57" t="str">
        <f>IF(C37="","",IF(E37&lt;$E$33,"",IF(G37="","",IF(J37="Nominació",VLOOKUP(N37,'FESTIVALS PUNTUACIONS'!$A$3:$G$82,4,FALSE),IF(J37="Premi",VLOOKUP(N37,'FESTIVALS PUNTUACIONS'!$A$3:$G$82,5,FALSE),"")))))</f>
        <v/>
      </c>
      <c r="M37" s="157" t="e">
        <f>VLOOKUP(G37,'FESTIVALS PUNTUACIONS'!$B$2:$G$82,6,FALSE)</f>
        <v>#N/A</v>
      </c>
      <c r="N37" s="148" t="str">
        <f t="shared" si="0"/>
        <v/>
      </c>
    </row>
    <row r="38" spans="1:39" s="4" customFormat="1" ht="25.5" customHeight="1" x14ac:dyDescent="0.25">
      <c r="A38" s="2"/>
      <c r="B38" s="54"/>
      <c r="C38" s="266"/>
      <c r="D38" s="267"/>
      <c r="E38" s="55"/>
      <c r="F38" s="186"/>
      <c r="G38" s="230"/>
      <c r="H38" s="232"/>
      <c r="I38" s="233"/>
      <c r="J38" s="56"/>
      <c r="K38" s="57" t="str">
        <f>IF(C38="","",IF(E38&lt;$E$33,"",IF(G38="","",IF(J38="Nominació",VLOOKUP(N38,'FESTIVALS PUNTUACIONS'!$A$3:$G$82,4,FALSE),IF(J38="Premi",VLOOKUP(N38,'FESTIVALS PUNTUACIONS'!$A$3:$G$82,5,FALSE),"")))))</f>
        <v/>
      </c>
      <c r="M38" s="157" t="e">
        <f>VLOOKUP(G38,'FESTIVALS PUNTUACIONS'!$B$2:$G$82,6,FALSE)</f>
        <v>#N/A</v>
      </c>
      <c r="N38" s="148" t="str">
        <f t="shared" si="0"/>
        <v/>
      </c>
    </row>
    <row r="39" spans="1:39" s="4" customFormat="1" ht="25.5" customHeight="1" x14ac:dyDescent="0.25">
      <c r="A39" s="2"/>
      <c r="B39" s="54"/>
      <c r="C39" s="266"/>
      <c r="D39" s="267"/>
      <c r="E39" s="55"/>
      <c r="F39" s="186"/>
      <c r="G39" s="230"/>
      <c r="H39" s="232"/>
      <c r="I39" s="233"/>
      <c r="J39" s="56"/>
      <c r="K39" s="57" t="str">
        <f>IF(C39="","",IF(E39&lt;$E$33,"",IF(G39="","",IF(J39="Nominació",VLOOKUP(N39,'FESTIVALS PUNTUACIONS'!$A$3:$G$82,4,FALSE),IF(J39="Premi",VLOOKUP(N39,'FESTIVALS PUNTUACIONS'!$A$3:$G$82,5,FALSE),"")))))</f>
        <v/>
      </c>
      <c r="M39" s="157" t="e">
        <f>VLOOKUP(G39,'FESTIVALS PUNTUACIONS'!$B$2:$G$82,6,FALSE)</f>
        <v>#N/A</v>
      </c>
      <c r="N39" s="148" t="str">
        <f t="shared" si="0"/>
        <v/>
      </c>
    </row>
    <row r="40" spans="1:39" s="4" customFormat="1" ht="25.5" customHeight="1" x14ac:dyDescent="0.25">
      <c r="A40" s="2"/>
      <c r="B40" s="54"/>
      <c r="C40" s="266"/>
      <c r="D40" s="267"/>
      <c r="E40" s="55"/>
      <c r="F40" s="186"/>
      <c r="G40" s="230"/>
      <c r="H40" s="232"/>
      <c r="I40" s="233"/>
      <c r="J40" s="56"/>
      <c r="K40" s="57" t="str">
        <f>IF(C40="","",IF(E40&lt;$E$33,"",IF(G40="","",IF(J40="Nominació",VLOOKUP(N40,'FESTIVALS PUNTUACIONS'!$A$3:$G$82,4,FALSE),IF(J40="Premi",VLOOKUP(N40,'FESTIVALS PUNTUACIONS'!$A$3:$G$82,5,FALSE),"")))))</f>
        <v/>
      </c>
      <c r="M40" s="157" t="e">
        <f>VLOOKUP(G40,'FESTIVALS PUNTUACIONS'!$B$2:$G$82,6,FALSE)</f>
        <v>#N/A</v>
      </c>
      <c r="N40" s="148" t="str">
        <f t="shared" si="0"/>
        <v/>
      </c>
    </row>
    <row r="41" spans="1:39" s="4" customFormat="1" ht="25.5" customHeight="1" x14ac:dyDescent="0.25">
      <c r="A41" s="2"/>
      <c r="B41" s="54"/>
      <c r="C41" s="266"/>
      <c r="D41" s="267"/>
      <c r="E41" s="55"/>
      <c r="F41" s="186"/>
      <c r="G41" s="230"/>
      <c r="H41" s="232"/>
      <c r="I41" s="233"/>
      <c r="J41" s="56"/>
      <c r="K41" s="57" t="str">
        <f>IF(C41="","",IF(E41&lt;$E$33,"",IF(G41="","",IF(J41="Nominació",VLOOKUP(N41,'FESTIVALS PUNTUACIONS'!$A$3:$G$82,4,FALSE),IF(J41="Premi",VLOOKUP(N41,'FESTIVALS PUNTUACIONS'!$A$3:$G$82,5,FALSE),"")))))</f>
        <v/>
      </c>
      <c r="M41" s="157" t="e">
        <f>VLOOKUP(G41,'FESTIVALS PUNTUACIONS'!$B$2:$G$82,6,FALSE)</f>
        <v>#N/A</v>
      </c>
      <c r="N41" s="148" t="str">
        <f t="shared" si="0"/>
        <v/>
      </c>
    </row>
    <row r="42" spans="1:39" s="4" customFormat="1" ht="25.5" customHeight="1" x14ac:dyDescent="0.25">
      <c r="A42" s="2"/>
      <c r="B42" s="54"/>
      <c r="C42" s="266"/>
      <c r="D42" s="267"/>
      <c r="E42" s="55"/>
      <c r="F42" s="186"/>
      <c r="G42" s="230"/>
      <c r="H42" s="232"/>
      <c r="I42" s="233"/>
      <c r="J42" s="56"/>
      <c r="K42" s="57" t="str">
        <f>IF(C42="","",IF(E42&lt;$E$33,"",IF(G42="","",IF(J42="Nominació",VLOOKUP(N42,'FESTIVALS PUNTUACIONS'!$A$3:$G$82,4,FALSE),IF(J42="Premi",VLOOKUP(N42,'FESTIVALS PUNTUACIONS'!$A$3:$G$82,5,FALSE),"")))))</f>
        <v/>
      </c>
      <c r="M42" s="157" t="e">
        <f>VLOOKUP(G42,'FESTIVALS PUNTUACIONS'!$B$2:$G$82,6,FALSE)</f>
        <v>#N/A</v>
      </c>
      <c r="N42" s="148" t="str">
        <f t="shared" si="0"/>
        <v/>
      </c>
    </row>
    <row r="43" spans="1:39" s="4" customFormat="1" ht="25.5" customHeight="1" x14ac:dyDescent="0.25">
      <c r="A43" s="2"/>
      <c r="B43" s="54"/>
      <c r="C43" s="266"/>
      <c r="D43" s="267"/>
      <c r="E43" s="55"/>
      <c r="F43" s="186"/>
      <c r="G43" s="230"/>
      <c r="H43" s="232"/>
      <c r="I43" s="233"/>
      <c r="J43" s="56"/>
      <c r="K43" s="57" t="str">
        <f>IF(C43="","",IF(E43&lt;$E$33,"",IF(G43="","",IF(J43="Nominació",VLOOKUP(N43,'FESTIVALS PUNTUACIONS'!$A$3:$G$82,4,FALSE),IF(J43="Premi",VLOOKUP(N43,'FESTIVALS PUNTUACIONS'!$A$3:$G$82,5,FALSE),"")))))</f>
        <v/>
      </c>
      <c r="M43" s="157" t="e">
        <f>VLOOKUP(G43,'FESTIVALS PUNTUACIONS'!$B$2:$G$82,6,FALSE)</f>
        <v>#N/A</v>
      </c>
      <c r="N43" s="148" t="str">
        <f t="shared" si="0"/>
        <v/>
      </c>
    </row>
    <row r="44" spans="1:39" s="4" customFormat="1" ht="25.5" customHeight="1" x14ac:dyDescent="0.25">
      <c r="A44" s="2"/>
      <c r="B44" s="54"/>
      <c r="C44" s="266"/>
      <c r="D44" s="267"/>
      <c r="E44" s="55"/>
      <c r="F44" s="186"/>
      <c r="G44" s="230"/>
      <c r="H44" s="232"/>
      <c r="I44" s="233"/>
      <c r="J44" s="56"/>
      <c r="K44" s="57" t="str">
        <f>IF(C44="","",IF(E44&lt;$E$33,"",IF(G44="","",IF(J44="Nominació",VLOOKUP(N44,'FESTIVALS PUNTUACIONS'!$A$3:$G$82,4,FALSE),IF(J44="Premi",VLOOKUP(N44,'FESTIVALS PUNTUACIONS'!$A$3:$G$82,5,FALSE),"")))))</f>
        <v/>
      </c>
      <c r="M44" s="157" t="e">
        <f>VLOOKUP(G44,'FESTIVALS PUNTUACIONS'!$B$2:$G$82,6,FALSE)</f>
        <v>#N/A</v>
      </c>
      <c r="N44" s="148" t="str">
        <f t="shared" si="0"/>
        <v/>
      </c>
    </row>
    <row r="45" spans="1:39" s="4" customFormat="1" ht="25.5" customHeight="1" x14ac:dyDescent="0.25">
      <c r="A45" s="2"/>
      <c r="B45" s="54"/>
      <c r="C45" s="266"/>
      <c r="D45" s="267"/>
      <c r="E45" s="55"/>
      <c r="F45" s="186"/>
      <c r="G45" s="230"/>
      <c r="H45" s="232"/>
      <c r="I45" s="233"/>
      <c r="J45" s="56"/>
      <c r="K45" s="57" t="str">
        <f>IF(C45="","",IF(E45&lt;$E$33,"",IF(G45="","",IF(J45="Nominació",VLOOKUP(N45,'FESTIVALS PUNTUACIONS'!$A$3:$G$82,4,FALSE),IF(J45="Premi",VLOOKUP(N45,'FESTIVALS PUNTUACIONS'!$A$3:$G$82,5,FALSE),"")))))</f>
        <v/>
      </c>
      <c r="M45" s="157" t="e">
        <f>VLOOKUP(G45,'FESTIVALS PUNTUACIONS'!$B$2:$G$82,6,FALSE)</f>
        <v>#N/A</v>
      </c>
      <c r="N45" s="148" t="str">
        <f t="shared" si="0"/>
        <v/>
      </c>
    </row>
    <row r="46" spans="1:39" s="4" customFormat="1" ht="25.5" customHeight="1" thickBot="1" x14ac:dyDescent="0.3">
      <c r="A46" s="2"/>
      <c r="B46" s="58"/>
      <c r="C46" s="268"/>
      <c r="D46" s="269"/>
      <c r="E46" s="59"/>
      <c r="F46" s="187"/>
      <c r="G46" s="231"/>
      <c r="H46" s="234"/>
      <c r="I46" s="235"/>
      <c r="J46" s="60"/>
      <c r="K46" s="61" t="str">
        <f>IF(C46="","",IF(E46&lt;$E$33,"",IF(G46="","",IF(J46="Nominació",VLOOKUP(N46,'FESTIVALS PUNTUACIONS'!$A$3:$G$82,4,FALSE),IF(J46="Premi",VLOOKUP(N46,'FESTIVALS PUNTUACIONS'!$A$3:$G$82,5,FALSE),"")))))</f>
        <v/>
      </c>
      <c r="M46" s="158" t="e">
        <f>VLOOKUP(G46,'FESTIVALS PUNTUACIONS'!$B$2:$G$82,6,FALSE)</f>
        <v>#N/A</v>
      </c>
      <c r="N46" s="149" t="str">
        <f t="shared" si="0"/>
        <v/>
      </c>
    </row>
    <row r="47" spans="1:39" s="4" customFormat="1" ht="15" thickBot="1" x14ac:dyDescent="0.3">
      <c r="A47" s="2"/>
      <c r="B47" s="62"/>
      <c r="C47" s="39"/>
      <c r="D47" s="39"/>
      <c r="E47" s="39"/>
      <c r="F47" s="39"/>
      <c r="G47" s="39"/>
      <c r="H47" s="39"/>
      <c r="I47" s="41"/>
      <c r="J47" s="41" t="s">
        <v>3</v>
      </c>
      <c r="K47" s="63">
        <f>IF(SUM(K35:K46)&gt;$K$33,$K$33,SUM(K35:K46))</f>
        <v>0</v>
      </c>
      <c r="L47" s="6"/>
      <c r="M47" s="6"/>
      <c r="N47" s="87"/>
    </row>
    <row r="48" spans="1:39" s="4" customFormat="1" x14ac:dyDescent="0.25">
      <c r="A48" s="2"/>
      <c r="B48" s="20"/>
      <c r="C48" s="37"/>
      <c r="D48" s="37"/>
      <c r="E48" s="37"/>
      <c r="F48" s="37"/>
      <c r="G48" s="37"/>
      <c r="H48" s="37"/>
      <c r="I48" s="99"/>
      <c r="J48" s="99"/>
      <c r="K48" s="155"/>
      <c r="L48" s="6"/>
      <c r="M48" s="6"/>
      <c r="N48" s="87"/>
    </row>
    <row r="49" spans="1:39" s="4" customFormat="1" ht="12" customHeight="1" x14ac:dyDescent="0.25">
      <c r="A49" s="2"/>
      <c r="B49" s="261" t="s">
        <v>197</v>
      </c>
      <c r="C49" s="9"/>
      <c r="D49" s="9"/>
      <c r="E49" s="9"/>
      <c r="F49" s="9"/>
      <c r="G49" s="3"/>
      <c r="H49" s="3"/>
      <c r="I49" s="9"/>
      <c r="J49" s="154"/>
      <c r="K49" s="43" t="s">
        <v>7</v>
      </c>
      <c r="L49" s="6"/>
      <c r="M49" s="6"/>
      <c r="N49" s="6"/>
    </row>
    <row r="50" spans="1:39" s="4" customFormat="1" ht="23.25" customHeight="1" x14ac:dyDescent="0.25">
      <c r="A50" s="2"/>
      <c r="B50" s="262"/>
      <c r="C50" s="16"/>
      <c r="D50" s="7" t="s">
        <v>6</v>
      </c>
      <c r="E50" s="8">
        <f>$H$1-8</f>
        <v>2017</v>
      </c>
      <c r="F50" s="37"/>
      <c r="G50" s="37"/>
      <c r="H50" s="37"/>
      <c r="I50" s="16"/>
      <c r="J50" s="154"/>
      <c r="K50" s="45">
        <v>2</v>
      </c>
      <c r="L50" s="6"/>
      <c r="M50" s="6"/>
      <c r="N50" s="6"/>
    </row>
    <row r="51" spans="1:39" s="4" customFormat="1" ht="51" x14ac:dyDescent="0.25">
      <c r="A51" s="2"/>
      <c r="B51" s="46" t="s">
        <v>13</v>
      </c>
      <c r="C51" s="199" t="s">
        <v>8</v>
      </c>
      <c r="D51" s="13"/>
      <c r="E51" s="14" t="s">
        <v>12</v>
      </c>
      <c r="F51" s="14" t="s">
        <v>17</v>
      </c>
      <c r="G51" s="14" t="s">
        <v>219</v>
      </c>
      <c r="H51" s="14" t="s">
        <v>198</v>
      </c>
      <c r="I51" s="14" t="s">
        <v>224</v>
      </c>
      <c r="J51" s="14" t="s">
        <v>220</v>
      </c>
      <c r="K51" s="49" t="s">
        <v>18</v>
      </c>
      <c r="L51" s="6"/>
      <c r="M51" s="6"/>
      <c r="N51" s="6"/>
      <c r="AG51" s="6"/>
      <c r="AH51" s="6"/>
      <c r="AI51" s="6"/>
      <c r="AJ51" s="6"/>
      <c r="AK51" s="6"/>
      <c r="AL51" s="6"/>
      <c r="AM51" s="6"/>
    </row>
    <row r="52" spans="1:39" s="4" customFormat="1" x14ac:dyDescent="0.25">
      <c r="A52" s="2"/>
      <c r="B52" s="50"/>
      <c r="C52" s="251"/>
      <c r="D52" s="252"/>
      <c r="E52" s="51"/>
      <c r="F52" s="175"/>
      <c r="G52" s="177"/>
      <c r="H52" s="175"/>
      <c r="I52" s="175"/>
      <c r="J52" s="179"/>
      <c r="K52" s="53" t="str">
        <f>IF(C52="","",IF(E52&lt;$E$50,"0",1))</f>
        <v/>
      </c>
      <c r="L52" s="6"/>
      <c r="M52" s="3"/>
      <c r="N52" s="6"/>
      <c r="AG52" s="6"/>
      <c r="AH52" s="6"/>
      <c r="AI52" s="6"/>
      <c r="AJ52" s="6"/>
      <c r="AK52" s="6"/>
      <c r="AL52" s="6"/>
      <c r="AM52" s="6"/>
    </row>
    <row r="53" spans="1:39" s="4" customFormat="1" ht="15" thickBot="1" x14ac:dyDescent="0.3">
      <c r="A53" s="2"/>
      <c r="B53" s="58"/>
      <c r="C53" s="268"/>
      <c r="D53" s="269"/>
      <c r="E53" s="59"/>
      <c r="F53" s="176"/>
      <c r="G53" s="178"/>
      <c r="H53" s="176"/>
      <c r="I53" s="176"/>
      <c r="J53" s="180"/>
      <c r="K53" s="61" t="str">
        <f t="shared" ref="K53" si="1">IF(C53="","",IF(E53&lt;$E$50,"0",1))</f>
        <v/>
      </c>
      <c r="L53" s="6"/>
      <c r="M53" s="3"/>
      <c r="N53" s="6"/>
      <c r="AG53" s="6"/>
      <c r="AH53" s="6"/>
      <c r="AI53" s="6"/>
      <c r="AJ53" s="6"/>
      <c r="AK53" s="6"/>
      <c r="AL53" s="6"/>
      <c r="AM53" s="6"/>
    </row>
    <row r="54" spans="1:39" s="4" customFormat="1" ht="15" thickBot="1" x14ac:dyDescent="0.3">
      <c r="A54" s="2"/>
      <c r="B54" s="62"/>
      <c r="C54" s="65"/>
      <c r="D54" s="39"/>
      <c r="E54" s="39"/>
      <c r="F54" s="39"/>
      <c r="G54" s="40"/>
      <c r="H54" s="39"/>
      <c r="I54" s="39"/>
      <c r="J54" s="41" t="s">
        <v>3</v>
      </c>
      <c r="K54" s="42">
        <f>IF(SUM(K52:K53)&gt;$K$50,$K$50,SUM(K52:K53))</f>
        <v>0</v>
      </c>
      <c r="L54" s="6"/>
      <c r="M54" s="3"/>
      <c r="N54" s="3"/>
      <c r="AG54" s="6"/>
      <c r="AH54" s="6"/>
      <c r="AI54" s="6"/>
      <c r="AJ54" s="6"/>
      <c r="AK54" s="6"/>
      <c r="AL54" s="6"/>
      <c r="AM54" s="6"/>
    </row>
    <row r="55" spans="1:39" s="4" customFormat="1" ht="33" customHeight="1" x14ac:dyDescent="0.25">
      <c r="A55" s="2"/>
      <c r="B55" s="64"/>
      <c r="C55" s="66"/>
      <c r="D55" s="9"/>
      <c r="E55" s="9"/>
      <c r="F55" s="9"/>
      <c r="G55" s="3"/>
      <c r="H55" s="9"/>
      <c r="I55" s="9"/>
      <c r="J55" s="9"/>
      <c r="K55" s="10"/>
      <c r="L55" s="6"/>
      <c r="M55" s="3"/>
      <c r="N55" s="3"/>
      <c r="AG55" s="6"/>
      <c r="AH55" s="6"/>
      <c r="AI55" s="6"/>
      <c r="AJ55" s="6"/>
      <c r="AK55" s="6"/>
      <c r="AL55" s="6"/>
      <c r="AM55" s="6"/>
    </row>
    <row r="56" spans="1:39" s="4" customFormat="1" ht="16.5" customHeight="1" x14ac:dyDescent="0.25">
      <c r="A56" s="2"/>
      <c r="B56" s="20"/>
      <c r="C56" s="9"/>
      <c r="D56" s="67" t="s">
        <v>225</v>
      </c>
      <c r="E56" s="15" t="s">
        <v>7</v>
      </c>
      <c r="F56" s="9"/>
      <c r="G56" s="3"/>
      <c r="H56" s="9"/>
      <c r="I56" s="9"/>
      <c r="J56" s="9"/>
      <c r="K56" s="10"/>
      <c r="L56" s="6"/>
      <c r="M56" s="6"/>
      <c r="N56" s="3"/>
      <c r="AG56" s="6"/>
      <c r="AH56" s="6"/>
      <c r="AI56" s="6"/>
      <c r="AJ56" s="6"/>
      <c r="AK56" s="6"/>
      <c r="AL56" s="6"/>
      <c r="AM56" s="6"/>
    </row>
    <row r="57" spans="1:39" ht="15" thickBot="1" x14ac:dyDescent="0.3">
      <c r="B57" s="270" t="s">
        <v>226</v>
      </c>
      <c r="C57" s="271"/>
      <c r="D57" s="68"/>
      <c r="E57" s="69">
        <v>2</v>
      </c>
      <c r="F57" s="9"/>
      <c r="H57" s="9"/>
      <c r="I57" s="9"/>
      <c r="J57" s="9"/>
      <c r="K57" s="10"/>
    </row>
    <row r="58" spans="1:39" ht="16.5" customHeight="1" thickBot="1" x14ac:dyDescent="0.3">
      <c r="A58" s="70"/>
      <c r="B58" s="272"/>
      <c r="C58" s="273"/>
      <c r="D58" s="71" t="s">
        <v>3</v>
      </c>
      <c r="E58" s="72">
        <f>IF(D57="SÍ",E57,0)</f>
        <v>0</v>
      </c>
      <c r="F58" s="9"/>
      <c r="H58" s="9"/>
      <c r="I58" s="9"/>
      <c r="J58" s="73"/>
      <c r="K58" s="18"/>
    </row>
    <row r="59" spans="1:39" ht="15" thickBot="1" x14ac:dyDescent="0.3">
      <c r="A59" s="70"/>
      <c r="B59" s="74"/>
      <c r="C59" s="3"/>
      <c r="D59" s="3"/>
      <c r="E59" s="3"/>
      <c r="F59" s="3"/>
      <c r="H59" s="3"/>
      <c r="I59" s="3"/>
      <c r="J59" s="73"/>
      <c r="K59" s="18"/>
    </row>
    <row r="60" spans="1:39" ht="16.5" thickBot="1" x14ac:dyDescent="0.3">
      <c r="A60" s="70"/>
      <c r="B60" s="75"/>
      <c r="C60" s="76"/>
      <c r="D60" s="77"/>
      <c r="E60" s="274" t="s">
        <v>214</v>
      </c>
      <c r="F60" s="275"/>
      <c r="G60" s="276"/>
      <c r="H60" s="78">
        <f>IF((I30+K47+K54+E58)&gt;10,10,(I30+K47+K54+E58))</f>
        <v>0</v>
      </c>
      <c r="I60" s="77"/>
      <c r="J60" s="77"/>
      <c r="K60" s="79"/>
      <c r="M60" s="4"/>
    </row>
    <row r="61" spans="1:39" x14ac:dyDescent="0.25">
      <c r="I61" s="91"/>
    </row>
  </sheetData>
  <sheetProtection algorithmName="SHA-512" hashValue="zEII9jDvZ1/1T0t4c3pyP8JX20MvCUykJ06IJkmyQmTeQj6/WTUVysxUfu0CwqVe1NS54ZMqrnyDgfVr0hRvxw==" saltValue="cuvGukX04TD76926YJAKfQ==" spinCount="100000" sheet="1" objects="1" scenarios="1"/>
  <dataConsolidate/>
  <mergeCells count="59">
    <mergeCell ref="C53:D53"/>
    <mergeCell ref="B57:C58"/>
    <mergeCell ref="E60:G60"/>
    <mergeCell ref="I18:I21"/>
    <mergeCell ref="C19:D19"/>
    <mergeCell ref="C21:D21"/>
    <mergeCell ref="I22:I25"/>
    <mergeCell ref="C23:D23"/>
    <mergeCell ref="C25:D25"/>
    <mergeCell ref="C28:D28"/>
    <mergeCell ref="C24:D24"/>
    <mergeCell ref="C20:D20"/>
    <mergeCell ref="C52:D52"/>
    <mergeCell ref="C42:D42"/>
    <mergeCell ref="C43:D43"/>
    <mergeCell ref="C46:D46"/>
    <mergeCell ref="B49:B50"/>
    <mergeCell ref="C40:D40"/>
    <mergeCell ref="C41:D41"/>
    <mergeCell ref="C44:D44"/>
    <mergeCell ref="C45:D45"/>
    <mergeCell ref="C39:D39"/>
    <mergeCell ref="C36:D36"/>
    <mergeCell ref="C37:D37"/>
    <mergeCell ref="C38:D38"/>
    <mergeCell ref="H39:I39"/>
    <mergeCell ref="L3:L4"/>
    <mergeCell ref="C8:D8"/>
    <mergeCell ref="I4:J4"/>
    <mergeCell ref="C3:G3"/>
    <mergeCell ref="B32:B33"/>
    <mergeCell ref="I26:I29"/>
    <mergeCell ref="C27:D27"/>
    <mergeCell ref="C29:D29"/>
    <mergeCell ref="I8:J8"/>
    <mergeCell ref="I9:J9"/>
    <mergeCell ref="B1:D1"/>
    <mergeCell ref="H35:I35"/>
    <mergeCell ref="H36:I36"/>
    <mergeCell ref="H37:I37"/>
    <mergeCell ref="H38:I38"/>
    <mergeCell ref="C16:D16"/>
    <mergeCell ref="I16:I17"/>
    <mergeCell ref="C17:D17"/>
    <mergeCell ref="C6:D6"/>
    <mergeCell ref="C7:D7"/>
    <mergeCell ref="C35:D35"/>
    <mergeCell ref="C9:D9"/>
    <mergeCell ref="C5:D5"/>
    <mergeCell ref="I5:J5"/>
    <mergeCell ref="I6:J6"/>
    <mergeCell ref="I7:J7"/>
    <mergeCell ref="H45:I45"/>
    <mergeCell ref="H46:I46"/>
    <mergeCell ref="H40:I40"/>
    <mergeCell ref="H41:I41"/>
    <mergeCell ref="H42:I42"/>
    <mergeCell ref="H43:I43"/>
    <mergeCell ref="H44:I44"/>
  </mergeCells>
  <conditionalFormatting sqref="E16:E17 E27:E29">
    <cfRule type="cellIs" dxfId="243" priority="66" operator="lessThan">
      <formula>$E$14</formula>
    </cfRule>
  </conditionalFormatting>
  <conditionalFormatting sqref="E35:E46">
    <cfRule type="cellIs" dxfId="242" priority="65" operator="lessThan">
      <formula>$E$33</formula>
    </cfRule>
  </conditionalFormatting>
  <conditionalFormatting sqref="J10">
    <cfRule type="expression" dxfId="241" priority="57">
      <formula>$I$10&gt;1</formula>
    </cfRule>
  </conditionalFormatting>
  <conditionalFormatting sqref="E52">
    <cfRule type="cellIs" dxfId="240" priority="43" operator="lessThan">
      <formula>$E$33</formula>
    </cfRule>
  </conditionalFormatting>
  <conditionalFormatting sqref="E53">
    <cfRule type="cellIs" dxfId="239" priority="42" operator="lessThan">
      <formula>$E$33</formula>
    </cfRule>
  </conditionalFormatting>
  <conditionalFormatting sqref="H52">
    <cfRule type="cellIs" dxfId="238" priority="41" operator="lessThan">
      <formula>$E$33</formula>
    </cfRule>
  </conditionalFormatting>
  <conditionalFormatting sqref="H53">
    <cfRule type="cellIs" dxfId="237" priority="39" operator="lessThan">
      <formula>$E$33</formula>
    </cfRule>
  </conditionalFormatting>
  <conditionalFormatting sqref="E23:E25">
    <cfRule type="cellIs" dxfId="236" priority="28" operator="lessThan">
      <formula>$E$14</formula>
    </cfRule>
  </conditionalFormatting>
  <conditionalFormatting sqref="E19:E21">
    <cfRule type="cellIs" dxfId="235" priority="29" operator="lessThan">
      <formula>$E$14</formula>
    </cfRule>
  </conditionalFormatting>
  <conditionalFormatting sqref="H6">
    <cfRule type="expression" dxfId="234" priority="18">
      <formula>G6="SÍ"</formula>
    </cfRule>
  </conditionalFormatting>
  <conditionalFormatting sqref="H7">
    <cfRule type="expression" dxfId="233" priority="17">
      <formula>G7="SÍ"</formula>
    </cfRule>
  </conditionalFormatting>
  <conditionalFormatting sqref="H8">
    <cfRule type="expression" dxfId="232" priority="16">
      <formula>G8="SÍ"</formula>
    </cfRule>
  </conditionalFormatting>
  <conditionalFormatting sqref="H9">
    <cfRule type="expression" dxfId="231" priority="15">
      <formula>G9="SÍ"</formula>
    </cfRule>
  </conditionalFormatting>
  <conditionalFormatting sqref="H5">
    <cfRule type="expression" dxfId="230" priority="67">
      <formula>COUNTIF($G$6:$G$9,"SÍ")</formula>
    </cfRule>
  </conditionalFormatting>
  <conditionalFormatting sqref="I5:J5">
    <cfRule type="expression" dxfId="229" priority="1">
      <formula>COUNTIF($H$6:$H$9,"SÍ")</formula>
    </cfRule>
  </conditionalFormatting>
  <conditionalFormatting sqref="I6:J6">
    <cfRule type="expression" dxfId="228" priority="10">
      <formula>AND(F6="SÍ",G6="SÍ",H6="NO")</formula>
    </cfRule>
    <cfRule type="expression" dxfId="227" priority="13">
      <formula>H6="SÍ"</formula>
    </cfRule>
  </conditionalFormatting>
  <conditionalFormatting sqref="I7:J7">
    <cfRule type="expression" dxfId="226" priority="9">
      <formula>AND(F7="SÍ",G7="SÍ",H7="NO")</formula>
    </cfRule>
    <cfRule type="expression" dxfId="225" priority="12">
      <formula>H7="SÍ"</formula>
    </cfRule>
  </conditionalFormatting>
  <conditionalFormatting sqref="I8:J8">
    <cfRule type="expression" dxfId="224" priority="6">
      <formula>AND(F8="SÍ",G8="SÍ",H8="NO")</formula>
    </cfRule>
    <cfRule type="expression" dxfId="223" priority="7">
      <formula>H8="SÍ"</formula>
    </cfRule>
  </conditionalFormatting>
  <conditionalFormatting sqref="I9:J9">
    <cfRule type="expression" dxfId="222" priority="4">
      <formula>AND(F9="SÍ",G9="SÍ",H9="NO")</formula>
    </cfRule>
    <cfRule type="expression" dxfId="221" priority="5">
      <formula>H9="SÍ"</formula>
    </cfRule>
  </conditionalFormatting>
  <conditionalFormatting sqref="I4:J4">
    <cfRule type="expression" dxfId="220" priority="2">
      <formula>AND(F9="SÍ",G9="SÍ",H9="NO")</formula>
    </cfRule>
    <cfRule type="expression" dxfId="219" priority="3">
      <formula>AND(F8="SÍ",G8="SÍ",H8="NO")</formula>
    </cfRule>
    <cfRule type="expression" dxfId="218" priority="8">
      <formula>AND(F7="SÍ",G7="SÍ",H7="NO")</formula>
    </cfRule>
    <cfRule type="expression" dxfId="217" priority="11">
      <formula>AND(F6="SÍ",G6="SÍ",H6="NO")</formula>
    </cfRule>
  </conditionalFormatting>
  <conditionalFormatting sqref="L3">
    <cfRule type="expression" dxfId="216" priority="69">
      <formula>#REF!="SÍ"</formula>
    </cfRule>
  </conditionalFormatting>
  <dataValidations count="3">
    <dataValidation type="list" allowBlank="1" showInputMessage="1" showErrorMessage="1" sqref="E27:E29 E35:E46 E23:E25 E52:E53 E16:E17 E19:E21">
      <formula1>ANYS_PROD</formula1>
    </dataValidation>
    <dataValidation type="list" allowBlank="1" showInputMessage="1" showErrorMessage="1" sqref="H35:H46 I37:I46">
      <formula1>INDIRECT(M35)</formula1>
    </dataValidation>
    <dataValidation type="list" allowBlank="1" showInputMessage="1" showErrorMessage="1" sqref="B35:B46 B52:B53">
      <formula1>TIPUS_PROJ_DOCU</formula1>
    </dataValidation>
  </dataValidations>
  <pageMargins left="0.70866141732283472" right="0.70866141732283472" top="0.52083333333333337" bottom="0.74803149606299213" header="0.31496062992125984" footer="0.31496062992125984"/>
  <pageSetup paperSize="9" scale="16" orientation="portrait" r:id="rId1"/>
  <headerFooter>
    <oddHeader>&amp;L&amp;G</oddHeader>
    <oddFooter>&amp;R&amp;F</oddFooter>
  </headerFooter>
  <rowBreaks count="1" manualBreakCount="1">
    <brk id="55" max="1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INFORMACIÓ!$I$2:$I$68</xm:f>
          </x14:formula1>
          <xm:sqref>G35:G46</xm:sqref>
        </x14:dataValidation>
        <x14:dataValidation type="list" allowBlank="1" showInputMessage="1" showErrorMessage="1">
          <x14:formula1>
            <xm:f>INFORMACIÓ!$G$2:$G$3</xm:f>
          </x14:formula1>
          <xm:sqref>J35:J46</xm:sqref>
        </x14:dataValidation>
        <x14:dataValidation type="list" allowBlank="1" showInputMessage="1" showErrorMessage="1">
          <x14:formula1>
            <xm:f>INFORMACIÓ!$B$3:$B$4</xm:f>
          </x14:formula1>
          <xm:sqref>D57 F6:H9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opLeftCell="A41" zoomScaleNormal="100" workbookViewId="0">
      <selection activeCell="I1" sqref="I1"/>
    </sheetView>
  </sheetViews>
  <sheetFormatPr defaultColWidth="9.140625" defaultRowHeight="15" x14ac:dyDescent="0.25"/>
  <cols>
    <col min="1" max="1" width="29.28515625" style="135" bestFit="1" customWidth="1"/>
    <col min="2" max="2" width="14.5703125" style="135" bestFit="1" customWidth="1"/>
    <col min="3" max="3" width="4.28515625" style="135" bestFit="1" customWidth="1"/>
    <col min="4" max="4" width="4.7109375" style="135" customWidth="1"/>
    <col min="5" max="5" width="32.42578125" style="135" customWidth="1"/>
    <col min="6" max="6" width="5.28515625" style="135" customWidth="1"/>
    <col min="7" max="7" width="19.85546875" style="135" bestFit="1" customWidth="1"/>
    <col min="8" max="8" width="5.42578125" style="135" customWidth="1"/>
    <col min="9" max="9" width="132" style="135" bestFit="1" customWidth="1"/>
    <col min="10" max="16384" width="9.140625" style="135"/>
  </cols>
  <sheetData>
    <row r="1" spans="1:10" x14ac:dyDescent="0.25">
      <c r="A1" s="133" t="s">
        <v>31</v>
      </c>
      <c r="B1" s="134">
        <v>2024</v>
      </c>
      <c r="G1" s="134" t="s">
        <v>101</v>
      </c>
      <c r="I1" s="138" t="s">
        <v>105</v>
      </c>
      <c r="J1" s="211" t="s">
        <v>243</v>
      </c>
    </row>
    <row r="2" spans="1:10" x14ac:dyDescent="0.25">
      <c r="B2" s="131"/>
      <c r="C2" s="132"/>
      <c r="E2" s="138" t="s">
        <v>209</v>
      </c>
      <c r="G2" s="135" t="s">
        <v>103</v>
      </c>
      <c r="I2" s="139" t="s">
        <v>34</v>
      </c>
      <c r="J2" s="210"/>
    </row>
    <row r="3" spans="1:10" x14ac:dyDescent="0.25">
      <c r="A3" s="136" t="s">
        <v>33</v>
      </c>
      <c r="B3" s="136" t="s">
        <v>1</v>
      </c>
      <c r="C3" s="136"/>
      <c r="E3" s="159" t="s">
        <v>29</v>
      </c>
      <c r="G3" s="135" t="s">
        <v>102</v>
      </c>
      <c r="I3" s="140" t="s">
        <v>35</v>
      </c>
      <c r="J3" s="210"/>
    </row>
    <row r="4" spans="1:10" x14ac:dyDescent="0.25">
      <c r="A4" s="136" t="s">
        <v>32</v>
      </c>
      <c r="B4" s="136" t="s">
        <v>2</v>
      </c>
      <c r="C4" s="136"/>
      <c r="E4" s="159" t="s">
        <v>30</v>
      </c>
      <c r="I4" s="141" t="s">
        <v>36</v>
      </c>
      <c r="J4" s="210"/>
    </row>
    <row r="5" spans="1:10" x14ac:dyDescent="0.25">
      <c r="C5" s="136"/>
      <c r="E5" s="159" t="s">
        <v>210</v>
      </c>
      <c r="I5" s="142" t="s">
        <v>37</v>
      </c>
      <c r="J5" s="210"/>
    </row>
    <row r="6" spans="1:10" x14ac:dyDescent="0.25">
      <c r="C6" s="136"/>
      <c r="E6" s="159" t="s">
        <v>211</v>
      </c>
      <c r="I6" s="142" t="s">
        <v>38</v>
      </c>
      <c r="J6" s="210"/>
    </row>
    <row r="7" spans="1:10" x14ac:dyDescent="0.25">
      <c r="A7" s="134" t="s">
        <v>20</v>
      </c>
      <c r="C7" s="136"/>
      <c r="I7" s="142" t="s">
        <v>227</v>
      </c>
      <c r="J7" s="210"/>
    </row>
    <row r="8" spans="1:10" x14ac:dyDescent="0.25">
      <c r="A8" s="137">
        <v>1</v>
      </c>
      <c r="C8" s="136"/>
      <c r="I8" s="142" t="s">
        <v>258</v>
      </c>
      <c r="J8" s="210"/>
    </row>
    <row r="9" spans="1:10" x14ac:dyDescent="0.25">
      <c r="A9" s="137">
        <v>2</v>
      </c>
      <c r="I9" s="142" t="s">
        <v>39</v>
      </c>
      <c r="J9" s="210"/>
    </row>
    <row r="10" spans="1:10" x14ac:dyDescent="0.25">
      <c r="I10" s="142" t="s">
        <v>257</v>
      </c>
      <c r="J10" s="210"/>
    </row>
    <row r="11" spans="1:10" x14ac:dyDescent="0.25">
      <c r="A11" s="138" t="s">
        <v>26</v>
      </c>
      <c r="I11" s="142" t="s">
        <v>41</v>
      </c>
      <c r="J11" s="210"/>
    </row>
    <row r="12" spans="1:10" x14ac:dyDescent="0.25">
      <c r="A12" s="160">
        <v>2024</v>
      </c>
      <c r="I12" s="142" t="s">
        <v>42</v>
      </c>
      <c r="J12" s="210"/>
    </row>
    <row r="13" spans="1:10" x14ac:dyDescent="0.25">
      <c r="A13" s="160">
        <v>2023</v>
      </c>
      <c r="I13" s="142" t="s">
        <v>228</v>
      </c>
      <c r="J13" s="210"/>
    </row>
    <row r="14" spans="1:10" x14ac:dyDescent="0.25">
      <c r="A14" s="160">
        <v>2022</v>
      </c>
      <c r="I14" s="142" t="s">
        <v>43</v>
      </c>
      <c r="J14" s="210"/>
    </row>
    <row r="15" spans="1:10" x14ac:dyDescent="0.25">
      <c r="A15" s="160">
        <v>2021</v>
      </c>
      <c r="I15" s="142" t="s">
        <v>44</v>
      </c>
      <c r="J15" s="210"/>
    </row>
    <row r="16" spans="1:10" x14ac:dyDescent="0.25">
      <c r="A16" s="160">
        <v>2020</v>
      </c>
      <c r="I16" s="142" t="s">
        <v>45</v>
      </c>
      <c r="J16" s="210"/>
    </row>
    <row r="17" spans="1:10" x14ac:dyDescent="0.25">
      <c r="A17" s="160">
        <v>2019</v>
      </c>
      <c r="I17" s="142" t="s">
        <v>83</v>
      </c>
      <c r="J17" s="210"/>
    </row>
    <row r="18" spans="1:10" x14ac:dyDescent="0.25">
      <c r="A18" s="160">
        <v>2018</v>
      </c>
      <c r="I18" s="142" t="s">
        <v>46</v>
      </c>
      <c r="J18" s="210"/>
    </row>
    <row r="19" spans="1:10" x14ac:dyDescent="0.25">
      <c r="A19" s="160">
        <v>2017</v>
      </c>
      <c r="I19" s="142" t="s">
        <v>47</v>
      </c>
      <c r="J19" s="210"/>
    </row>
    <row r="20" spans="1:10" x14ac:dyDescent="0.25">
      <c r="I20" s="143" t="s">
        <v>229</v>
      </c>
      <c r="J20" s="210"/>
    </row>
    <row r="21" spans="1:10" x14ac:dyDescent="0.25">
      <c r="I21" s="142" t="s">
        <v>48</v>
      </c>
      <c r="J21" s="210"/>
    </row>
    <row r="22" spans="1:10" x14ac:dyDescent="0.25">
      <c r="I22" s="144" t="s">
        <v>230</v>
      </c>
      <c r="J22" s="210"/>
    </row>
    <row r="23" spans="1:10" x14ac:dyDescent="0.25">
      <c r="I23" s="140" t="s">
        <v>49</v>
      </c>
      <c r="J23" s="210"/>
    </row>
    <row r="24" spans="1:10" x14ac:dyDescent="0.25">
      <c r="I24" s="141" t="s">
        <v>104</v>
      </c>
      <c r="J24" s="210"/>
    </row>
    <row r="25" spans="1:10" x14ac:dyDescent="0.25">
      <c r="I25" s="143" t="s">
        <v>50</v>
      </c>
      <c r="J25" s="210"/>
    </row>
    <row r="26" spans="1:10" x14ac:dyDescent="0.25">
      <c r="I26" s="142" t="s">
        <v>51</v>
      </c>
      <c r="J26" s="210"/>
    </row>
    <row r="27" spans="1:10" x14ac:dyDescent="0.25">
      <c r="I27" s="142" t="s">
        <v>52</v>
      </c>
      <c r="J27" s="210"/>
    </row>
    <row r="28" spans="1:10" x14ac:dyDescent="0.25">
      <c r="I28" s="142" t="s">
        <v>231</v>
      </c>
      <c r="J28" s="210"/>
    </row>
    <row r="29" spans="1:10" x14ac:dyDescent="0.25">
      <c r="I29" s="144" t="s">
        <v>232</v>
      </c>
      <c r="J29" s="210"/>
    </row>
    <row r="30" spans="1:10" x14ac:dyDescent="0.25">
      <c r="I30" s="140" t="s">
        <v>53</v>
      </c>
      <c r="J30" s="210"/>
    </row>
    <row r="31" spans="1:10" x14ac:dyDescent="0.25">
      <c r="I31" s="141" t="s">
        <v>54</v>
      </c>
      <c r="J31" s="210"/>
    </row>
    <row r="32" spans="1:10" x14ac:dyDescent="0.25">
      <c r="I32" s="142" t="s">
        <v>55</v>
      </c>
      <c r="J32" s="210"/>
    </row>
    <row r="33" spans="9:10" x14ac:dyDescent="0.25">
      <c r="I33" s="142" t="s">
        <v>56</v>
      </c>
      <c r="J33" s="210"/>
    </row>
    <row r="34" spans="9:10" x14ac:dyDescent="0.25">
      <c r="I34" s="142" t="s">
        <v>57</v>
      </c>
      <c r="J34" s="210"/>
    </row>
    <row r="35" spans="9:10" x14ac:dyDescent="0.25">
      <c r="I35" s="142" t="s">
        <v>58</v>
      </c>
      <c r="J35" s="210"/>
    </row>
    <row r="36" spans="9:10" x14ac:dyDescent="0.25">
      <c r="I36" s="142" t="s">
        <v>59</v>
      </c>
      <c r="J36" s="210"/>
    </row>
    <row r="37" spans="9:10" x14ac:dyDescent="0.25">
      <c r="I37" s="142" t="s">
        <v>60</v>
      </c>
      <c r="J37" s="210"/>
    </row>
    <row r="38" spans="9:10" x14ac:dyDescent="0.25">
      <c r="I38" s="142" t="s">
        <v>61</v>
      </c>
      <c r="J38" s="210"/>
    </row>
    <row r="39" spans="9:10" x14ac:dyDescent="0.25">
      <c r="I39" s="142" t="s">
        <v>62</v>
      </c>
      <c r="J39" s="210"/>
    </row>
    <row r="40" spans="9:10" x14ac:dyDescent="0.25">
      <c r="I40" s="142" t="s">
        <v>63</v>
      </c>
      <c r="J40" s="210"/>
    </row>
    <row r="41" spans="9:10" x14ac:dyDescent="0.25">
      <c r="I41" s="143" t="s">
        <v>64</v>
      </c>
      <c r="J41" s="210"/>
    </row>
    <row r="42" spans="9:10" x14ac:dyDescent="0.25">
      <c r="I42" s="143" t="s">
        <v>65</v>
      </c>
      <c r="J42" s="210"/>
    </row>
    <row r="43" spans="9:10" x14ac:dyDescent="0.25">
      <c r="I43" s="142" t="s">
        <v>66</v>
      </c>
      <c r="J43" s="210"/>
    </row>
    <row r="44" spans="9:10" x14ac:dyDescent="0.25">
      <c r="I44" s="207" t="s">
        <v>233</v>
      </c>
      <c r="J44" s="210"/>
    </row>
    <row r="45" spans="9:10" x14ac:dyDescent="0.25">
      <c r="I45" s="142" t="s">
        <v>67</v>
      </c>
      <c r="J45" s="210"/>
    </row>
    <row r="46" spans="9:10" x14ac:dyDescent="0.25">
      <c r="I46" s="142" t="s">
        <v>68</v>
      </c>
      <c r="J46" s="210"/>
    </row>
    <row r="47" spans="9:10" x14ac:dyDescent="0.25">
      <c r="I47" s="144" t="s">
        <v>69</v>
      </c>
      <c r="J47" s="210"/>
    </row>
    <row r="48" spans="9:10" x14ac:dyDescent="0.25">
      <c r="I48" s="141" t="s">
        <v>70</v>
      </c>
      <c r="J48" s="210"/>
    </row>
    <row r="49" spans="9:10" x14ac:dyDescent="0.25">
      <c r="I49" s="144" t="s">
        <v>71</v>
      </c>
      <c r="J49" s="210"/>
    </row>
    <row r="50" spans="9:10" x14ac:dyDescent="0.25">
      <c r="I50" s="141" t="s">
        <v>234</v>
      </c>
      <c r="J50" s="210"/>
    </row>
    <row r="51" spans="9:10" x14ac:dyDescent="0.25">
      <c r="I51" s="143" t="s">
        <v>235</v>
      </c>
      <c r="J51" s="210"/>
    </row>
    <row r="52" spans="9:10" x14ac:dyDescent="0.25">
      <c r="I52" s="142" t="s">
        <v>72</v>
      </c>
      <c r="J52" s="210"/>
    </row>
    <row r="53" spans="9:10" x14ac:dyDescent="0.25">
      <c r="I53" s="142" t="s">
        <v>73</v>
      </c>
      <c r="J53" s="210"/>
    </row>
    <row r="54" spans="9:10" x14ac:dyDescent="0.25">
      <c r="I54" s="142" t="s">
        <v>236</v>
      </c>
      <c r="J54" s="210"/>
    </row>
    <row r="55" spans="9:10" x14ac:dyDescent="0.25">
      <c r="I55" s="144" t="s">
        <v>74</v>
      </c>
      <c r="J55" s="210"/>
    </row>
    <row r="56" spans="9:10" x14ac:dyDescent="0.25">
      <c r="I56" s="141" t="s">
        <v>237</v>
      </c>
      <c r="J56" s="210"/>
    </row>
    <row r="57" spans="9:10" x14ac:dyDescent="0.25">
      <c r="I57" s="144" t="s">
        <v>75</v>
      </c>
      <c r="J57" s="210"/>
    </row>
    <row r="58" spans="9:10" x14ac:dyDescent="0.25">
      <c r="I58" s="140" t="s">
        <v>238</v>
      </c>
      <c r="J58" s="210"/>
    </row>
    <row r="59" spans="9:10" x14ac:dyDescent="0.25">
      <c r="I59" s="141" t="s">
        <v>239</v>
      </c>
      <c r="J59" s="210"/>
    </row>
    <row r="60" spans="9:10" x14ac:dyDescent="0.25">
      <c r="I60" s="142" t="s">
        <v>76</v>
      </c>
      <c r="J60" s="210"/>
    </row>
    <row r="61" spans="9:10" x14ac:dyDescent="0.25">
      <c r="I61" s="142" t="s">
        <v>240</v>
      </c>
      <c r="J61" s="210"/>
    </row>
    <row r="62" spans="9:10" x14ac:dyDescent="0.25">
      <c r="I62" s="144" t="s">
        <v>241</v>
      </c>
      <c r="J62" s="210"/>
    </row>
    <row r="63" spans="9:10" x14ac:dyDescent="0.25">
      <c r="I63" s="141" t="s">
        <v>95</v>
      </c>
      <c r="J63" s="210"/>
    </row>
    <row r="64" spans="9:10" x14ac:dyDescent="0.25">
      <c r="I64" s="142" t="s">
        <v>77</v>
      </c>
      <c r="J64" s="210"/>
    </row>
    <row r="65" spans="9:10" x14ac:dyDescent="0.25">
      <c r="I65" s="142" t="s">
        <v>242</v>
      </c>
      <c r="J65" s="210"/>
    </row>
    <row r="66" spans="9:10" x14ac:dyDescent="0.25">
      <c r="I66" s="142" t="s">
        <v>96</v>
      </c>
      <c r="J66" s="210"/>
    </row>
    <row r="67" spans="9:10" x14ac:dyDescent="0.25">
      <c r="I67" s="142" t="s">
        <v>99</v>
      </c>
      <c r="J67" s="210"/>
    </row>
    <row r="68" spans="9:10" x14ac:dyDescent="0.25">
      <c r="I68" s="142" t="s">
        <v>100</v>
      </c>
      <c r="J68" s="210"/>
    </row>
    <row r="69" spans="9:10" x14ac:dyDescent="0.25">
      <c r="I69"/>
    </row>
    <row r="70" spans="9:10" x14ac:dyDescent="0.25">
      <c r="I70"/>
    </row>
    <row r="71" spans="9:10" x14ac:dyDescent="0.25">
      <c r="I71"/>
    </row>
    <row r="72" spans="9:10" x14ac:dyDescent="0.25">
      <c r="I72"/>
    </row>
    <row r="73" spans="9:10" x14ac:dyDescent="0.25">
      <c r="I73"/>
    </row>
    <row r="74" spans="9:10" x14ac:dyDescent="0.25">
      <c r="I74"/>
    </row>
    <row r="75" spans="9:10" x14ac:dyDescent="0.25">
      <c r="I75"/>
    </row>
    <row r="76" spans="9:10" x14ac:dyDescent="0.25">
      <c r="I76"/>
    </row>
    <row r="77" spans="9:10" x14ac:dyDescent="0.25">
      <c r="I77"/>
    </row>
    <row r="78" spans="9:10" x14ac:dyDescent="0.25">
      <c r="I78"/>
    </row>
    <row r="79" spans="9:10" x14ac:dyDescent="0.25">
      <c r="I79"/>
    </row>
    <row r="80" spans="9:10" x14ac:dyDescent="0.25">
      <c r="I80"/>
    </row>
    <row r="81" spans="9:9" x14ac:dyDescent="0.25">
      <c r="I81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&amp;R&amp;F</oddFooter>
  </headerFooter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pane ySplit="2" topLeftCell="A3" activePane="bottomLeft" state="frozen"/>
      <selection activeCell="C9" sqref="C9:E9"/>
      <selection pane="bottomLeft" sqref="A1:B1"/>
    </sheetView>
  </sheetViews>
  <sheetFormatPr defaultColWidth="9.140625" defaultRowHeight="15" x14ac:dyDescent="0.25"/>
  <cols>
    <col min="1" max="1" width="75.5703125" style="102" customWidth="1"/>
    <col min="2" max="2" width="63" style="103" customWidth="1"/>
    <col min="3" max="3" width="39.85546875" style="102" customWidth="1"/>
    <col min="4" max="4" width="18.5703125" style="101" bestFit="1" customWidth="1"/>
    <col min="5" max="5" width="12.85546875" style="101" bestFit="1" customWidth="1"/>
    <col min="6" max="8" width="9.140625" style="101"/>
    <col min="9" max="16384" width="9.140625" style="102"/>
  </cols>
  <sheetData>
    <row r="1" spans="1:8" x14ac:dyDescent="0.25">
      <c r="A1" s="282" t="s">
        <v>259</v>
      </c>
      <c r="B1" s="283"/>
    </row>
    <row r="2" spans="1:8" x14ac:dyDescent="0.25">
      <c r="B2" s="127" t="s">
        <v>174</v>
      </c>
      <c r="C2" s="128" t="s">
        <v>78</v>
      </c>
      <c r="D2" s="129" t="s">
        <v>103</v>
      </c>
      <c r="E2" s="129" t="s">
        <v>102</v>
      </c>
      <c r="F2" s="129" t="s">
        <v>3</v>
      </c>
      <c r="G2" s="127" t="s">
        <v>173</v>
      </c>
      <c r="H2" s="127" t="s">
        <v>173</v>
      </c>
    </row>
    <row r="3" spans="1:8" ht="30" x14ac:dyDescent="0.25">
      <c r="A3" s="102" t="str">
        <f>CONCATENATE(B3,C3)</f>
        <v>1.Internationale Filmfestspiele Berlin. BerlinaleSecció oficial a concurs i secció fora de concurs</v>
      </c>
      <c r="B3" s="107" t="s">
        <v>34</v>
      </c>
      <c r="C3" s="104" t="s">
        <v>84</v>
      </c>
      <c r="D3" s="105">
        <v>2</v>
      </c>
      <c r="E3" s="105">
        <v>4</v>
      </c>
      <c r="F3" s="106">
        <f>D3+E3</f>
        <v>6</v>
      </c>
      <c r="G3" s="101" t="s">
        <v>106</v>
      </c>
      <c r="H3" s="101" t="s">
        <v>179</v>
      </c>
    </row>
    <row r="4" spans="1:8" x14ac:dyDescent="0.25">
      <c r="A4" s="102" t="str">
        <f t="shared" ref="A4:A67" si="0">CONCATENATE(B4,C4)</f>
        <v>1.Internationale Filmfestspiele Berlin. BerlinalePanorama</v>
      </c>
      <c r="B4" s="107" t="s">
        <v>34</v>
      </c>
      <c r="C4" s="108" t="s">
        <v>80</v>
      </c>
      <c r="D4" s="109">
        <v>2</v>
      </c>
      <c r="E4" s="109">
        <v>3</v>
      </c>
      <c r="F4" s="110">
        <f t="shared" ref="F4:F78" si="1">D4+E4</f>
        <v>5</v>
      </c>
      <c r="G4" s="101" t="s">
        <v>106</v>
      </c>
      <c r="H4" s="101" t="s">
        <v>180</v>
      </c>
    </row>
    <row r="5" spans="1:8" x14ac:dyDescent="0.25">
      <c r="A5" s="102" t="str">
        <f t="shared" si="0"/>
        <v>1.Internationale Filmfestspiele Berlin. BerlinaleResta de seccions</v>
      </c>
      <c r="B5" s="111" t="s">
        <v>34</v>
      </c>
      <c r="C5" s="112" t="s">
        <v>79</v>
      </c>
      <c r="D5" s="113">
        <v>1</v>
      </c>
      <c r="E5" s="113">
        <v>2</v>
      </c>
      <c r="F5" s="114">
        <f t="shared" si="1"/>
        <v>3</v>
      </c>
      <c r="G5" s="101" t="s">
        <v>106</v>
      </c>
      <c r="H5" s="101" t="s">
        <v>181</v>
      </c>
    </row>
    <row r="6" spans="1:8" x14ac:dyDescent="0.25">
      <c r="A6" s="102" t="str">
        <f t="shared" si="0"/>
        <v>2.Stuttgart International Festival of Animated Films (ITFS)Totes les seccions</v>
      </c>
      <c r="B6" s="100" t="s">
        <v>35</v>
      </c>
      <c r="C6" s="102" t="s">
        <v>81</v>
      </c>
      <c r="D6" s="101">
        <v>1</v>
      </c>
      <c r="E6" s="101">
        <v>2</v>
      </c>
      <c r="F6" s="101">
        <f t="shared" si="1"/>
        <v>3</v>
      </c>
      <c r="G6" s="101" t="s">
        <v>107</v>
      </c>
      <c r="H6" s="101" t="s">
        <v>107</v>
      </c>
    </row>
    <row r="7" spans="1:8" x14ac:dyDescent="0.25">
      <c r="A7" s="102" t="str">
        <f t="shared" si="0"/>
        <v>3.Festival Internacional de Cine de Mar del PlataTotes les seccions</v>
      </c>
      <c r="B7" s="100" t="s">
        <v>36</v>
      </c>
      <c r="C7" s="102" t="s">
        <v>81</v>
      </c>
      <c r="D7" s="101">
        <v>1</v>
      </c>
      <c r="E7" s="101">
        <v>2</v>
      </c>
      <c r="F7" s="101">
        <f t="shared" si="1"/>
        <v>3</v>
      </c>
      <c r="G7" s="101" t="s">
        <v>109</v>
      </c>
      <c r="H7" s="101" t="s">
        <v>109</v>
      </c>
    </row>
    <row r="8" spans="1:8" x14ac:dyDescent="0.25">
      <c r="A8" s="102" t="str">
        <f t="shared" si="0"/>
        <v>4.BAFICI- Buenos Aires Festival Internacional de Cine IndependienteTotes les seccions</v>
      </c>
      <c r="B8" s="100" t="s">
        <v>37</v>
      </c>
      <c r="C8" s="102" t="s">
        <v>81</v>
      </c>
      <c r="D8" s="101">
        <v>1</v>
      </c>
      <c r="E8" s="101">
        <v>2</v>
      </c>
      <c r="F8" s="101">
        <f t="shared" si="1"/>
        <v>3</v>
      </c>
      <c r="G8" s="101" t="s">
        <v>108</v>
      </c>
      <c r="H8" s="101" t="s">
        <v>108</v>
      </c>
    </row>
    <row r="9" spans="1:8" x14ac:dyDescent="0.25">
      <c r="A9" s="102" t="str">
        <f t="shared" si="0"/>
        <v>5.Brussels International Animation Film Festival Totes les seccions</v>
      </c>
      <c r="B9" s="100" t="s">
        <v>38</v>
      </c>
      <c r="C9" s="102" t="s">
        <v>81</v>
      </c>
      <c r="D9" s="101">
        <v>1</v>
      </c>
      <c r="E9" s="101">
        <v>2</v>
      </c>
      <c r="F9" s="101">
        <f t="shared" si="1"/>
        <v>3</v>
      </c>
      <c r="G9" s="101" t="s">
        <v>110</v>
      </c>
      <c r="H9" s="101" t="s">
        <v>110</v>
      </c>
    </row>
    <row r="10" spans="1:8" x14ac:dyDescent="0.25">
      <c r="A10" s="102" t="str">
        <f t="shared" si="0"/>
        <v>6.Toronto International Film Festival (TIFF)Totes les seccions</v>
      </c>
      <c r="B10" s="100" t="s">
        <v>227</v>
      </c>
      <c r="C10" s="102" t="s">
        <v>81</v>
      </c>
      <c r="D10" s="101">
        <v>1</v>
      </c>
      <c r="E10" s="101">
        <v>2</v>
      </c>
      <c r="F10" s="101">
        <f t="shared" si="1"/>
        <v>3</v>
      </c>
      <c r="G10" s="101" t="s">
        <v>111</v>
      </c>
      <c r="H10" s="101" t="s">
        <v>111</v>
      </c>
    </row>
    <row r="11" spans="1:8" x14ac:dyDescent="0.25">
      <c r="A11" s="102" t="str">
        <f t="shared" si="0"/>
        <v>7.Hot Docs Canadian International Documentary FestivalTotes les seccions</v>
      </c>
      <c r="B11" s="100" t="s">
        <v>258</v>
      </c>
      <c r="C11" s="102" t="s">
        <v>81</v>
      </c>
      <c r="D11" s="101">
        <v>1</v>
      </c>
      <c r="E11" s="101">
        <v>2</v>
      </c>
      <c r="F11" s="101">
        <f t="shared" si="1"/>
        <v>3</v>
      </c>
      <c r="G11" s="101" t="s">
        <v>112</v>
      </c>
      <c r="H11" s="101" t="s">
        <v>112</v>
      </c>
    </row>
    <row r="12" spans="1:8" x14ac:dyDescent="0.25">
      <c r="A12" s="102" t="str">
        <f t="shared" si="0"/>
        <v>8.Otawa International Animation FestivalTotes les seccions</v>
      </c>
      <c r="B12" s="100" t="s">
        <v>39</v>
      </c>
      <c r="C12" s="102" t="s">
        <v>81</v>
      </c>
      <c r="D12" s="101">
        <v>1</v>
      </c>
      <c r="E12" s="101">
        <v>2</v>
      </c>
      <c r="F12" s="101">
        <f t="shared" si="1"/>
        <v>3</v>
      </c>
      <c r="G12" s="101" t="s">
        <v>113</v>
      </c>
      <c r="H12" s="101" t="s">
        <v>113</v>
      </c>
    </row>
    <row r="13" spans="1:8" x14ac:dyDescent="0.25">
      <c r="A13" s="102" t="str">
        <f t="shared" si="0"/>
        <v>9.Montreal Film Festival (World Film Festival)Totes les seccions</v>
      </c>
      <c r="B13" s="100" t="s">
        <v>257</v>
      </c>
      <c r="C13" s="102" t="s">
        <v>81</v>
      </c>
      <c r="D13" s="101">
        <v>1</v>
      </c>
      <c r="E13" s="101">
        <v>2</v>
      </c>
      <c r="F13" s="101">
        <f t="shared" si="1"/>
        <v>3</v>
      </c>
      <c r="G13" s="101" t="s">
        <v>114</v>
      </c>
      <c r="H13" s="101" t="s">
        <v>114</v>
      </c>
    </row>
    <row r="14" spans="1:8" x14ac:dyDescent="0.25">
      <c r="A14" s="102" t="str">
        <f t="shared" si="0"/>
        <v>10.Festival Internacional de Cinema de Cartagena de IndiasTotes les seccions</v>
      </c>
      <c r="B14" s="100" t="s">
        <v>41</v>
      </c>
      <c r="C14" s="102" t="s">
        <v>81</v>
      </c>
      <c r="D14" s="101">
        <v>1</v>
      </c>
      <c r="E14" s="101">
        <v>1</v>
      </c>
      <c r="F14" s="101">
        <f t="shared" si="1"/>
        <v>2</v>
      </c>
      <c r="G14" s="101" t="s">
        <v>115</v>
      </c>
      <c r="H14" s="101" t="s">
        <v>115</v>
      </c>
    </row>
    <row r="15" spans="1:8" x14ac:dyDescent="0.25">
      <c r="A15" s="102" t="str">
        <f t="shared" si="0"/>
        <v>11.Busan International Film FestivalTotes les seccions</v>
      </c>
      <c r="B15" s="100" t="s">
        <v>42</v>
      </c>
      <c r="C15" s="102" t="s">
        <v>81</v>
      </c>
      <c r="D15" s="101">
        <v>1</v>
      </c>
      <c r="E15" s="101">
        <v>2</v>
      </c>
      <c r="F15" s="101">
        <f t="shared" si="1"/>
        <v>3</v>
      </c>
      <c r="G15" s="101" t="s">
        <v>116</v>
      </c>
      <c r="H15" s="101" t="s">
        <v>116</v>
      </c>
    </row>
    <row r="16" spans="1:8" x14ac:dyDescent="0.25">
      <c r="A16" s="102" t="str">
        <f t="shared" si="0"/>
        <v>12. CPH:DOXTotes les seccions</v>
      </c>
      <c r="B16" s="100" t="s">
        <v>228</v>
      </c>
      <c r="C16" s="102" t="s">
        <v>81</v>
      </c>
      <c r="D16" s="101">
        <v>1</v>
      </c>
      <c r="E16" s="101">
        <v>1</v>
      </c>
      <c r="F16" s="101">
        <f t="shared" si="1"/>
        <v>2</v>
      </c>
      <c r="G16" s="101" t="s">
        <v>117</v>
      </c>
      <c r="H16" s="101" t="s">
        <v>117</v>
      </c>
    </row>
    <row r="17" spans="1:8" x14ac:dyDescent="0.25">
      <c r="A17" s="102" t="str">
        <f t="shared" si="0"/>
        <v>13.Cairo International Film FestivalTotes les seccions</v>
      </c>
      <c r="B17" s="100" t="s">
        <v>43</v>
      </c>
      <c r="C17" s="102" t="s">
        <v>81</v>
      </c>
      <c r="D17" s="101">
        <v>1</v>
      </c>
      <c r="E17" s="101">
        <v>2</v>
      </c>
      <c r="F17" s="101">
        <f t="shared" si="1"/>
        <v>3</v>
      </c>
      <c r="G17" s="101" t="s">
        <v>118</v>
      </c>
      <c r="H17" s="101" t="s">
        <v>118</v>
      </c>
    </row>
    <row r="18" spans="1:8" x14ac:dyDescent="0.25">
      <c r="A18" s="102" t="str">
        <f t="shared" si="0"/>
        <v>14.Tallinn Black Nights Film FestivalTotes les seccions</v>
      </c>
      <c r="B18" s="100" t="s">
        <v>44</v>
      </c>
      <c r="C18" s="102" t="s">
        <v>81</v>
      </c>
      <c r="D18" s="101">
        <v>1</v>
      </c>
      <c r="E18" s="101">
        <v>2</v>
      </c>
      <c r="F18" s="101">
        <f t="shared" si="1"/>
        <v>3</v>
      </c>
      <c r="G18" s="101" t="s">
        <v>119</v>
      </c>
      <c r="H18" s="101" t="s">
        <v>119</v>
      </c>
    </row>
    <row r="19" spans="1:8" x14ac:dyDescent="0.25">
      <c r="A19" s="102" t="str">
        <f t="shared" si="0"/>
        <v>15.Sundance Film FestivalTotes les seccions</v>
      </c>
      <c r="B19" s="100" t="s">
        <v>45</v>
      </c>
      <c r="C19" s="102" t="s">
        <v>81</v>
      </c>
      <c r="D19" s="101">
        <v>1</v>
      </c>
      <c r="E19" s="101">
        <v>2</v>
      </c>
      <c r="F19" s="101">
        <f t="shared" si="1"/>
        <v>3</v>
      </c>
      <c r="G19" s="101" t="s">
        <v>120</v>
      </c>
      <c r="H19" s="101" t="s">
        <v>120</v>
      </c>
    </row>
    <row r="20" spans="1:8" x14ac:dyDescent="0.25">
      <c r="A20" s="102" t="str">
        <f t="shared" si="0"/>
        <v>16.Tribeca Film FestivalSecció per sèries</v>
      </c>
      <c r="B20" s="100" t="s">
        <v>83</v>
      </c>
      <c r="C20" s="102" t="s">
        <v>82</v>
      </c>
      <c r="D20" s="101">
        <v>1</v>
      </c>
      <c r="E20" s="101">
        <v>1</v>
      </c>
      <c r="F20" s="101">
        <f t="shared" si="1"/>
        <v>2</v>
      </c>
      <c r="G20" s="101" t="s">
        <v>121</v>
      </c>
      <c r="H20" s="101" t="s">
        <v>121</v>
      </c>
    </row>
    <row r="21" spans="1:8" x14ac:dyDescent="0.25">
      <c r="A21" s="102" t="str">
        <f t="shared" si="0"/>
        <v>17.SXSW Film Festival AustinTotes les seccions</v>
      </c>
      <c r="B21" s="100" t="s">
        <v>46</v>
      </c>
      <c r="C21" s="102" t="s">
        <v>81</v>
      </c>
      <c r="D21" s="101">
        <v>1</v>
      </c>
      <c r="E21" s="101">
        <v>1</v>
      </c>
      <c r="F21" s="101">
        <f t="shared" si="1"/>
        <v>2</v>
      </c>
      <c r="G21" s="101" t="s">
        <v>122</v>
      </c>
      <c r="H21" s="101" t="s">
        <v>122</v>
      </c>
    </row>
    <row r="22" spans="1:8" x14ac:dyDescent="0.25">
      <c r="A22" s="102" t="str">
        <f t="shared" si="0"/>
        <v>18.New York Film FestivalTotes les seccions</v>
      </c>
      <c r="B22" s="100" t="s">
        <v>47</v>
      </c>
      <c r="C22" s="102" t="s">
        <v>81</v>
      </c>
      <c r="D22" s="101">
        <v>1</v>
      </c>
      <c r="E22" s="101">
        <v>1</v>
      </c>
      <c r="F22" s="101">
        <f t="shared" si="1"/>
        <v>2</v>
      </c>
      <c r="G22" s="101" t="s">
        <v>123</v>
      </c>
      <c r="H22" s="101" t="s">
        <v>123</v>
      </c>
    </row>
    <row r="23" spans="1:8" x14ac:dyDescent="0.25">
      <c r="A23" s="102" t="str">
        <f t="shared" si="0"/>
        <v>19.Festival de CannesSecció oficial a concurs i secció fora de concurs</v>
      </c>
      <c r="B23" s="115" t="s">
        <v>229</v>
      </c>
      <c r="C23" s="116" t="s">
        <v>84</v>
      </c>
      <c r="D23" s="105">
        <v>2</v>
      </c>
      <c r="E23" s="105">
        <v>4</v>
      </c>
      <c r="F23" s="106">
        <f t="shared" si="1"/>
        <v>6</v>
      </c>
      <c r="G23" s="101" t="s">
        <v>124</v>
      </c>
      <c r="H23" s="101" t="s">
        <v>182</v>
      </c>
    </row>
    <row r="24" spans="1:8" x14ac:dyDescent="0.25">
      <c r="A24" s="102" t="str">
        <f t="shared" si="0"/>
        <v>19.Festival de CannesUn Certain Regard / Semaine Internationale de la Critique / Quinzaine des Réalisateurs</v>
      </c>
      <c r="B24" s="117" t="s">
        <v>229</v>
      </c>
      <c r="C24" s="118" t="s">
        <v>85</v>
      </c>
      <c r="D24" s="109">
        <v>2</v>
      </c>
      <c r="E24" s="109">
        <v>3</v>
      </c>
      <c r="F24" s="110">
        <f t="shared" ref="F24:F25" si="2">D24+E24</f>
        <v>5</v>
      </c>
      <c r="G24" s="101" t="s">
        <v>124</v>
      </c>
      <c r="H24" s="101" t="s">
        <v>183</v>
      </c>
    </row>
    <row r="25" spans="1:8" x14ac:dyDescent="0.25">
      <c r="A25" s="102" t="str">
        <f t="shared" si="0"/>
        <v>19.Festival de CannesACID i resta de seccions</v>
      </c>
      <c r="B25" s="119" t="s">
        <v>229</v>
      </c>
      <c r="C25" s="120" t="s">
        <v>86</v>
      </c>
      <c r="D25" s="113">
        <v>1</v>
      </c>
      <c r="E25" s="113">
        <v>2</v>
      </c>
      <c r="F25" s="114">
        <f t="shared" si="2"/>
        <v>3</v>
      </c>
      <c r="G25" s="101" t="s">
        <v>124</v>
      </c>
      <c r="H25" s="101" t="s">
        <v>184</v>
      </c>
    </row>
    <row r="26" spans="1:8" x14ac:dyDescent="0.25">
      <c r="A26" s="102" t="str">
        <f t="shared" si="0"/>
        <v>20.Festival Internacional du Court Métrage de Clermont FerrandQualsevol secció oficial</v>
      </c>
      <c r="B26" s="100" t="s">
        <v>48</v>
      </c>
      <c r="C26" s="102" t="s">
        <v>87</v>
      </c>
      <c r="D26" s="101">
        <v>1</v>
      </c>
      <c r="E26" s="101">
        <v>2</v>
      </c>
      <c r="F26" s="101">
        <f t="shared" si="1"/>
        <v>3</v>
      </c>
      <c r="G26" s="101" t="s">
        <v>125</v>
      </c>
      <c r="H26" s="101" t="s">
        <v>125</v>
      </c>
    </row>
    <row r="27" spans="1:8" x14ac:dyDescent="0.25">
      <c r="A27" s="102" t="str">
        <f t="shared" si="0"/>
        <v>21.Festival Series ManiaTotes les seccions</v>
      </c>
      <c r="B27" s="100" t="s">
        <v>230</v>
      </c>
      <c r="C27" s="102" t="s">
        <v>81</v>
      </c>
      <c r="D27" s="101">
        <v>1</v>
      </c>
      <c r="E27" s="101">
        <v>2</v>
      </c>
      <c r="F27" s="101">
        <f t="shared" si="1"/>
        <v>3</v>
      </c>
      <c r="G27" s="101" t="s">
        <v>126</v>
      </c>
      <c r="H27" s="101" t="s">
        <v>126</v>
      </c>
    </row>
    <row r="28" spans="1:8" x14ac:dyDescent="0.25">
      <c r="A28" s="102" t="str">
        <f t="shared" si="0"/>
        <v>22.Festival International de la Création Télévisuelle de LuchonTotes les seccions</v>
      </c>
      <c r="B28" s="100" t="s">
        <v>49</v>
      </c>
      <c r="C28" s="102" t="s">
        <v>81</v>
      </c>
      <c r="D28" s="101">
        <v>1</v>
      </c>
      <c r="E28" s="101">
        <v>2</v>
      </c>
      <c r="F28" s="101">
        <f t="shared" si="1"/>
        <v>3</v>
      </c>
      <c r="G28" s="101" t="s">
        <v>127</v>
      </c>
      <c r="H28" s="101" t="s">
        <v>127</v>
      </c>
    </row>
    <row r="29" spans="1:8" x14ac:dyDescent="0.25">
      <c r="A29" s="102" t="str">
        <f t="shared" si="0"/>
        <v>23.Goa IFFI- India International Film FestivalTotes les seccions</v>
      </c>
      <c r="B29" s="100" t="s">
        <v>104</v>
      </c>
      <c r="C29" s="102" t="s">
        <v>81</v>
      </c>
      <c r="D29" s="101">
        <v>1</v>
      </c>
      <c r="E29" s="101">
        <v>2</v>
      </c>
      <c r="F29" s="101">
        <f t="shared" si="1"/>
        <v>3</v>
      </c>
      <c r="G29" s="101" t="s">
        <v>128</v>
      </c>
      <c r="H29" s="101" t="s">
        <v>128</v>
      </c>
    </row>
    <row r="30" spans="1:8" x14ac:dyDescent="0.25">
      <c r="A30" s="102" t="str">
        <f t="shared" si="0"/>
        <v>24.La Bienale di Venezia / Mostra Internazionale d'Arte CinematograficaSecció oficial a concurs i secció oficial fora de concurs</v>
      </c>
      <c r="B30" s="115" t="s">
        <v>50</v>
      </c>
      <c r="C30" s="116" t="s">
        <v>88</v>
      </c>
      <c r="D30" s="105">
        <v>2</v>
      </c>
      <c r="E30" s="105">
        <v>4</v>
      </c>
      <c r="F30" s="106">
        <f t="shared" si="1"/>
        <v>6</v>
      </c>
      <c r="G30" s="101" t="s">
        <v>129</v>
      </c>
      <c r="H30" s="101" t="s">
        <v>185</v>
      </c>
    </row>
    <row r="31" spans="1:8" x14ac:dyDescent="0.25">
      <c r="A31" s="102" t="str">
        <f t="shared" si="0"/>
        <v>24.La Bienale di Venezia / Mostra Internazionale d'Arte CinematograficaProjeccions especials, Orizzonti, Venice Days i Settimana della Critica</v>
      </c>
      <c r="B31" s="117" t="s">
        <v>50</v>
      </c>
      <c r="C31" s="118" t="s">
        <v>89</v>
      </c>
      <c r="D31" s="109">
        <v>2</v>
      </c>
      <c r="E31" s="109">
        <v>3</v>
      </c>
      <c r="F31" s="110">
        <f t="shared" ref="F31:F32" si="3">D31+E31</f>
        <v>5</v>
      </c>
      <c r="G31" s="101" t="s">
        <v>129</v>
      </c>
      <c r="H31" s="101" t="s">
        <v>186</v>
      </c>
    </row>
    <row r="32" spans="1:8" x14ac:dyDescent="0.25">
      <c r="A32" s="102" t="str">
        <f t="shared" si="0"/>
        <v>24.La Bienale di Venezia / Mostra Internazionale d'Arte CinematograficaResta de seccions</v>
      </c>
      <c r="B32" s="119" t="s">
        <v>50</v>
      </c>
      <c r="C32" s="120" t="s">
        <v>79</v>
      </c>
      <c r="D32" s="113">
        <v>1</v>
      </c>
      <c r="E32" s="113">
        <v>2</v>
      </c>
      <c r="F32" s="114">
        <f t="shared" si="3"/>
        <v>3</v>
      </c>
      <c r="G32" s="101" t="s">
        <v>129</v>
      </c>
      <c r="H32" s="101" t="s">
        <v>187</v>
      </c>
    </row>
    <row r="33" spans="1:8" x14ac:dyDescent="0.25">
      <c r="A33" s="102" t="str">
        <f t="shared" si="0"/>
        <v>25.Cartoons on the Bay, Pulcinella AwardsTotes les seccions</v>
      </c>
      <c r="B33" s="100" t="s">
        <v>51</v>
      </c>
      <c r="C33" s="102" t="s">
        <v>81</v>
      </c>
      <c r="D33" s="101">
        <v>1</v>
      </c>
      <c r="E33" s="101">
        <v>1</v>
      </c>
      <c r="F33" s="101">
        <f t="shared" si="1"/>
        <v>2</v>
      </c>
      <c r="G33" s="101" t="s">
        <v>130</v>
      </c>
      <c r="H33" s="101" t="s">
        <v>130</v>
      </c>
    </row>
    <row r="34" spans="1:8" x14ac:dyDescent="0.25">
      <c r="A34" s="102" t="str">
        <f t="shared" si="0"/>
        <v>26.Tokyo Internatjional Film Festival (TIFF)Totes les seccions</v>
      </c>
      <c r="B34" s="100" t="s">
        <v>52</v>
      </c>
      <c r="C34" s="102" t="s">
        <v>81</v>
      </c>
      <c r="D34" s="101">
        <v>1</v>
      </c>
      <c r="E34" s="101">
        <v>2</v>
      </c>
      <c r="F34" s="101">
        <f t="shared" si="1"/>
        <v>3</v>
      </c>
      <c r="G34" s="101" t="s">
        <v>131</v>
      </c>
      <c r="H34" s="101" t="s">
        <v>131</v>
      </c>
    </row>
    <row r="35" spans="1:8" x14ac:dyDescent="0.25">
      <c r="A35" s="102" t="str">
        <f t="shared" si="0"/>
        <v>27.Festival Internacional de Cine de Guadalajara (FICG)Totes les seccions</v>
      </c>
      <c r="B35" s="100" t="s">
        <v>231</v>
      </c>
      <c r="C35" s="102" t="s">
        <v>81</v>
      </c>
      <c r="D35" s="101">
        <v>1</v>
      </c>
      <c r="E35" s="101">
        <v>1</v>
      </c>
      <c r="F35" s="101">
        <f t="shared" si="1"/>
        <v>2</v>
      </c>
      <c r="G35" s="101" t="s">
        <v>132</v>
      </c>
      <c r="H35" s="101" t="s">
        <v>132</v>
      </c>
    </row>
    <row r="36" spans="1:8" x14ac:dyDescent="0.25">
      <c r="A36" s="102" t="str">
        <f t="shared" si="0"/>
        <v>28.Festival de Télévision de Montecarlo Totes les seccions</v>
      </c>
      <c r="B36" s="100" t="s">
        <v>232</v>
      </c>
      <c r="C36" s="102" t="s">
        <v>81</v>
      </c>
      <c r="D36" s="101">
        <v>1</v>
      </c>
      <c r="E36" s="101">
        <v>2</v>
      </c>
      <c r="F36" s="101">
        <f t="shared" si="1"/>
        <v>3</v>
      </c>
      <c r="G36" s="101" t="s">
        <v>133</v>
      </c>
      <c r="H36" s="101" t="s">
        <v>133</v>
      </c>
    </row>
    <row r="37" spans="1:8" x14ac:dyDescent="0.25">
      <c r="A37" s="102" t="str">
        <f t="shared" si="0"/>
        <v>29.International Film Festival RotterdamTotes les seccions</v>
      </c>
      <c r="B37" s="100" t="s">
        <v>53</v>
      </c>
      <c r="C37" s="102" t="s">
        <v>81</v>
      </c>
      <c r="D37" s="101">
        <v>1</v>
      </c>
      <c r="E37" s="101">
        <v>2</v>
      </c>
      <c r="F37" s="101">
        <f t="shared" si="1"/>
        <v>3</v>
      </c>
      <c r="G37" s="101" t="s">
        <v>134</v>
      </c>
      <c r="H37" s="101" t="s">
        <v>134</v>
      </c>
    </row>
    <row r="38" spans="1:8" x14ac:dyDescent="0.25">
      <c r="A38" s="102" t="str">
        <f t="shared" si="0"/>
        <v>30.International Documentary Film festival Amsterdam (IDFA)Totes les seccions</v>
      </c>
      <c r="B38" s="100" t="s">
        <v>54</v>
      </c>
      <c r="C38" s="102" t="s">
        <v>81</v>
      </c>
      <c r="D38" s="101">
        <v>1</v>
      </c>
      <c r="E38" s="101">
        <v>2</v>
      </c>
      <c r="F38" s="101">
        <f t="shared" si="1"/>
        <v>3</v>
      </c>
      <c r="G38" s="101" t="s">
        <v>135</v>
      </c>
      <c r="H38" s="101" t="s">
        <v>135</v>
      </c>
    </row>
    <row r="39" spans="1:8" x14ac:dyDescent="0.25">
      <c r="A39" s="102" t="str">
        <f t="shared" si="0"/>
        <v>31.Warsaw International Film FestivalTotes les seccions</v>
      </c>
      <c r="B39" s="100" t="s">
        <v>55</v>
      </c>
      <c r="C39" s="102" t="s">
        <v>81</v>
      </c>
      <c r="D39" s="101">
        <v>1</v>
      </c>
      <c r="E39" s="101">
        <v>2</v>
      </c>
      <c r="F39" s="101">
        <f t="shared" si="1"/>
        <v>3</v>
      </c>
      <c r="G39" s="101" t="s">
        <v>136</v>
      </c>
      <c r="H39" s="101" t="s">
        <v>136</v>
      </c>
    </row>
    <row r="40" spans="1:8" x14ac:dyDescent="0.25">
      <c r="A40" s="102" t="str">
        <f t="shared" si="0"/>
        <v>32.Doc LisboaTotes les seccions</v>
      </c>
      <c r="B40" s="100" t="s">
        <v>56</v>
      </c>
      <c r="C40" s="102" t="s">
        <v>81</v>
      </c>
      <c r="D40" s="101">
        <v>1</v>
      </c>
      <c r="E40" s="101">
        <v>1</v>
      </c>
      <c r="F40" s="101">
        <f t="shared" si="1"/>
        <v>2</v>
      </c>
      <c r="G40" s="101" t="s">
        <v>137</v>
      </c>
      <c r="H40" s="101" t="s">
        <v>137</v>
      </c>
    </row>
    <row r="41" spans="1:8" x14ac:dyDescent="0.25">
      <c r="A41" s="102" t="str">
        <f t="shared" si="0"/>
        <v>33.London Film Festival (BFI)Totes les seccions</v>
      </c>
      <c r="B41" s="100" t="s">
        <v>57</v>
      </c>
      <c r="C41" s="102" t="s">
        <v>81</v>
      </c>
      <c r="D41" s="101">
        <v>1</v>
      </c>
      <c r="E41" s="101">
        <v>2</v>
      </c>
      <c r="F41" s="101">
        <f t="shared" si="1"/>
        <v>3</v>
      </c>
      <c r="G41" s="101" t="s">
        <v>138</v>
      </c>
      <c r="H41" s="101" t="s">
        <v>138</v>
      </c>
    </row>
    <row r="42" spans="1:8" x14ac:dyDescent="0.25">
      <c r="A42" s="102" t="str">
        <f t="shared" si="0"/>
        <v>34.Karlovy Vary International Film Festival Totes les seccions</v>
      </c>
      <c r="B42" s="100" t="s">
        <v>58</v>
      </c>
      <c r="C42" s="102" t="s">
        <v>81</v>
      </c>
      <c r="D42" s="101">
        <v>1</v>
      </c>
      <c r="E42" s="101">
        <v>2</v>
      </c>
      <c r="F42" s="101">
        <f t="shared" si="1"/>
        <v>3</v>
      </c>
      <c r="G42" s="101" t="s">
        <v>139</v>
      </c>
      <c r="H42" s="101" t="s">
        <v>139</v>
      </c>
    </row>
    <row r="43" spans="1:8" x14ac:dyDescent="0.25">
      <c r="A43" s="102" t="str">
        <f t="shared" si="0"/>
        <v>35.Moscow International Film FestivalTotes les seccions</v>
      </c>
      <c r="B43" s="100" t="s">
        <v>59</v>
      </c>
      <c r="C43" s="102" t="s">
        <v>81</v>
      </c>
      <c r="D43" s="101">
        <v>1</v>
      </c>
      <c r="E43" s="101">
        <v>2</v>
      </c>
      <c r="F43" s="101">
        <f t="shared" si="1"/>
        <v>3</v>
      </c>
      <c r="G43" s="101" t="s">
        <v>140</v>
      </c>
      <c r="H43" s="101" t="s">
        <v>140</v>
      </c>
    </row>
    <row r="44" spans="1:8" x14ac:dyDescent="0.25">
      <c r="A44" s="102" t="str">
        <f t="shared" si="0"/>
        <v>36.Stockholm Film FestivalTotes les seccions</v>
      </c>
      <c r="B44" s="100" t="s">
        <v>60</v>
      </c>
      <c r="C44" s="102" t="s">
        <v>81</v>
      </c>
      <c r="D44" s="101">
        <v>1</v>
      </c>
      <c r="E44" s="101">
        <v>1</v>
      </c>
      <c r="F44" s="101">
        <f t="shared" si="1"/>
        <v>2</v>
      </c>
      <c r="G44" s="101" t="s">
        <v>141</v>
      </c>
      <c r="H44" s="101" t="s">
        <v>141</v>
      </c>
    </row>
    <row r="45" spans="1:8" x14ac:dyDescent="0.25">
      <c r="A45" s="102" t="str">
        <f t="shared" si="0"/>
        <v>37.Festival del Film LocarnoTotes les seccions</v>
      </c>
      <c r="B45" s="100" t="s">
        <v>61</v>
      </c>
      <c r="C45" s="102" t="s">
        <v>81</v>
      </c>
      <c r="D45" s="101">
        <v>1</v>
      </c>
      <c r="E45" s="101">
        <v>2</v>
      </c>
      <c r="F45" s="101">
        <f t="shared" si="1"/>
        <v>3</v>
      </c>
      <c r="G45" s="101" t="s">
        <v>142</v>
      </c>
      <c r="H45" s="101" t="s">
        <v>142</v>
      </c>
    </row>
    <row r="46" spans="1:8" x14ac:dyDescent="0.25">
      <c r="A46" s="102" t="str">
        <f t="shared" si="0"/>
        <v>38.ChilemonosTotes les seccions</v>
      </c>
      <c r="B46" s="100" t="s">
        <v>62</v>
      </c>
      <c r="C46" s="102" t="s">
        <v>81</v>
      </c>
      <c r="D46" s="101">
        <v>1</v>
      </c>
      <c r="E46" s="101">
        <v>1</v>
      </c>
      <c r="F46" s="101">
        <f t="shared" si="1"/>
        <v>2</v>
      </c>
      <c r="G46" s="101" t="s">
        <v>143</v>
      </c>
      <c r="H46" s="101" t="s">
        <v>143</v>
      </c>
    </row>
    <row r="47" spans="1:8" x14ac:dyDescent="0.25">
      <c r="A47" s="102" t="str">
        <f t="shared" si="0"/>
        <v>39.Shanghai International Film Festival  Totes les seccions</v>
      </c>
      <c r="B47" s="100" t="s">
        <v>63</v>
      </c>
      <c r="C47" s="102" t="s">
        <v>81</v>
      </c>
      <c r="D47" s="101">
        <v>1</v>
      </c>
      <c r="E47" s="101">
        <v>2</v>
      </c>
      <c r="F47" s="101">
        <f t="shared" si="1"/>
        <v>3</v>
      </c>
      <c r="G47" s="101" t="s">
        <v>144</v>
      </c>
      <c r="H47" s="101" t="s">
        <v>144</v>
      </c>
    </row>
    <row r="48" spans="1:8" x14ac:dyDescent="0.25">
      <c r="A48" s="102" t="str">
        <f t="shared" si="0"/>
        <v>n1.D’A Film FestivalSecció oficial</v>
      </c>
      <c r="B48" s="115" t="s">
        <v>64</v>
      </c>
      <c r="C48" s="116" t="s">
        <v>90</v>
      </c>
      <c r="D48" s="105">
        <v>1</v>
      </c>
      <c r="E48" s="105">
        <v>2</v>
      </c>
      <c r="F48" s="106">
        <f t="shared" si="1"/>
        <v>3</v>
      </c>
      <c r="G48" s="101" t="s">
        <v>145</v>
      </c>
      <c r="H48" s="101" t="s">
        <v>175</v>
      </c>
    </row>
    <row r="49" spans="1:8" x14ac:dyDescent="0.25">
      <c r="A49" s="102" t="str">
        <f t="shared" si="0"/>
        <v>n1.D’A Film FestivalResta de seccions</v>
      </c>
      <c r="B49" s="119" t="s">
        <v>64</v>
      </c>
      <c r="C49" s="120" t="s">
        <v>79</v>
      </c>
      <c r="D49" s="113">
        <v>1</v>
      </c>
      <c r="E49" s="113">
        <v>1</v>
      </c>
      <c r="F49" s="114">
        <f t="shared" ref="F49" si="4">D49+E49</f>
        <v>2</v>
      </c>
      <c r="G49" s="101" t="s">
        <v>145</v>
      </c>
      <c r="H49" s="101" t="s">
        <v>176</v>
      </c>
    </row>
    <row r="50" spans="1:8" x14ac:dyDescent="0.25">
      <c r="A50" s="102" t="str">
        <f t="shared" si="0"/>
        <v>n2.Sitges, Festival Internacional de Cinema Fantàstic de Catalunya Oficial fantàstic</v>
      </c>
      <c r="B50" s="115" t="s">
        <v>65</v>
      </c>
      <c r="C50" s="121" t="s">
        <v>91</v>
      </c>
      <c r="D50" s="122">
        <v>1</v>
      </c>
      <c r="E50" s="122">
        <v>2</v>
      </c>
      <c r="F50" s="123">
        <f t="shared" si="1"/>
        <v>3</v>
      </c>
      <c r="G50" s="101" t="s">
        <v>146</v>
      </c>
      <c r="H50" s="101" t="s">
        <v>177</v>
      </c>
    </row>
    <row r="51" spans="1:8" x14ac:dyDescent="0.25">
      <c r="A51" s="102" t="str">
        <f t="shared" si="0"/>
        <v>n2.Sitges, Festival Internacional de Cinema Fantàstic de Catalunya Resta de seccions</v>
      </c>
      <c r="B51" s="119" t="s">
        <v>65</v>
      </c>
      <c r="C51" s="124" t="s">
        <v>79</v>
      </c>
      <c r="D51" s="125">
        <v>1</v>
      </c>
      <c r="E51" s="125">
        <v>1</v>
      </c>
      <c r="F51" s="126">
        <f t="shared" ref="F51" si="5">D51+E51</f>
        <v>2</v>
      </c>
      <c r="G51" s="101" t="s">
        <v>146</v>
      </c>
      <c r="H51" s="101" t="s">
        <v>178</v>
      </c>
    </row>
    <row r="52" spans="1:8" x14ac:dyDescent="0.25">
      <c r="A52" s="102" t="str">
        <f t="shared" si="0"/>
        <v>n3.Festival Internacional de Documentales DocsBarcelonaSecció oficial</v>
      </c>
      <c r="B52" s="100" t="s">
        <v>66</v>
      </c>
      <c r="C52" s="102" t="s">
        <v>90</v>
      </c>
      <c r="D52" s="101">
        <v>1</v>
      </c>
      <c r="E52" s="101">
        <v>1</v>
      </c>
      <c r="F52" s="101">
        <f t="shared" si="1"/>
        <v>2</v>
      </c>
      <c r="G52" s="101" t="s">
        <v>147</v>
      </c>
      <c r="H52" s="101" t="s">
        <v>147</v>
      </c>
    </row>
    <row r="53" spans="1:8" x14ac:dyDescent="0.25">
      <c r="A53" s="102" t="str">
        <f t="shared" si="0"/>
        <v>n4.L’Alternativa, Festival de Cinema Independent de BarcelonaSecció oficial</v>
      </c>
      <c r="B53" s="100" t="s">
        <v>233</v>
      </c>
      <c r="C53" s="102" t="s">
        <v>90</v>
      </c>
      <c r="D53" s="101">
        <v>1</v>
      </c>
      <c r="E53" s="101">
        <v>1</v>
      </c>
      <c r="F53" s="101">
        <f t="shared" si="1"/>
        <v>2</v>
      </c>
      <c r="G53" s="101" t="s">
        <v>148</v>
      </c>
      <c r="H53" s="101" t="s">
        <v>148</v>
      </c>
    </row>
    <row r="54" spans="1:8" x14ac:dyDescent="0.25">
      <c r="A54" s="102" t="str">
        <f t="shared" si="0"/>
        <v>n5.Festival Internacional de Cine Documental MusicalSecció oficial</v>
      </c>
      <c r="B54" s="100" t="s">
        <v>67</v>
      </c>
      <c r="C54" s="102" t="s">
        <v>90</v>
      </c>
      <c r="D54" s="101">
        <v>1</v>
      </c>
      <c r="E54" s="101">
        <v>1</v>
      </c>
      <c r="F54" s="101">
        <f t="shared" si="1"/>
        <v>2</v>
      </c>
      <c r="G54" s="101" t="s">
        <v>149</v>
      </c>
      <c r="H54" s="101" t="s">
        <v>149</v>
      </c>
    </row>
    <row r="55" spans="1:8" x14ac:dyDescent="0.25">
      <c r="A55" s="102" t="str">
        <f t="shared" si="0"/>
        <v>n6.Festival Internacional de Cinema Documental i Curtmetratge de Bilbao ZINEBISecció oficial</v>
      </c>
      <c r="B55" s="100" t="s">
        <v>68</v>
      </c>
      <c r="C55" s="102" t="s">
        <v>90</v>
      </c>
      <c r="D55" s="101">
        <v>1</v>
      </c>
      <c r="E55" s="101">
        <v>1</v>
      </c>
      <c r="F55" s="101">
        <f t="shared" si="1"/>
        <v>2</v>
      </c>
      <c r="G55" s="101" t="s">
        <v>150</v>
      </c>
      <c r="H55" s="101" t="s">
        <v>150</v>
      </c>
    </row>
    <row r="56" spans="1:8" x14ac:dyDescent="0.25">
      <c r="A56" s="102" t="str">
        <f t="shared" si="0"/>
        <v>n7.Festival Internacional de Cinema de GijónSecció oficial</v>
      </c>
      <c r="B56" s="115" t="s">
        <v>69</v>
      </c>
      <c r="C56" s="116" t="s">
        <v>90</v>
      </c>
      <c r="D56" s="105">
        <v>1</v>
      </c>
      <c r="E56" s="105">
        <v>2</v>
      </c>
      <c r="F56" s="106">
        <f t="shared" ref="F56:F57" si="6">D56+E56</f>
        <v>3</v>
      </c>
      <c r="G56" s="101" t="s">
        <v>151</v>
      </c>
      <c r="H56" s="101" t="s">
        <v>188</v>
      </c>
    </row>
    <row r="57" spans="1:8" x14ac:dyDescent="0.25">
      <c r="A57" s="102" t="str">
        <f t="shared" si="0"/>
        <v>n7.Festival Internacional de Cinema de GijónResta de seccions</v>
      </c>
      <c r="B57" s="119" t="s">
        <v>69</v>
      </c>
      <c r="C57" s="120" t="s">
        <v>79</v>
      </c>
      <c r="D57" s="113">
        <v>1</v>
      </c>
      <c r="E57" s="113">
        <v>1</v>
      </c>
      <c r="F57" s="114">
        <f t="shared" si="6"/>
        <v>2</v>
      </c>
      <c r="G57" s="101" t="s">
        <v>151</v>
      </c>
      <c r="H57" s="101" t="s">
        <v>189</v>
      </c>
    </row>
    <row r="58" spans="1:8" x14ac:dyDescent="0.25">
      <c r="A58" s="102" t="str">
        <f t="shared" si="0"/>
        <v>n8.Festival Internacional de Cinema de San Sebastià / Donostia ZinemaldiaSecció oficial a concurs i secció fora de concurs</v>
      </c>
      <c r="B58" s="115" t="s">
        <v>70</v>
      </c>
      <c r="C58" s="116" t="s">
        <v>84</v>
      </c>
      <c r="D58" s="105">
        <v>2</v>
      </c>
      <c r="E58" s="105">
        <v>4</v>
      </c>
      <c r="F58" s="106">
        <f t="shared" si="1"/>
        <v>6</v>
      </c>
      <c r="G58" s="101" t="s">
        <v>152</v>
      </c>
      <c r="H58" s="101" t="s">
        <v>190</v>
      </c>
    </row>
    <row r="59" spans="1:8" x14ac:dyDescent="0.25">
      <c r="A59" s="102" t="str">
        <f t="shared" si="0"/>
        <v>n8.Festival Internacional de Cinema de San Sebastià / Donostia ZinemaldiaProjeccions especials, Zabaltegui i Perlas</v>
      </c>
      <c r="B59" s="117" t="s">
        <v>70</v>
      </c>
      <c r="C59" s="118" t="s">
        <v>92</v>
      </c>
      <c r="D59" s="109">
        <v>2</v>
      </c>
      <c r="E59" s="109">
        <v>3</v>
      </c>
      <c r="F59" s="110">
        <f t="shared" ref="F59:F62" si="7">D59+E59</f>
        <v>5</v>
      </c>
      <c r="G59" s="101" t="s">
        <v>152</v>
      </c>
      <c r="H59" s="101" t="s">
        <v>191</v>
      </c>
    </row>
    <row r="60" spans="1:8" x14ac:dyDescent="0.25">
      <c r="A60" s="102" t="str">
        <f t="shared" si="0"/>
        <v>n8.Festival Internacional de Cinema de San Sebastià / Donostia ZinemaldiaResta de seccions</v>
      </c>
      <c r="B60" s="119" t="s">
        <v>70</v>
      </c>
      <c r="C60" s="120" t="s">
        <v>79</v>
      </c>
      <c r="D60" s="113">
        <v>1</v>
      </c>
      <c r="E60" s="113">
        <v>2</v>
      </c>
      <c r="F60" s="114">
        <f t="shared" si="7"/>
        <v>3</v>
      </c>
      <c r="G60" s="101" t="s">
        <v>152</v>
      </c>
      <c r="H60" s="101" t="s">
        <v>192</v>
      </c>
    </row>
    <row r="61" spans="1:8" x14ac:dyDescent="0.25">
      <c r="A61" s="102" t="str">
        <f t="shared" si="0"/>
        <v>n9.Zoom IgualadaSecció oficial</v>
      </c>
      <c r="B61" s="100" t="s">
        <v>71</v>
      </c>
      <c r="C61" s="102" t="s">
        <v>90</v>
      </c>
      <c r="D61" s="101">
        <v>1</v>
      </c>
      <c r="E61" s="101">
        <v>1</v>
      </c>
      <c r="F61" s="101">
        <f t="shared" si="7"/>
        <v>2</v>
      </c>
      <c r="G61" s="101" t="s">
        <v>153</v>
      </c>
      <c r="H61" s="101" t="s">
        <v>153</v>
      </c>
    </row>
    <row r="62" spans="1:8" x14ac:dyDescent="0.25">
      <c r="A62" s="102" t="str">
        <f t="shared" si="0"/>
        <v>n10.Festival Internacional de Documentals Documenta MadridSecció oficial</v>
      </c>
      <c r="B62" s="100" t="s">
        <v>234</v>
      </c>
      <c r="C62" s="102" t="s">
        <v>90</v>
      </c>
      <c r="D62" s="101">
        <v>1</v>
      </c>
      <c r="E62" s="101">
        <v>1</v>
      </c>
      <c r="F62" s="101">
        <f t="shared" si="7"/>
        <v>2</v>
      </c>
      <c r="G62" s="101" t="s">
        <v>154</v>
      </c>
      <c r="H62" s="101" t="s">
        <v>154</v>
      </c>
    </row>
    <row r="63" spans="1:8" x14ac:dyDescent="0.25">
      <c r="A63" s="102" t="str">
        <f t="shared" si="0"/>
        <v>n11.Festival de MàlagaSecció oficial</v>
      </c>
      <c r="B63" s="115" t="s">
        <v>235</v>
      </c>
      <c r="C63" s="116" t="s">
        <v>90</v>
      </c>
      <c r="D63" s="105">
        <v>1</v>
      </c>
      <c r="E63" s="105">
        <v>2</v>
      </c>
      <c r="F63" s="106">
        <f t="shared" si="1"/>
        <v>3</v>
      </c>
      <c r="G63" s="101" t="s">
        <v>155</v>
      </c>
      <c r="H63" s="101" t="s">
        <v>193</v>
      </c>
    </row>
    <row r="64" spans="1:8" x14ac:dyDescent="0.25">
      <c r="A64" s="102" t="str">
        <f t="shared" si="0"/>
        <v>n11.Festival de MàlagaResta de seccions</v>
      </c>
      <c r="B64" s="119" t="s">
        <v>235</v>
      </c>
      <c r="C64" s="120" t="s">
        <v>79</v>
      </c>
      <c r="D64" s="113">
        <v>1</v>
      </c>
      <c r="E64" s="113">
        <v>1</v>
      </c>
      <c r="F64" s="114">
        <f t="shared" ref="F64:F66" si="8">D64+E64</f>
        <v>2</v>
      </c>
      <c r="G64" s="101" t="s">
        <v>155</v>
      </c>
      <c r="H64" s="101" t="s">
        <v>194</v>
      </c>
    </row>
    <row r="65" spans="1:8" x14ac:dyDescent="0.25">
      <c r="A65" s="102" t="str">
        <f t="shared" si="0"/>
        <v>n12.Festival Internacional de Cine de Las Palmas de Gran CanariaSecció oficial</v>
      </c>
      <c r="B65" s="100" t="s">
        <v>72</v>
      </c>
      <c r="C65" s="102" t="s">
        <v>90</v>
      </c>
      <c r="D65" s="101">
        <v>1</v>
      </c>
      <c r="E65" s="101">
        <v>1</v>
      </c>
      <c r="F65" s="101">
        <f t="shared" si="8"/>
        <v>2</v>
      </c>
      <c r="G65" s="101" t="s">
        <v>156</v>
      </c>
      <c r="H65" s="101" t="s">
        <v>156</v>
      </c>
    </row>
    <row r="66" spans="1:8" x14ac:dyDescent="0.25">
      <c r="A66" s="102" t="str">
        <f t="shared" si="0"/>
        <v>n13. AnimayoSecció oficial</v>
      </c>
      <c r="B66" s="100" t="s">
        <v>73</v>
      </c>
      <c r="C66" s="102" t="s">
        <v>90</v>
      </c>
      <c r="D66" s="101">
        <v>1</v>
      </c>
      <c r="E66" s="101">
        <v>1</v>
      </c>
      <c r="F66" s="101">
        <f t="shared" si="8"/>
        <v>2</v>
      </c>
      <c r="G66" s="101" t="s">
        <v>157</v>
      </c>
      <c r="H66" s="101" t="s">
        <v>157</v>
      </c>
    </row>
    <row r="67" spans="1:8" x14ac:dyDescent="0.25">
      <c r="A67" s="102" t="str">
        <f t="shared" si="0"/>
        <v>n14.FestVal Vitoria (Festival de Televisió de Vitòria)Totes les seccions</v>
      </c>
      <c r="B67" s="100" t="s">
        <v>236</v>
      </c>
      <c r="C67" s="208" t="s">
        <v>81</v>
      </c>
      <c r="D67" s="101">
        <v>1</v>
      </c>
      <c r="E67" s="101">
        <v>1</v>
      </c>
      <c r="F67" s="101">
        <f t="shared" si="1"/>
        <v>2</v>
      </c>
      <c r="G67" s="101" t="s">
        <v>158</v>
      </c>
      <c r="H67" s="101" t="s">
        <v>158</v>
      </c>
    </row>
    <row r="68" spans="1:8" x14ac:dyDescent="0.25">
      <c r="A68" s="102" t="str">
        <f t="shared" ref="A68:A82" si="9">CONCATENATE(B68,C68)</f>
        <v>n15.3D WireQualsevol secció animació</v>
      </c>
      <c r="B68" s="100" t="s">
        <v>74</v>
      </c>
      <c r="C68" s="102" t="s">
        <v>93</v>
      </c>
      <c r="D68" s="101">
        <v>1</v>
      </c>
      <c r="E68" s="101">
        <v>2</v>
      </c>
      <c r="F68" s="101">
        <f t="shared" si="1"/>
        <v>3</v>
      </c>
      <c r="G68" s="101" t="s">
        <v>159</v>
      </c>
      <c r="H68" s="101" t="s">
        <v>159</v>
      </c>
    </row>
    <row r="69" spans="1:8" x14ac:dyDescent="0.25">
      <c r="A69" s="102" t="str">
        <f t="shared" si="9"/>
        <v>n16. Festival de Cine Europeu de SevillaSecció oficial</v>
      </c>
      <c r="B69" s="100" t="s">
        <v>237</v>
      </c>
      <c r="C69" s="102" t="s">
        <v>90</v>
      </c>
      <c r="D69" s="101">
        <v>1</v>
      </c>
      <c r="E69" s="101">
        <v>1</v>
      </c>
      <c r="F69" s="101">
        <f t="shared" si="1"/>
        <v>2</v>
      </c>
      <c r="G69" s="101" t="s">
        <v>160</v>
      </c>
      <c r="H69" s="101" t="s">
        <v>160</v>
      </c>
    </row>
    <row r="70" spans="1:8" x14ac:dyDescent="0.25">
      <c r="A70" s="102" t="str">
        <f t="shared" si="9"/>
        <v>n17.Setmana Intenacional de Cinema de Valladolid (Seminci)Secció oficial</v>
      </c>
      <c r="B70" s="115" t="s">
        <v>75</v>
      </c>
      <c r="C70" s="116" t="s">
        <v>90</v>
      </c>
      <c r="D70" s="105">
        <v>1</v>
      </c>
      <c r="E70" s="105">
        <v>2</v>
      </c>
      <c r="F70" s="106">
        <f t="shared" si="1"/>
        <v>3</v>
      </c>
      <c r="G70" s="101" t="s">
        <v>161</v>
      </c>
      <c r="H70" s="101" t="s">
        <v>195</v>
      </c>
    </row>
    <row r="71" spans="1:8" x14ac:dyDescent="0.25">
      <c r="A71" s="102" t="str">
        <f t="shared" si="9"/>
        <v>n17.Setmana Intenacional de Cinema de Valladolid (Seminci)Resta de seccions</v>
      </c>
      <c r="B71" s="119" t="s">
        <v>75</v>
      </c>
      <c r="C71" s="120" t="s">
        <v>79</v>
      </c>
      <c r="D71" s="113">
        <v>1</v>
      </c>
      <c r="E71" s="113">
        <v>1</v>
      </c>
      <c r="F71" s="114">
        <f t="shared" ref="F71" si="10">D71+E71</f>
        <v>2</v>
      </c>
      <c r="G71" s="101" t="s">
        <v>161</v>
      </c>
      <c r="H71" s="101" t="s">
        <v>196</v>
      </c>
    </row>
    <row r="72" spans="1:8" x14ac:dyDescent="0.25">
      <c r="A72" s="102" t="str">
        <f t="shared" si="9"/>
        <v>p1.Premis Goya (Academia de las Arts i les Ciències Cinematogràfiques d'Espanya)Qualsevol premi</v>
      </c>
      <c r="B72" s="100" t="s">
        <v>238</v>
      </c>
      <c r="C72" s="102" t="s">
        <v>94</v>
      </c>
      <c r="D72" s="101">
        <v>2</v>
      </c>
      <c r="E72" s="101">
        <v>3</v>
      </c>
      <c r="F72" s="101">
        <f t="shared" si="1"/>
        <v>5</v>
      </c>
      <c r="G72" s="101" t="s">
        <v>162</v>
      </c>
      <c r="H72" s="101" t="s">
        <v>162</v>
      </c>
    </row>
    <row r="73" spans="1:8" x14ac:dyDescent="0.25">
      <c r="A73" s="102" t="str">
        <f t="shared" si="9"/>
        <v>p2.Premios Quirino de la Animación IberoamericanaQualsevol premi</v>
      </c>
      <c r="B73" s="100" t="s">
        <v>239</v>
      </c>
      <c r="C73" s="102" t="s">
        <v>94</v>
      </c>
      <c r="D73" s="101">
        <v>1</v>
      </c>
      <c r="E73" s="101">
        <v>2</v>
      </c>
      <c r="F73" s="101">
        <f t="shared" si="1"/>
        <v>3</v>
      </c>
      <c r="G73" s="101" t="s">
        <v>163</v>
      </c>
      <c r="H73" s="101" t="s">
        <v>163</v>
      </c>
    </row>
    <row r="74" spans="1:8" x14ac:dyDescent="0.25">
      <c r="A74" s="102" t="str">
        <f t="shared" si="9"/>
        <v>p3.Premis GaudíQualsevol premi</v>
      </c>
      <c r="B74" s="100" t="s">
        <v>76</v>
      </c>
      <c r="C74" s="102" t="s">
        <v>94</v>
      </c>
      <c r="D74" s="101">
        <v>1</v>
      </c>
      <c r="E74" s="101">
        <v>2</v>
      </c>
      <c r="F74" s="101">
        <f t="shared" si="1"/>
        <v>3</v>
      </c>
      <c r="G74" s="101" t="s">
        <v>164</v>
      </c>
      <c r="H74" s="101" t="s">
        <v>164</v>
      </c>
    </row>
    <row r="75" spans="1:8" x14ac:dyDescent="0.25">
      <c r="A75" s="102" t="str">
        <f t="shared" si="9"/>
        <v>p4.Premis Oscar (Acadèmia de les Arts i Ciències Cinematogràfiques de Hollywood) / The Oscars (Academy of Motion Pictures Arts and Science)Qualsevol premi</v>
      </c>
      <c r="B75" s="100" t="s">
        <v>240</v>
      </c>
      <c r="C75" s="102" t="s">
        <v>94</v>
      </c>
      <c r="D75" s="101">
        <v>4</v>
      </c>
      <c r="E75" s="101">
        <v>5</v>
      </c>
      <c r="F75" s="101">
        <f t="shared" si="1"/>
        <v>9</v>
      </c>
      <c r="G75" s="101" t="s">
        <v>165</v>
      </c>
      <c r="H75" s="101" t="s">
        <v>165</v>
      </c>
    </row>
    <row r="76" spans="1:8" x14ac:dyDescent="0.25">
      <c r="A76" s="102" t="str">
        <f t="shared" si="9"/>
        <v>p5.Premis Globus d'Or (Associació de la Premsa Estrangera de Hollywood) / Golden Globe Awards (The Hollywood Foreign Press Association)Qualsevol premi</v>
      </c>
      <c r="B76" s="100" t="s">
        <v>241</v>
      </c>
      <c r="C76" s="102" t="s">
        <v>94</v>
      </c>
      <c r="D76" s="101">
        <v>3</v>
      </c>
      <c r="E76" s="101">
        <v>4</v>
      </c>
      <c r="F76" s="101">
        <f t="shared" si="1"/>
        <v>7</v>
      </c>
      <c r="G76" s="101" t="s">
        <v>166</v>
      </c>
      <c r="H76" s="101" t="s">
        <v>166</v>
      </c>
    </row>
    <row r="77" spans="1:8" x14ac:dyDescent="0.25">
      <c r="A77" s="102" t="str">
        <f t="shared" si="9"/>
        <v>p6. Premis ANNIE (Premis de l'Associació Internacional de Cinema d'Animació)Qualsevol premi</v>
      </c>
      <c r="B77" s="100" t="s">
        <v>95</v>
      </c>
      <c r="C77" s="102" t="s">
        <v>94</v>
      </c>
      <c r="D77" s="101">
        <v>2</v>
      </c>
      <c r="E77" s="101">
        <v>3</v>
      </c>
      <c r="F77" s="101">
        <f t="shared" si="1"/>
        <v>5</v>
      </c>
      <c r="G77" s="101" t="s">
        <v>167</v>
      </c>
      <c r="H77" s="101" t="s">
        <v>167</v>
      </c>
    </row>
    <row r="78" spans="1:8" x14ac:dyDescent="0.25">
      <c r="A78" s="102" t="str">
        <f t="shared" si="9"/>
        <v>p7.Premis EmmyQualsevol premi</v>
      </c>
      <c r="B78" s="100" t="s">
        <v>77</v>
      </c>
      <c r="C78" s="102" t="s">
        <v>94</v>
      </c>
      <c r="D78" s="101">
        <v>2</v>
      </c>
      <c r="E78" s="101">
        <v>3</v>
      </c>
      <c r="F78" s="101">
        <f t="shared" si="1"/>
        <v>5</v>
      </c>
      <c r="G78" s="101" t="s">
        <v>168</v>
      </c>
      <c r="H78" s="101" t="s">
        <v>168</v>
      </c>
    </row>
    <row r="79" spans="1:8" x14ac:dyDescent="0.25">
      <c r="A79" s="102" t="str">
        <f t="shared" si="9"/>
        <v>p8.Premis del Cinema Europeu EFA (Acadèmia de Cine Europeu)/ European Film Awards EFA (European Film Academy)Qualsevol premi</v>
      </c>
      <c r="B79" s="100" t="s">
        <v>242</v>
      </c>
      <c r="C79" s="102" t="s">
        <v>94</v>
      </c>
      <c r="D79" s="101">
        <v>2</v>
      </c>
      <c r="E79" s="101">
        <v>3</v>
      </c>
      <c r="F79" s="101">
        <f t="shared" ref="F79:F82" si="11">D79+E79</f>
        <v>5</v>
      </c>
      <c r="G79" s="101" t="s">
        <v>169</v>
      </c>
      <c r="H79" s="101" t="s">
        <v>169</v>
      </c>
    </row>
    <row r="80" spans="1:8" x14ac:dyDescent="0.25">
      <c r="A80" s="102" t="str">
        <f t="shared" si="9"/>
        <v>p9. European Animation Awards. Emile AwardsQualsevol premi</v>
      </c>
      <c r="B80" s="100" t="s">
        <v>96</v>
      </c>
      <c r="C80" s="102" t="s">
        <v>94</v>
      </c>
      <c r="D80" s="101">
        <v>1</v>
      </c>
      <c r="E80" s="101">
        <v>1</v>
      </c>
      <c r="F80" s="101">
        <f t="shared" si="11"/>
        <v>2</v>
      </c>
      <c r="G80" s="101" t="s">
        <v>170</v>
      </c>
      <c r="H80" s="101" t="s">
        <v>170</v>
      </c>
    </row>
    <row r="81" spans="1:8" x14ac:dyDescent="0.25">
      <c r="A81" s="102" t="str">
        <f t="shared" si="9"/>
        <v>p10. Premis César (Premis de Cine de l'Acadèmia Francesa) Qualsevol premi</v>
      </c>
      <c r="B81" s="100" t="s">
        <v>99</v>
      </c>
      <c r="C81" s="102" t="s">
        <v>94</v>
      </c>
      <c r="D81" s="101">
        <v>2</v>
      </c>
      <c r="E81" s="101">
        <v>3</v>
      </c>
      <c r="F81" s="101">
        <f t="shared" si="11"/>
        <v>5</v>
      </c>
      <c r="G81" s="101" t="s">
        <v>171</v>
      </c>
      <c r="H81" s="101" t="s">
        <v>171</v>
      </c>
    </row>
    <row r="82" spans="1:8" x14ac:dyDescent="0.25">
      <c r="A82" s="102" t="str">
        <f t="shared" si="9"/>
        <v>p11.Premis BAFTA (Premis de Cine de l'Acadèmia Britànica)Qualsevol premi</v>
      </c>
      <c r="B82" s="100" t="s">
        <v>100</v>
      </c>
      <c r="C82" s="102" t="s">
        <v>94</v>
      </c>
      <c r="D82" s="101">
        <v>2</v>
      </c>
      <c r="E82" s="101">
        <v>3</v>
      </c>
      <c r="F82" s="101">
        <f t="shared" si="11"/>
        <v>5</v>
      </c>
      <c r="G82" s="101" t="s">
        <v>172</v>
      </c>
      <c r="H82" s="10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"/>
  <sheetViews>
    <sheetView topLeftCell="E1" workbookViewId="0">
      <selection activeCell="G1" sqref="G1"/>
    </sheetView>
  </sheetViews>
  <sheetFormatPr defaultRowHeight="15" x14ac:dyDescent="0.25"/>
  <cols>
    <col min="1" max="1" width="44.28515625" bestFit="1" customWidth="1"/>
    <col min="2" max="2" width="53" bestFit="1" customWidth="1"/>
    <col min="3" max="3" width="44.5703125" bestFit="1" customWidth="1"/>
    <col min="4" max="4" width="63.140625" bestFit="1" customWidth="1"/>
    <col min="5" max="5" width="44.7109375" bestFit="1" customWidth="1"/>
    <col min="6" max="6" width="39.5703125" bestFit="1" customWidth="1"/>
    <col min="7" max="7" width="51.85546875" bestFit="1" customWidth="1"/>
    <col min="8" max="8" width="38.28515625" bestFit="1" customWidth="1"/>
    <col min="9" max="9" width="42.28515625" bestFit="1" customWidth="1"/>
    <col min="10" max="10" width="54.28515625" bestFit="1" customWidth="1"/>
    <col min="11" max="11" width="33.140625" bestFit="1" customWidth="1"/>
    <col min="12" max="12" width="16.85546875" bestFit="1" customWidth="1"/>
    <col min="13" max="13" width="32.42578125" bestFit="1" customWidth="1"/>
    <col min="14" max="14" width="33" bestFit="1" customWidth="1"/>
    <col min="15" max="15" width="24.140625" bestFit="1" customWidth="1"/>
    <col min="16" max="16" width="22" bestFit="1" customWidth="1"/>
    <col min="17" max="17" width="26.85546875" bestFit="1" customWidth="1"/>
    <col min="18" max="18" width="24" bestFit="1" customWidth="1"/>
    <col min="19" max="19" width="79.7109375" bestFit="1" customWidth="1"/>
    <col min="20" max="20" width="58.85546875" bestFit="1" customWidth="1"/>
    <col min="21" max="21" width="22.5703125" bestFit="1" customWidth="1"/>
    <col min="22" max="22" width="57.42578125" bestFit="1" customWidth="1"/>
    <col min="23" max="23" width="40.7109375" bestFit="1" customWidth="1"/>
    <col min="24" max="24" width="66" bestFit="1" customWidth="1"/>
    <col min="25" max="25" width="38.85546875" bestFit="1" customWidth="1"/>
    <col min="26" max="26" width="39.42578125" bestFit="1" customWidth="1"/>
    <col min="27" max="27" width="50.5703125" bestFit="1" customWidth="1"/>
    <col min="28" max="28" width="38.140625" bestFit="1" customWidth="1"/>
    <col min="29" max="29" width="37.42578125" bestFit="1" customWidth="1"/>
    <col min="30" max="30" width="57" bestFit="1" customWidth="1"/>
    <col min="31" max="31" width="35" bestFit="1" customWidth="1"/>
    <col min="32" max="32" width="16.85546875" bestFit="1" customWidth="1"/>
    <col min="33" max="33" width="26.85546875" bestFit="1" customWidth="1"/>
    <col min="34" max="34" width="39.5703125" bestFit="1" customWidth="1"/>
    <col min="35" max="35" width="35.28515625" bestFit="1" customWidth="1"/>
    <col min="36" max="36" width="24.85546875" bestFit="1" customWidth="1"/>
    <col min="37" max="37" width="25.85546875" bestFit="1" customWidth="1"/>
    <col min="38" max="38" width="16.85546875" bestFit="1" customWidth="1"/>
    <col min="39" max="39" width="36.85546875" bestFit="1" customWidth="1"/>
    <col min="40" max="40" width="18.7109375" bestFit="1" customWidth="1"/>
    <col min="41" max="41" width="61.140625" bestFit="1" customWidth="1"/>
    <col min="42" max="42" width="53.28515625" bestFit="1" customWidth="1"/>
    <col min="43" max="43" width="57.42578125" bestFit="1" customWidth="1"/>
    <col min="44" max="44" width="49.42578125" bestFit="1" customWidth="1"/>
    <col min="45" max="45" width="74" bestFit="1" customWidth="1"/>
    <col min="46" max="46" width="41.42578125" bestFit="1" customWidth="1"/>
    <col min="47" max="47" width="68.5703125" bestFit="1" customWidth="1"/>
    <col min="48" max="48" width="16.7109375" bestFit="1" customWidth="1"/>
    <col min="49" max="49" width="58.42578125" bestFit="1" customWidth="1"/>
    <col min="50" max="50" width="40.140625" bestFit="1" customWidth="1"/>
    <col min="51" max="51" width="59.42578125" bestFit="1" customWidth="1"/>
    <col min="52" max="52" width="13.140625" bestFit="1" customWidth="1"/>
    <col min="53" max="53" width="48" bestFit="1" customWidth="1"/>
    <col min="54" max="54" width="24.5703125" bestFit="1" customWidth="1"/>
    <col min="55" max="55" width="36.85546875" bestFit="1" customWidth="1"/>
    <col min="56" max="56" width="56.28515625" bestFit="1" customWidth="1"/>
    <col min="57" max="57" width="75.42578125" bestFit="1" customWidth="1"/>
    <col min="58" max="58" width="48.28515625" bestFit="1" customWidth="1"/>
    <col min="59" max="59" width="15.7109375" bestFit="1" customWidth="1"/>
    <col min="60" max="60" width="132" bestFit="1" customWidth="1"/>
    <col min="61" max="61" width="128.5703125" bestFit="1" customWidth="1"/>
    <col min="62" max="62" width="72.140625" bestFit="1" customWidth="1"/>
    <col min="63" max="63" width="15.85546875" bestFit="1" customWidth="1"/>
    <col min="64" max="64" width="108.7109375" bestFit="1" customWidth="1"/>
    <col min="65" max="65" width="43.42578125" bestFit="1" customWidth="1"/>
    <col min="66" max="67" width="54.7109375" bestFit="1" customWidth="1"/>
  </cols>
  <sheetData>
    <row r="1" spans="1:67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227</v>
      </c>
      <c r="G1" t="s">
        <v>258</v>
      </c>
      <c r="H1" t="s">
        <v>39</v>
      </c>
      <c r="I1" t="s">
        <v>40</v>
      </c>
      <c r="J1" t="s">
        <v>41</v>
      </c>
      <c r="K1" t="s">
        <v>42</v>
      </c>
      <c r="L1" t="s">
        <v>228</v>
      </c>
      <c r="M1" t="s">
        <v>43</v>
      </c>
      <c r="N1" t="s">
        <v>44</v>
      </c>
      <c r="O1" t="s">
        <v>45</v>
      </c>
      <c r="P1" t="s">
        <v>83</v>
      </c>
      <c r="Q1" t="s">
        <v>46</v>
      </c>
      <c r="R1" t="s">
        <v>47</v>
      </c>
      <c r="S1" t="s">
        <v>229</v>
      </c>
      <c r="T1" t="s">
        <v>48</v>
      </c>
      <c r="U1" t="s">
        <v>230</v>
      </c>
      <c r="V1" t="s">
        <v>49</v>
      </c>
      <c r="W1" t="s">
        <v>104</v>
      </c>
      <c r="X1" t="s">
        <v>50</v>
      </c>
      <c r="Y1" s="102" t="s">
        <v>51</v>
      </c>
      <c r="Z1" s="102" t="s">
        <v>52</v>
      </c>
      <c r="AA1" s="102" t="s">
        <v>231</v>
      </c>
      <c r="AB1" s="102" t="s">
        <v>232</v>
      </c>
      <c r="AC1" s="102" t="s">
        <v>53</v>
      </c>
      <c r="AD1" s="102" t="s">
        <v>54</v>
      </c>
      <c r="AE1" s="102" t="s">
        <v>55</v>
      </c>
      <c r="AF1" s="102" t="s">
        <v>56</v>
      </c>
      <c r="AG1" s="102" t="s">
        <v>57</v>
      </c>
      <c r="AH1" s="102" t="s">
        <v>58</v>
      </c>
      <c r="AI1" s="102" t="s">
        <v>59</v>
      </c>
      <c r="AJ1" s="102" t="s">
        <v>60</v>
      </c>
      <c r="AK1" s="102" t="s">
        <v>61</v>
      </c>
      <c r="AL1" s="102" t="s">
        <v>62</v>
      </c>
      <c r="AM1" s="102" t="s">
        <v>63</v>
      </c>
      <c r="AN1" t="s">
        <v>64</v>
      </c>
      <c r="AO1" t="s">
        <v>65</v>
      </c>
      <c r="AP1" t="s">
        <v>66</v>
      </c>
      <c r="AQ1" t="s">
        <v>233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234</v>
      </c>
      <c r="AX1" t="s">
        <v>235</v>
      </c>
      <c r="AY1" t="s">
        <v>72</v>
      </c>
      <c r="AZ1" t="s">
        <v>73</v>
      </c>
      <c r="BA1" t="s">
        <v>236</v>
      </c>
      <c r="BB1" t="s">
        <v>74</v>
      </c>
      <c r="BC1" t="s">
        <v>237</v>
      </c>
      <c r="BD1" t="s">
        <v>75</v>
      </c>
      <c r="BE1" t="s">
        <v>238</v>
      </c>
      <c r="BF1" t="s">
        <v>239</v>
      </c>
      <c r="BG1" t="s">
        <v>76</v>
      </c>
      <c r="BH1" t="s">
        <v>240</v>
      </c>
      <c r="BI1" t="s">
        <v>241</v>
      </c>
      <c r="BJ1" t="s">
        <v>95</v>
      </c>
      <c r="BK1" t="s">
        <v>77</v>
      </c>
      <c r="BL1" t="s">
        <v>242</v>
      </c>
      <c r="BM1" t="s">
        <v>96</v>
      </c>
      <c r="BN1" t="s">
        <v>99</v>
      </c>
      <c r="BO1" t="s">
        <v>100</v>
      </c>
    </row>
    <row r="2" spans="1:67" x14ac:dyDescent="0.25">
      <c r="A2" s="101" t="s">
        <v>106</v>
      </c>
      <c r="B2" s="102" t="s">
        <v>107</v>
      </c>
      <c r="C2" s="102" t="s">
        <v>109</v>
      </c>
      <c r="D2" s="102" t="s">
        <v>108</v>
      </c>
      <c r="E2" s="102" t="s">
        <v>110</v>
      </c>
      <c r="F2" s="102" t="s">
        <v>111</v>
      </c>
      <c r="G2" s="102" t="s">
        <v>112</v>
      </c>
      <c r="H2" s="102" t="s">
        <v>113</v>
      </c>
      <c r="I2" s="102" t="s">
        <v>114</v>
      </c>
      <c r="J2" s="102" t="s">
        <v>115</v>
      </c>
      <c r="K2" s="102" t="s">
        <v>116</v>
      </c>
      <c r="L2" s="102" t="s">
        <v>117</v>
      </c>
      <c r="M2" s="102" t="s">
        <v>118</v>
      </c>
      <c r="N2" s="102" t="s">
        <v>119</v>
      </c>
      <c r="O2" s="102" t="s">
        <v>120</v>
      </c>
      <c r="P2" s="102" t="s">
        <v>121</v>
      </c>
      <c r="Q2" s="102" t="s">
        <v>122</v>
      </c>
      <c r="R2" s="102" t="s">
        <v>123</v>
      </c>
      <c r="S2" s="102" t="s">
        <v>124</v>
      </c>
      <c r="T2" s="102" t="s">
        <v>125</v>
      </c>
      <c r="U2" s="102" t="s">
        <v>126</v>
      </c>
      <c r="V2" s="102" t="s">
        <v>127</v>
      </c>
      <c r="W2" s="102" t="s">
        <v>128</v>
      </c>
      <c r="X2" s="102" t="s">
        <v>129</v>
      </c>
      <c r="Y2" s="102" t="s">
        <v>130</v>
      </c>
      <c r="Z2" s="102" t="s">
        <v>131</v>
      </c>
      <c r="AA2" s="102" t="s">
        <v>132</v>
      </c>
      <c r="AB2" s="102" t="s">
        <v>133</v>
      </c>
      <c r="AC2" s="102" t="s">
        <v>134</v>
      </c>
      <c r="AD2" s="102" t="s">
        <v>135</v>
      </c>
      <c r="AE2" s="102" t="s">
        <v>136</v>
      </c>
      <c r="AF2" s="102" t="s">
        <v>137</v>
      </c>
      <c r="AG2" s="102" t="s">
        <v>138</v>
      </c>
      <c r="AH2" s="102" t="s">
        <v>139</v>
      </c>
      <c r="AI2" s="102" t="s">
        <v>140</v>
      </c>
      <c r="AJ2" s="102" t="s">
        <v>141</v>
      </c>
      <c r="AK2" s="102" t="s">
        <v>142</v>
      </c>
      <c r="AL2" s="102" t="s">
        <v>143</v>
      </c>
      <c r="AM2" s="102" t="s">
        <v>144</v>
      </c>
      <c r="AN2" s="102" t="s">
        <v>145</v>
      </c>
      <c r="AO2" s="102" t="s">
        <v>146</v>
      </c>
      <c r="AP2" s="102" t="s">
        <v>147</v>
      </c>
      <c r="AQ2" s="102" t="s">
        <v>148</v>
      </c>
      <c r="AR2" s="102" t="s">
        <v>149</v>
      </c>
      <c r="AS2" s="102" t="s">
        <v>150</v>
      </c>
      <c r="AT2" s="102" t="s">
        <v>151</v>
      </c>
      <c r="AU2" s="102" t="s">
        <v>152</v>
      </c>
      <c r="AV2" s="102" t="s">
        <v>153</v>
      </c>
      <c r="AW2" s="102" t="s">
        <v>154</v>
      </c>
      <c r="AX2" s="102" t="s">
        <v>155</v>
      </c>
      <c r="AY2" s="102" t="s">
        <v>156</v>
      </c>
      <c r="AZ2" s="102" t="s">
        <v>157</v>
      </c>
      <c r="BA2" s="102" t="s">
        <v>158</v>
      </c>
      <c r="BB2" s="102" t="s">
        <v>159</v>
      </c>
      <c r="BC2" s="102" t="s">
        <v>160</v>
      </c>
      <c r="BD2" s="102" t="s">
        <v>161</v>
      </c>
      <c r="BE2" s="102" t="s">
        <v>162</v>
      </c>
      <c r="BF2" s="102" t="s">
        <v>163</v>
      </c>
      <c r="BG2" s="102" t="s">
        <v>164</v>
      </c>
      <c r="BH2" s="102" t="s">
        <v>165</v>
      </c>
      <c r="BI2" s="102" t="s">
        <v>166</v>
      </c>
      <c r="BJ2" s="102" t="s">
        <v>167</v>
      </c>
      <c r="BK2" s="102" t="s">
        <v>168</v>
      </c>
      <c r="BL2" s="102" t="s">
        <v>169</v>
      </c>
      <c r="BM2" s="102" t="s">
        <v>170</v>
      </c>
      <c r="BN2" s="102" t="s">
        <v>171</v>
      </c>
      <c r="BO2" s="102" t="s">
        <v>172</v>
      </c>
    </row>
    <row r="3" spans="1:67" x14ac:dyDescent="0.25">
      <c r="A3" s="104" t="s">
        <v>84</v>
      </c>
      <c r="B3" s="102" t="s">
        <v>81</v>
      </c>
      <c r="C3" s="102" t="s">
        <v>81</v>
      </c>
      <c r="D3" s="102" t="s">
        <v>81</v>
      </c>
      <c r="E3" s="102" t="s">
        <v>81</v>
      </c>
      <c r="F3" s="102" t="s">
        <v>81</v>
      </c>
      <c r="G3" s="102" t="s">
        <v>81</v>
      </c>
      <c r="H3" s="102" t="s">
        <v>81</v>
      </c>
      <c r="I3" s="102" t="s">
        <v>81</v>
      </c>
      <c r="J3" s="102" t="s">
        <v>81</v>
      </c>
      <c r="K3" s="102" t="s">
        <v>81</v>
      </c>
      <c r="L3" s="102" t="s">
        <v>81</v>
      </c>
      <c r="M3" s="102" t="s">
        <v>81</v>
      </c>
      <c r="N3" s="102" t="s">
        <v>81</v>
      </c>
      <c r="O3" s="102" t="s">
        <v>81</v>
      </c>
      <c r="P3" s="102" t="s">
        <v>82</v>
      </c>
      <c r="Q3" s="102" t="s">
        <v>81</v>
      </c>
      <c r="R3" s="102" t="s">
        <v>81</v>
      </c>
      <c r="S3" s="116" t="s">
        <v>84</v>
      </c>
      <c r="T3" s="102" t="s">
        <v>87</v>
      </c>
      <c r="U3" s="102" t="s">
        <v>81</v>
      </c>
      <c r="V3" s="102" t="s">
        <v>81</v>
      </c>
      <c r="W3" s="102" t="s">
        <v>81</v>
      </c>
      <c r="X3" s="116" t="s">
        <v>88</v>
      </c>
      <c r="Y3" s="102" t="s">
        <v>81</v>
      </c>
      <c r="Z3" s="102" t="s">
        <v>81</v>
      </c>
      <c r="AA3" s="102" t="s">
        <v>81</v>
      </c>
      <c r="AB3" s="102" t="s">
        <v>81</v>
      </c>
      <c r="AC3" s="102" t="s">
        <v>81</v>
      </c>
      <c r="AD3" s="102" t="s">
        <v>81</v>
      </c>
      <c r="AE3" s="102" t="s">
        <v>81</v>
      </c>
      <c r="AF3" s="102" t="s">
        <v>81</v>
      </c>
      <c r="AG3" s="102" t="s">
        <v>81</v>
      </c>
      <c r="AH3" s="102" t="s">
        <v>81</v>
      </c>
      <c r="AI3" s="102" t="s">
        <v>81</v>
      </c>
      <c r="AJ3" s="102" t="s">
        <v>81</v>
      </c>
      <c r="AK3" s="102" t="s">
        <v>81</v>
      </c>
      <c r="AL3" s="102" t="s">
        <v>81</v>
      </c>
      <c r="AM3" s="102" t="s">
        <v>81</v>
      </c>
      <c r="AN3" s="116" t="s">
        <v>90</v>
      </c>
      <c r="AO3" s="121" t="s">
        <v>91</v>
      </c>
      <c r="AP3" s="102" t="s">
        <v>90</v>
      </c>
      <c r="AQ3" s="102" t="s">
        <v>90</v>
      </c>
      <c r="AR3" s="102" t="s">
        <v>90</v>
      </c>
      <c r="AS3" s="102" t="s">
        <v>90</v>
      </c>
      <c r="AT3" s="116" t="s">
        <v>90</v>
      </c>
      <c r="AU3" s="116" t="s">
        <v>84</v>
      </c>
      <c r="AV3" s="102" t="s">
        <v>90</v>
      </c>
      <c r="AW3" s="102" t="s">
        <v>90</v>
      </c>
      <c r="AX3" s="116" t="s">
        <v>90</v>
      </c>
      <c r="AY3" s="102" t="s">
        <v>90</v>
      </c>
      <c r="AZ3" s="102" t="s">
        <v>90</v>
      </c>
      <c r="BA3" t="s">
        <v>81</v>
      </c>
      <c r="BB3" s="102" t="s">
        <v>93</v>
      </c>
      <c r="BC3" s="102" t="s">
        <v>90</v>
      </c>
      <c r="BD3" s="116" t="s">
        <v>90</v>
      </c>
      <c r="BE3" s="102" t="s">
        <v>94</v>
      </c>
      <c r="BF3" s="102" t="s">
        <v>94</v>
      </c>
      <c r="BG3" s="102" t="s">
        <v>94</v>
      </c>
      <c r="BH3" s="102" t="s">
        <v>94</v>
      </c>
      <c r="BI3" s="102" t="s">
        <v>94</v>
      </c>
      <c r="BJ3" s="102" t="s">
        <v>94</v>
      </c>
      <c r="BK3" s="102" t="s">
        <v>94</v>
      </c>
      <c r="BL3" s="102" t="s">
        <v>94</v>
      </c>
      <c r="BM3" s="102" t="s">
        <v>94</v>
      </c>
      <c r="BN3" s="102" t="s">
        <v>94</v>
      </c>
      <c r="BO3" s="102" t="s">
        <v>94</v>
      </c>
    </row>
    <row r="4" spans="1:67" x14ac:dyDescent="0.25">
      <c r="A4" s="108" t="s">
        <v>80</v>
      </c>
      <c r="S4" s="118" t="s">
        <v>85</v>
      </c>
      <c r="U4" s="102"/>
      <c r="V4" s="102"/>
      <c r="W4" s="102"/>
      <c r="X4" s="118" t="s">
        <v>89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18" t="s">
        <v>79</v>
      </c>
      <c r="AO4" s="145" t="s">
        <v>79</v>
      </c>
      <c r="AT4" s="118" t="s">
        <v>79</v>
      </c>
      <c r="AU4" s="118" t="s">
        <v>92</v>
      </c>
      <c r="AX4" s="118" t="s">
        <v>79</v>
      </c>
      <c r="BD4" s="118" t="s">
        <v>79</v>
      </c>
    </row>
    <row r="5" spans="1:67" x14ac:dyDescent="0.25">
      <c r="A5" s="108" t="s">
        <v>79</v>
      </c>
      <c r="S5" s="118" t="s">
        <v>86</v>
      </c>
      <c r="U5" s="102"/>
      <c r="V5" s="102"/>
      <c r="W5" s="102"/>
      <c r="X5" s="118" t="s">
        <v>79</v>
      </c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U5" s="118" t="s">
        <v>79</v>
      </c>
    </row>
    <row r="6" spans="1:67" x14ac:dyDescent="0.25"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</row>
    <row r="7" spans="1:67" x14ac:dyDescent="0.25"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</row>
    <row r="8" spans="1:67" x14ac:dyDescent="0.25"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</row>
    <row r="9" spans="1:67" x14ac:dyDescent="0.25"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</row>
    <row r="10" spans="1:67" x14ac:dyDescent="0.25"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</row>
    <row r="11" spans="1:67" x14ac:dyDescent="0.25"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</row>
    <row r="12" spans="1:67" x14ac:dyDescent="0.25"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</row>
    <row r="13" spans="1:67" x14ac:dyDescent="0.25"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</row>
    <row r="14" spans="1:67" x14ac:dyDescent="0.25"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</row>
    <row r="15" spans="1:67" x14ac:dyDescent="0.25"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</row>
    <row r="16" spans="1:67" x14ac:dyDescent="0.25"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</row>
  </sheetData>
  <pageMargins left="0.7" right="0.7" top="0.75" bottom="0.75" header="0.3" footer="0.3"/>
  <tableParts count="67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INSTRUCCIONS</vt:lpstr>
      <vt:lpstr>VAL. TRAJECTÒRIA DOCUMENTAL</vt:lpstr>
      <vt:lpstr>INFORMACIÓ</vt:lpstr>
      <vt:lpstr>FESTIVALS PUNTUACIONS</vt:lpstr>
      <vt:lpstr>FESTIVALS INDIRECTE</vt:lpstr>
      <vt:lpstr>'VAL. TRAJECTÒRIA DOCUMENTAL'!ANYS_PROD</vt:lpstr>
      <vt:lpstr>ANYS_PROD</vt:lpstr>
      <vt:lpstr>'VAL. TRAJECTÒRIA DOCUMENTAL'!FESTIVALS</vt:lpstr>
      <vt:lpstr>FESTIVALS</vt:lpstr>
      <vt:lpstr>TIPUS_PROJ_DOCU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Plaza Martinez, Ainara</dc:creator>
  <cp:lastModifiedBy>Plaza Martinez, Ainara</cp:lastModifiedBy>
  <dcterms:created xsi:type="dcterms:W3CDTF">2022-03-22T08:53:03Z</dcterms:created>
  <dcterms:modified xsi:type="dcterms:W3CDTF">2025-07-09T06:29:20Z</dcterms:modified>
</cp:coreProperties>
</file>