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64011"/>
  <mc:AlternateContent xmlns:mc="http://schemas.openxmlformats.org/markup-compatibility/2006">
    <mc:Choice Requires="x15">
      <x15ac:absPath xmlns:x15ac="http://schemas.microsoft.com/office/spreadsheetml/2010/11/ac" url="X:\11723_ICEC\12781_AUDIOVISUAL\GESTIÓ\SUBVENCIONS\2025\- FORMULARIS 2025\COPROS MINORITÀRIES\"/>
    </mc:Choice>
  </mc:AlternateContent>
  <workbookProtection workbookAlgorithmName="SHA-512" workbookHashValue="mXNrnyFS5LaFddtn+cIaVi3CRbEiNapY506v+l7Z1BQvdhjHzD99AZvJzUtyD65gSgVQuv7ngAsSVn11Jc+DxA==" workbookSaltValue="dS7l6ElYmjjyHtlNucUcSQ==" workbookSpinCount="100000" lockStructure="1"/>
  <bookViews>
    <workbookView xWindow="0" yWindow="0" windowWidth="28800" windowHeight="12300"/>
  </bookViews>
  <sheets>
    <sheet name="INSTRUCCIONS" sheetId="1" r:id="rId1"/>
    <sheet name="PLA DE FINANÇAMENT" sheetId="6" r:id="rId2"/>
    <sheet name="INFO" sheetId="7" state="hidden" r:id="rId3"/>
  </sheets>
  <definedNames>
    <definedName name="_xlnm._FilterDatabase" localSheetId="1" hidden="1">'PLA DE FINANÇAMENT'!$B$26:$J$108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6" l="1"/>
  <c r="H101" i="6"/>
  <c r="H100" i="6"/>
  <c r="H98" i="6"/>
  <c r="H97" i="6"/>
  <c r="H96" i="6"/>
  <c r="H95" i="6"/>
  <c r="H94" i="6"/>
  <c r="H92" i="6"/>
  <c r="H91" i="6"/>
  <c r="H90" i="6"/>
  <c r="H88" i="6"/>
  <c r="H87" i="6"/>
  <c r="H86" i="6"/>
  <c r="H85" i="6"/>
  <c r="H84" i="6"/>
  <c r="H83" i="6"/>
  <c r="H81" i="6"/>
  <c r="H80" i="6"/>
  <c r="H79" i="6"/>
  <c r="H78" i="6"/>
  <c r="H77" i="6"/>
  <c r="H75" i="6"/>
  <c r="H74" i="6"/>
  <c r="H73" i="6"/>
  <c r="H72" i="6"/>
  <c r="H71" i="6"/>
  <c r="H70" i="6"/>
  <c r="H69" i="6"/>
  <c r="H68" i="6"/>
  <c r="H62" i="6"/>
  <c r="H61" i="6"/>
  <c r="H60" i="6"/>
  <c r="H58" i="6"/>
  <c r="H57" i="6"/>
  <c r="H56" i="6"/>
  <c r="H55" i="6"/>
  <c r="H54" i="6"/>
  <c r="H52" i="6"/>
  <c r="H51" i="6"/>
  <c r="H50" i="6"/>
  <c r="H48" i="6"/>
  <c r="H47" i="6"/>
  <c r="H46" i="6"/>
  <c r="H45" i="6"/>
  <c r="H44" i="6"/>
  <c r="H43" i="6"/>
  <c r="H41" i="6"/>
  <c r="H40" i="6"/>
  <c r="H39" i="6"/>
  <c r="H38" i="6"/>
  <c r="H37" i="6"/>
  <c r="H35" i="6"/>
  <c r="H34" i="6"/>
  <c r="H33" i="6"/>
  <c r="H32" i="6"/>
  <c r="H31" i="6"/>
  <c r="H30" i="6"/>
  <c r="H29" i="6"/>
  <c r="H28" i="6"/>
  <c r="E102" i="6" l="1"/>
  <c r="E101" i="6"/>
  <c r="E100" i="6"/>
  <c r="E98" i="6"/>
  <c r="E97" i="6"/>
  <c r="E96" i="6"/>
  <c r="E95" i="6"/>
  <c r="E94" i="6"/>
  <c r="E92" i="6"/>
  <c r="E91" i="6"/>
  <c r="E90" i="6"/>
  <c r="E88" i="6"/>
  <c r="E87" i="6"/>
  <c r="E86" i="6"/>
  <c r="E85" i="6"/>
  <c r="E84" i="6"/>
  <c r="E83" i="6"/>
  <c r="E81" i="6"/>
  <c r="E80" i="6"/>
  <c r="E79" i="6"/>
  <c r="E78" i="6"/>
  <c r="E77" i="6"/>
  <c r="E75" i="6"/>
  <c r="E74" i="6"/>
  <c r="E73" i="6"/>
  <c r="E72" i="6"/>
  <c r="E71" i="6"/>
  <c r="E70" i="6"/>
  <c r="E69" i="6"/>
  <c r="E68" i="6"/>
  <c r="E62" i="6"/>
  <c r="E61" i="6"/>
  <c r="E60" i="6"/>
  <c r="E58" i="6"/>
  <c r="E57" i="6"/>
  <c r="E56" i="6"/>
  <c r="E55" i="6"/>
  <c r="E54" i="6"/>
  <c r="E52" i="6"/>
  <c r="E51" i="6"/>
  <c r="E50" i="6"/>
  <c r="E48" i="6"/>
  <c r="E47" i="6"/>
  <c r="E46" i="6"/>
  <c r="E45" i="6"/>
  <c r="E44" i="6"/>
  <c r="E43" i="6"/>
  <c r="E41" i="6"/>
  <c r="E40" i="6"/>
  <c r="E39" i="6"/>
  <c r="E38" i="6"/>
  <c r="E37" i="6"/>
  <c r="E35" i="6"/>
  <c r="E34" i="6"/>
  <c r="E33" i="6"/>
  <c r="E32" i="6"/>
  <c r="E31" i="6"/>
  <c r="E30" i="6"/>
  <c r="E29" i="6"/>
  <c r="E28" i="6"/>
  <c r="F65" i="6" l="1"/>
  <c r="D43" i="6"/>
  <c r="I18" i="6" l="1"/>
  <c r="H18" i="6"/>
  <c r="D65" i="6" s="1"/>
  <c r="G65" i="6" s="1"/>
  <c r="H11" i="6"/>
  <c r="G11" i="6"/>
  <c r="D20" i="6" l="1"/>
  <c r="E22" i="6" s="1"/>
  <c r="D19" i="6"/>
  <c r="E20" i="6" l="1"/>
  <c r="C24" i="6"/>
  <c r="E65" i="6"/>
  <c r="H65" i="6"/>
  <c r="D99" i="6" l="1"/>
  <c r="G102" i="6"/>
  <c r="G101" i="6"/>
  <c r="G100" i="6"/>
  <c r="D93" i="6"/>
  <c r="G98" i="6"/>
  <c r="G97" i="6"/>
  <c r="G96" i="6"/>
  <c r="G95" i="6"/>
  <c r="G94" i="6"/>
  <c r="D89" i="6"/>
  <c r="G92" i="6"/>
  <c r="G91" i="6"/>
  <c r="G90" i="6"/>
  <c r="D59" i="6"/>
  <c r="D53" i="6"/>
  <c r="D49" i="6"/>
  <c r="G62" i="6"/>
  <c r="G61" i="6"/>
  <c r="G52" i="6"/>
  <c r="G51" i="6"/>
  <c r="G50" i="6"/>
  <c r="H99" i="6" l="1"/>
  <c r="G89" i="6"/>
  <c r="H89" i="6"/>
  <c r="G93" i="6"/>
  <c r="G99" i="6"/>
  <c r="H93" i="6"/>
  <c r="G49" i="6"/>
  <c r="H49" i="6"/>
  <c r="G43" i="6" l="1"/>
  <c r="G44" i="6"/>
  <c r="G45" i="6"/>
  <c r="G46" i="6"/>
  <c r="G47" i="6"/>
  <c r="G48" i="6"/>
  <c r="G68" i="6"/>
  <c r="G69" i="6"/>
  <c r="G70" i="6"/>
  <c r="G71" i="6"/>
  <c r="G72" i="6"/>
  <c r="G73" i="6"/>
  <c r="G74" i="6"/>
  <c r="G75" i="6"/>
  <c r="G77" i="6"/>
  <c r="G78" i="6"/>
  <c r="G79" i="6"/>
  <c r="G80" i="6"/>
  <c r="G81" i="6"/>
  <c r="G83" i="6"/>
  <c r="G84" i="6"/>
  <c r="G85" i="6"/>
  <c r="G86" i="6"/>
  <c r="G87" i="6"/>
  <c r="G88" i="6"/>
  <c r="D42" i="6"/>
  <c r="D67" i="6"/>
  <c r="D76" i="6"/>
  <c r="D82" i="6"/>
  <c r="D36" i="6"/>
  <c r="D27" i="6"/>
  <c r="G28" i="6"/>
  <c r="G29" i="6"/>
  <c r="G30" i="6"/>
  <c r="G31" i="6"/>
  <c r="G32" i="6"/>
  <c r="G33" i="6"/>
  <c r="G34" i="6"/>
  <c r="G35" i="6"/>
  <c r="G37" i="6"/>
  <c r="G38" i="6"/>
  <c r="G39" i="6"/>
  <c r="G40" i="6"/>
  <c r="G41" i="6"/>
  <c r="G54" i="6"/>
  <c r="G55" i="6"/>
  <c r="G56" i="6"/>
  <c r="G57" i="6"/>
  <c r="G58" i="6"/>
  <c r="H59" i="6"/>
  <c r="G60" i="6"/>
  <c r="G59" i="6" s="1"/>
  <c r="D103" i="6" l="1"/>
  <c r="G42" i="6"/>
  <c r="H42" i="6"/>
  <c r="G53" i="6"/>
  <c r="H67" i="6"/>
  <c r="H76" i="6"/>
  <c r="H27" i="6"/>
  <c r="H53" i="6"/>
  <c r="G82" i="6"/>
  <c r="H82" i="6"/>
  <c r="G36" i="6"/>
  <c r="G67" i="6"/>
  <c r="G76" i="6"/>
  <c r="H36" i="6"/>
  <c r="G27" i="6"/>
  <c r="D63" i="6"/>
  <c r="D105" i="6" s="1"/>
  <c r="H103" i="6" l="1"/>
  <c r="G103" i="6"/>
  <c r="E42" i="6"/>
  <c r="G63" i="6"/>
  <c r="H63" i="6"/>
  <c r="G105" i="6" l="1"/>
  <c r="H105" i="6"/>
  <c r="E107" i="6" s="1"/>
  <c r="F107" i="6" s="1"/>
  <c r="E93" i="6"/>
  <c r="E99" i="6"/>
  <c r="E53" i="6"/>
  <c r="E59" i="6"/>
  <c r="E89" i="6"/>
  <c r="E49" i="6"/>
  <c r="E76" i="6"/>
  <c r="E36" i="6"/>
  <c r="E67" i="6"/>
  <c r="E82" i="6"/>
  <c r="E27" i="6"/>
  <c r="E103" i="6" l="1"/>
  <c r="E63" i="6"/>
  <c r="E105" i="6" l="1"/>
</calcChain>
</file>

<file path=xl/sharedStrings.xml><?xml version="1.0" encoding="utf-8"?>
<sst xmlns="http://schemas.openxmlformats.org/spreadsheetml/2006/main" count="110" uniqueCount="83">
  <si>
    <t>PLA DE FINANÇAMENT</t>
  </si>
  <si>
    <t>1.</t>
  </si>
  <si>
    <t>2.</t>
  </si>
  <si>
    <t>3.</t>
  </si>
  <si>
    <t>4.</t>
  </si>
  <si>
    <t>Títol del projecte:</t>
  </si>
  <si>
    <t>NOM EMPRESA</t>
  </si>
  <si>
    <t>% DRETS</t>
  </si>
  <si>
    <t>DESPESA PREVISTA</t>
  </si>
  <si>
    <t>PRESSUPOST TOTAL</t>
  </si>
  <si>
    <t>IMPORT  €</t>
  </si>
  <si>
    <t>IMPORT ACREDITAT</t>
  </si>
  <si>
    <t>% PRESSUPOST
TOTAL</t>
  </si>
  <si>
    <t>Ajut atorgable ICEC</t>
  </si>
  <si>
    <t>NO</t>
  </si>
  <si>
    <t>RECURSOS PROPIS (màxim 10% pressupost)</t>
  </si>
  <si>
    <t>INVERSIÓ PRIVADA</t>
  </si>
  <si>
    <t>*Només es poden omplir les caselles en gris</t>
  </si>
  <si>
    <t>*Guardar i enviar en format EXCEL</t>
  </si>
  <si>
    <t>Informació</t>
  </si>
  <si>
    <t>Coproducció:</t>
  </si>
  <si>
    <t>SÍ</t>
  </si>
  <si>
    <t>Acreditat:</t>
  </si>
  <si>
    <t>Productora que s'adjudica la font:</t>
  </si>
  <si>
    <t>Requisits</t>
  </si>
  <si>
    <t>Requisit finançament mínim</t>
  </si>
  <si>
    <t>límit</t>
  </si>
  <si>
    <t>TOTAL CAPITALITZACIONS</t>
  </si>
  <si>
    <t>TOTAL INVERSIONS PRIVADES</t>
  </si>
  <si>
    <t>COST MÍNIM</t>
  </si>
  <si>
    <t>Tipus de projecte:</t>
  </si>
  <si>
    <t>FICCIÓ</t>
  </si>
  <si>
    <t>DOCUMENTAL</t>
  </si>
  <si>
    <t>ANIMACIÓ</t>
  </si>
  <si>
    <t xml:space="preserve">Recursos propis </t>
  </si>
  <si>
    <t>Capitalització vo català/occità</t>
  </si>
  <si>
    <t>COPRODUCCIONS MINORITÀRIES</t>
  </si>
  <si>
    <t>Sobre el pressupost total. Pel requisit d'entrada es compten els contractes de coproducció</t>
  </si>
  <si>
    <t>ESPANYOLA / ESTRANGERA</t>
  </si>
  <si>
    <t>Espanyola</t>
  </si>
  <si>
    <t>Estrangera</t>
  </si>
  <si>
    <t>Despesa prevista productora/es espanyoles</t>
  </si>
  <si>
    <t>CAPITALITZACIÓ (màxim 5% pressupost)</t>
  </si>
  <si>
    <t>CCAA / PAÍS</t>
  </si>
  <si>
    <t>Màxim atorgable subvenció ICEC segons import sol·licitat</t>
  </si>
  <si>
    <t>PLA DE FINANÇAMENT COPRODUCCIONS INTERNACIONALS MINORITÀRIES 2025</t>
  </si>
  <si>
    <r>
      <t xml:space="preserve">EMPRESA/ES PRODUCTORA/ES INDEPENDENT </t>
    </r>
    <r>
      <rPr>
        <b/>
        <sz val="9"/>
        <color rgb="FFFF0000"/>
        <rFont val="Arial"/>
        <family val="2"/>
      </rPr>
      <t>SOL·LICITANT/S</t>
    </r>
  </si>
  <si>
    <t>CCAA</t>
  </si>
  <si>
    <t>Productora 1</t>
  </si>
  <si>
    <t>Productora 2</t>
  </si>
  <si>
    <t>Productora 3</t>
  </si>
  <si>
    <t>Productora 4</t>
  </si>
  <si>
    <r>
      <t xml:space="preserve">EMPRESA/ES PRODUCTORA/ES INDEPENDENT </t>
    </r>
    <r>
      <rPr>
        <b/>
        <u/>
        <sz val="9"/>
        <color rgb="FFFF0000"/>
        <rFont val="Arial"/>
        <family val="2"/>
      </rPr>
      <t>NO</t>
    </r>
    <r>
      <rPr>
        <b/>
        <sz val="9"/>
        <color rgb="FFFF0000"/>
        <rFont val="Arial"/>
        <family val="2"/>
      </rPr>
      <t xml:space="preserve"> SOL·LICITANT/S</t>
    </r>
  </si>
  <si>
    <r>
      <t xml:space="preserve">Import ajut sol·licitat a ICEC 
</t>
    </r>
    <r>
      <rPr>
        <b/>
        <sz val="8"/>
        <color rgb="FFFF0000"/>
        <rFont val="Arial"/>
        <family val="2"/>
      </rPr>
      <t>*(import total entre totes les sol·licitants)</t>
    </r>
  </si>
  <si>
    <t>TOTAL TELEVISIONS I PLATAFORMES</t>
  </si>
  <si>
    <r>
      <t xml:space="preserve">TELEVISIONS I PLATAFORMES
(Especificar </t>
    </r>
    <r>
      <rPr>
        <u/>
        <sz val="9"/>
        <color theme="1"/>
        <rFont val="Arial"/>
        <family val="2"/>
      </rPr>
      <t>coproducció o compra de drets d'emissió</t>
    </r>
    <r>
      <rPr>
        <sz val="9"/>
        <color theme="1"/>
        <rFont val="Arial"/>
        <family val="2"/>
      </rPr>
      <t>)</t>
    </r>
  </si>
  <si>
    <t>TOTAL DISTRIBUÏDORES I AGENTS DE VENDES</t>
  </si>
  <si>
    <t>DISTRIBUÏDORES I AGENTS DE VENDES</t>
  </si>
  <si>
    <t>TOTAL AJUTS PÚBLICS I PRIVATS</t>
  </si>
  <si>
    <t>AJUTS PÚBLICS I PRIVATS</t>
  </si>
  <si>
    <t xml:space="preserve">TOTAL RECURSOS PROPIS </t>
  </si>
  <si>
    <t>TOTAL FINANÇAMENT SOL·LICITANTS</t>
  </si>
  <si>
    <t>ACREDITAT</t>
  </si>
  <si>
    <t>FONT DE FINANÇAMENT</t>
  </si>
  <si>
    <t>% FONT FINANÇAMENT SOBRE PRESSUPOST TOTAL</t>
  </si>
  <si>
    <t>FONT DE FINANÇAMENT ACREDITADA
(SÍ/NO)</t>
  </si>
  <si>
    <t>CONTRACTE/S COPRODUCCIÓ AMB EMPRESES PRODUCTORES NO SOL·LICITANTS</t>
  </si>
  <si>
    <t>FINANÇAMENT EMPRESA/ES PRODUCTORA/ES
NO SOL·LICITANT/S INDEPENDENTS</t>
  </si>
  <si>
    <t>IMPORT € ACREDITAT</t>
  </si>
  <si>
    <t>% ACREDITAT SOBRE PRESSUPOST
TOTAL</t>
  </si>
  <si>
    <r>
      <t xml:space="preserve">FINANÇAMENT EMPRESA/ES 
PRODUCTORA/ES </t>
    </r>
    <r>
      <rPr>
        <b/>
        <u/>
        <sz val="11"/>
        <rFont val="Arial"/>
        <family val="2"/>
      </rPr>
      <t>SOL·LICITANT/S</t>
    </r>
  </si>
  <si>
    <r>
      <t xml:space="preserve">TOTAL FINANÇAMENT </t>
    </r>
    <r>
      <rPr>
        <b/>
        <u/>
        <sz val="11"/>
        <rFont val="Arial"/>
        <family val="2"/>
      </rPr>
      <t>NO</t>
    </r>
    <r>
      <rPr>
        <b/>
        <sz val="11"/>
        <rFont val="Arial"/>
        <family val="2"/>
      </rPr>
      <t xml:space="preserve"> SOL·LICITANTS</t>
    </r>
  </si>
  <si>
    <t>FINANÇAMENT DEL PROJECTE</t>
  </si>
  <si>
    <r>
      <t xml:space="preserve">COMPLIMENT REQUISIT ACREDITACIÓ FINANÇAMENT </t>
    </r>
    <r>
      <rPr>
        <b/>
        <u/>
        <sz val="12"/>
        <color theme="1"/>
        <rFont val="Arial"/>
        <family val="2"/>
      </rPr>
      <t>MÍNIM 40%</t>
    </r>
  </si>
  <si>
    <t>Típus de projecte:</t>
  </si>
  <si>
    <t>Subvenció</t>
  </si>
  <si>
    <t>Subvencions per a les coproduccions internacionals minoritàries de llargmetratges cinematogràfics 2025</t>
  </si>
  <si>
    <t>S'han d'omplir les caselles en</t>
  </si>
  <si>
    <t xml:space="preserve"> GRIS</t>
  </si>
  <si>
    <t>S'ha d'omplir obligatòriament la "Despesa prevista" per les productores sol·licitants i no sol·licitants.</t>
  </si>
  <si>
    <t>S'ha d'omplir obligatòriament la Llengua Versió original de rodatge</t>
  </si>
  <si>
    <t>S'ha d'omplir obligatòriament la casella de "Sol·licitat ajut ICEC".</t>
  </si>
  <si>
    <t>En cas que es tracti d'una coproducció amb més d'una productora sol·licitant, s'haurà d'informar l'import total de la subvenció prevista entre totes les empreses sol·licitants.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</si>
</sst>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i/>
      <sz val="10"/>
      <name val="Arial"/>
      <family val="2"/>
    </font>
    <font>
      <b/>
      <sz val="14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70C0"/>
      <name val="Arial"/>
      <family val="2"/>
    </font>
    <font>
      <sz val="14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  <font>
      <b/>
      <sz val="8"/>
      <color rgb="FFFF0000"/>
      <name val="Arial"/>
      <family val="2"/>
    </font>
    <font>
      <u/>
      <sz val="9"/>
      <color theme="1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b/>
      <u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E5F6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medium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</xf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center" vertical="center"/>
    </xf>
    <xf numFmtId="10" fontId="7" fillId="2" borderId="0" xfId="0" applyNumberFormat="1" applyFont="1" applyFill="1" applyAlignment="1" applyProtection="1">
      <alignment horizontal="center" vertical="center"/>
    </xf>
    <xf numFmtId="164" fontId="7" fillId="2" borderId="0" xfId="0" applyNumberFormat="1" applyFont="1" applyFill="1" applyAlignment="1" applyProtection="1">
      <alignment horizontal="center" vertical="center"/>
    </xf>
    <xf numFmtId="9" fontId="12" fillId="2" borderId="0" xfId="1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center" vertical="center"/>
    </xf>
    <xf numFmtId="10" fontId="7" fillId="4" borderId="17" xfId="1" applyNumberFormat="1" applyFont="1" applyFill="1" applyBorder="1" applyAlignment="1" applyProtection="1">
      <alignment horizontal="center" vertical="center"/>
    </xf>
    <xf numFmtId="164" fontId="7" fillId="2" borderId="18" xfId="0" applyNumberFormat="1" applyFont="1" applyFill="1" applyBorder="1" applyAlignment="1" applyProtection="1">
      <alignment horizontal="center" vertical="center"/>
    </xf>
    <xf numFmtId="10" fontId="7" fillId="4" borderId="23" xfId="1" applyNumberFormat="1" applyFont="1" applyFill="1" applyBorder="1" applyAlignment="1" applyProtection="1">
      <alignment horizontal="center" vertical="center"/>
    </xf>
    <xf numFmtId="164" fontId="7" fillId="2" borderId="23" xfId="0" applyNumberFormat="1" applyFont="1" applyFill="1" applyBorder="1" applyAlignment="1" applyProtection="1">
      <alignment horizontal="center" vertical="center"/>
    </xf>
    <xf numFmtId="164" fontId="7" fillId="2" borderId="17" xfId="0" applyNumberFormat="1" applyFont="1" applyFill="1" applyBorder="1" applyAlignment="1" applyProtection="1">
      <alignment horizontal="center" vertical="center"/>
    </xf>
    <xf numFmtId="0" fontId="7" fillId="4" borderId="0" xfId="0" applyNumberFormat="1" applyFont="1" applyFill="1" applyBorder="1" applyAlignment="1" applyProtection="1">
      <alignment horizontal="left" vertical="center"/>
    </xf>
    <xf numFmtId="164" fontId="9" fillId="4" borderId="32" xfId="0" applyNumberFormat="1" applyFont="1" applyFill="1" applyBorder="1" applyAlignment="1" applyProtection="1">
      <alignment horizontal="center" vertical="center"/>
    </xf>
    <xf numFmtId="10" fontId="9" fillId="4" borderId="33" xfId="1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horizontal="center" vertical="center"/>
    </xf>
    <xf numFmtId="10" fontId="7" fillId="4" borderId="18" xfId="1" applyNumberFormat="1" applyFont="1" applyFill="1" applyBorder="1" applyAlignment="1" applyProtection="1">
      <alignment horizontal="center" vertical="center"/>
    </xf>
    <xf numFmtId="10" fontId="17" fillId="4" borderId="2" xfId="1" applyNumberFormat="1" applyFont="1" applyFill="1" applyBorder="1" applyAlignment="1" applyProtection="1">
      <alignment horizontal="center" vertical="center"/>
    </xf>
    <xf numFmtId="164" fontId="16" fillId="2" borderId="2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10" fontId="16" fillId="2" borderId="3" xfId="0" applyNumberFormat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2" fillId="2" borderId="40" xfId="0" applyFont="1" applyFill="1" applyBorder="1"/>
    <xf numFmtId="4" fontId="0" fillId="2" borderId="0" xfId="0" applyNumberFormat="1" applyFill="1" applyBorder="1"/>
    <xf numFmtId="9" fontId="0" fillId="2" borderId="0" xfId="0" applyNumberFormat="1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9" fontId="0" fillId="2" borderId="46" xfId="0" applyNumberFormat="1" applyFill="1" applyBorder="1"/>
    <xf numFmtId="0" fontId="20" fillId="2" borderId="0" xfId="0" applyFont="1" applyFill="1"/>
    <xf numFmtId="0" fontId="0" fillId="2" borderId="47" xfId="0" applyFill="1" applyBorder="1"/>
    <xf numFmtId="9" fontId="0" fillId="2" borderId="48" xfId="0" applyNumberFormat="1" applyFill="1" applyBorder="1"/>
    <xf numFmtId="0" fontId="0" fillId="2" borderId="31" xfId="0" applyFill="1" applyBorder="1"/>
    <xf numFmtId="9" fontId="0" fillId="2" borderId="49" xfId="1" applyFont="1" applyFill="1" applyBorder="1"/>
    <xf numFmtId="10" fontId="7" fillId="4" borderId="19" xfId="0" applyNumberFormat="1" applyFont="1" applyFill="1" applyBorder="1" applyAlignment="1" applyProtection="1">
      <alignment horizontal="center" vertical="center"/>
    </xf>
    <xf numFmtId="10" fontId="7" fillId="4" borderId="24" xfId="0" applyNumberFormat="1" applyFont="1" applyFill="1" applyBorder="1" applyAlignment="1" applyProtection="1">
      <alignment horizontal="center" vertical="center"/>
    </xf>
    <xf numFmtId="10" fontId="7" fillId="0" borderId="30" xfId="0" applyNumberFormat="1" applyFont="1" applyFill="1" applyBorder="1" applyAlignment="1" applyProtection="1">
      <alignment horizontal="center" vertical="center"/>
    </xf>
    <xf numFmtId="10" fontId="7" fillId="0" borderId="24" xfId="0" applyNumberFormat="1" applyFont="1" applyFill="1" applyBorder="1" applyAlignment="1" applyProtection="1">
      <alignment horizontal="center" vertical="center"/>
    </xf>
    <xf numFmtId="10" fontId="9" fillId="0" borderId="34" xfId="0" applyNumberFormat="1" applyFont="1" applyFill="1" applyBorder="1" applyAlignment="1" applyProtection="1">
      <alignment horizontal="center" vertical="center"/>
    </xf>
    <xf numFmtId="10" fontId="7" fillId="0" borderId="19" xfId="0" applyNumberFormat="1" applyFont="1" applyFill="1" applyBorder="1" applyAlignment="1" applyProtection="1">
      <alignment horizontal="center" vertical="center"/>
    </xf>
    <xf numFmtId="164" fontId="14" fillId="3" borderId="14" xfId="0" applyNumberFormat="1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vertical="top"/>
    </xf>
    <xf numFmtId="0" fontId="24" fillId="2" borderId="0" xfId="0" applyFont="1" applyFill="1" applyProtection="1"/>
    <xf numFmtId="4" fontId="0" fillId="2" borderId="29" xfId="0" applyNumberFormat="1" applyFill="1" applyBorder="1"/>
    <xf numFmtId="0" fontId="0" fillId="2" borderId="20" xfId="0" applyFill="1" applyBorder="1"/>
    <xf numFmtId="0" fontId="0" fillId="2" borderId="52" xfId="0" applyFill="1" applyBorder="1"/>
    <xf numFmtId="0" fontId="10" fillId="2" borderId="4" xfId="2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vertical="center"/>
    </xf>
    <xf numFmtId="0" fontId="11" fillId="6" borderId="50" xfId="0" applyFont="1" applyFill="1" applyBorder="1" applyAlignment="1" applyProtection="1">
      <alignment horizontal="center" vertical="center" wrapText="1"/>
    </xf>
    <xf numFmtId="0" fontId="11" fillId="6" borderId="14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vertical="center"/>
    </xf>
    <xf numFmtId="10" fontId="16" fillId="4" borderId="0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 wrapText="1" indent="1"/>
    </xf>
    <xf numFmtId="0" fontId="16" fillId="2" borderId="0" xfId="0" applyFont="1" applyFill="1" applyBorder="1" applyAlignment="1" applyProtection="1">
      <alignment vertical="center"/>
    </xf>
    <xf numFmtId="10" fontId="16" fillId="0" borderId="38" xfId="0" applyNumberFormat="1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right" vertical="center"/>
    </xf>
    <xf numFmtId="0" fontId="16" fillId="4" borderId="0" xfId="0" applyFont="1" applyFill="1" applyBorder="1" applyAlignment="1" applyProtection="1">
      <alignment horizontal="center" vertical="center"/>
    </xf>
    <xf numFmtId="164" fontId="16" fillId="4" borderId="0" xfId="0" applyNumberFormat="1" applyFont="1" applyFill="1" applyBorder="1" applyAlignment="1" applyProtection="1">
      <alignment horizontal="center" vertical="center"/>
    </xf>
    <xf numFmtId="0" fontId="18" fillId="4" borderId="0" xfId="0" applyFont="1" applyFill="1" applyAlignment="1" applyProtection="1">
      <alignment vertical="center"/>
    </xf>
    <xf numFmtId="164" fontId="16" fillId="0" borderId="11" xfId="0" applyNumberFormat="1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vertical="center"/>
    </xf>
    <xf numFmtId="0" fontId="8" fillId="4" borderId="1" xfId="0" applyFont="1" applyFill="1" applyBorder="1" applyAlignment="1" applyProtection="1">
      <alignment vertical="center" wrapText="1"/>
    </xf>
    <xf numFmtId="0" fontId="27" fillId="4" borderId="0" xfId="0" applyFont="1" applyFill="1" applyAlignment="1" applyProtection="1">
      <alignment vertical="center"/>
    </xf>
    <xf numFmtId="0" fontId="10" fillId="2" borderId="4" xfId="2" applyFont="1" applyFill="1" applyBorder="1" applyAlignment="1" applyProtection="1">
      <alignment vertical="center"/>
    </xf>
    <xf numFmtId="0" fontId="10" fillId="2" borderId="60" xfId="2" applyFont="1" applyFill="1" applyBorder="1" applyAlignment="1" applyProtection="1">
      <alignment horizontal="center" vertical="center"/>
    </xf>
    <xf numFmtId="0" fontId="11" fillId="4" borderId="5" xfId="2" applyFont="1" applyFill="1" applyBorder="1" applyAlignment="1" applyProtection="1">
      <alignment horizontal="left" vertical="center" wrapText="1"/>
    </xf>
    <xf numFmtId="0" fontId="14" fillId="5" borderId="5" xfId="2" applyFont="1" applyFill="1" applyBorder="1" applyAlignment="1" applyProtection="1">
      <alignment vertical="center"/>
      <protection locked="0"/>
    </xf>
    <xf numFmtId="164" fontId="14" fillId="5" borderId="39" xfId="2" applyNumberFormat="1" applyFont="1" applyFill="1" applyBorder="1" applyAlignment="1" applyProtection="1">
      <alignment horizontal="center" vertical="center"/>
      <protection locked="0"/>
    </xf>
    <xf numFmtId="10" fontId="14" fillId="5" borderId="62" xfId="3" applyNumberFormat="1" applyFont="1" applyFill="1" applyBorder="1" applyAlignment="1" applyProtection="1">
      <alignment horizontal="center" vertical="center"/>
      <protection locked="0"/>
    </xf>
    <xf numFmtId="0" fontId="11" fillId="4" borderId="7" xfId="2" applyFont="1" applyFill="1" applyBorder="1" applyAlignment="1" applyProtection="1">
      <alignment horizontal="left" vertical="center" wrapText="1"/>
    </xf>
    <xf numFmtId="0" fontId="14" fillId="5" borderId="8" xfId="2" applyFont="1" applyFill="1" applyBorder="1" applyAlignment="1" applyProtection="1">
      <alignment vertical="center"/>
      <protection locked="0"/>
    </xf>
    <xf numFmtId="164" fontId="14" fillId="5" borderId="6" xfId="2" applyNumberFormat="1" applyFont="1" applyFill="1" applyBorder="1" applyAlignment="1" applyProtection="1">
      <alignment horizontal="center" vertical="center"/>
      <protection locked="0"/>
    </xf>
    <xf numFmtId="10" fontId="14" fillId="5" borderId="64" xfId="3" applyNumberFormat="1" applyFont="1" applyFill="1" applyBorder="1" applyAlignment="1" applyProtection="1">
      <alignment horizontal="center" vertical="center"/>
      <protection locked="0"/>
    </xf>
    <xf numFmtId="164" fontId="14" fillId="5" borderId="9" xfId="2" applyNumberFormat="1" applyFont="1" applyFill="1" applyBorder="1" applyAlignment="1" applyProtection="1">
      <alignment horizontal="center" vertical="center"/>
      <protection locked="0"/>
    </xf>
    <xf numFmtId="10" fontId="14" fillId="5" borderId="65" xfId="3" applyNumberFormat="1" applyFont="1" applyFill="1" applyBorder="1" applyAlignment="1" applyProtection="1">
      <alignment horizontal="center" vertical="center"/>
      <protection locked="0"/>
    </xf>
    <xf numFmtId="0" fontId="11" fillId="4" borderId="10" xfId="2" applyFont="1" applyFill="1" applyBorder="1" applyAlignment="1" applyProtection="1">
      <alignment horizontal="left" vertical="center" wrapText="1"/>
    </xf>
    <xf numFmtId="0" fontId="14" fillId="5" borderId="12" xfId="2" applyFont="1" applyFill="1" applyBorder="1" applyAlignment="1" applyProtection="1">
      <alignment vertical="center"/>
      <protection locked="0"/>
    </xf>
    <xf numFmtId="164" fontId="14" fillId="5" borderId="13" xfId="2" applyNumberFormat="1" applyFont="1" applyFill="1" applyBorder="1" applyAlignment="1" applyProtection="1">
      <alignment horizontal="center" vertical="center"/>
      <protection locked="0"/>
    </xf>
    <xf numFmtId="10" fontId="14" fillId="5" borderId="66" xfId="3" applyNumberFormat="1" applyFont="1" applyFill="1" applyBorder="1" applyAlignment="1" applyProtection="1">
      <alignment horizontal="center" vertical="center"/>
      <protection locked="0"/>
    </xf>
    <xf numFmtId="164" fontId="9" fillId="2" borderId="0" xfId="0" applyNumberFormat="1" applyFont="1" applyFill="1" applyAlignment="1" applyProtection="1">
      <alignment horizontal="center" vertical="center"/>
    </xf>
    <xf numFmtId="10" fontId="9" fillId="2" borderId="0" xfId="0" applyNumberFormat="1" applyFont="1" applyFill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 wrapText="1"/>
    </xf>
    <xf numFmtId="164" fontId="10" fillId="0" borderId="14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/>
    </xf>
    <xf numFmtId="164" fontId="14" fillId="4" borderId="14" xfId="0" applyNumberFormat="1" applyFont="1" applyFill="1" applyBorder="1" applyAlignment="1" applyProtection="1">
      <alignment horizontal="center" vertical="center"/>
    </xf>
    <xf numFmtId="10" fontId="14" fillId="4" borderId="14" xfId="1" applyNumberFormat="1" applyFont="1" applyFill="1" applyBorder="1" applyAlignment="1" applyProtection="1">
      <alignment horizontal="center" vertical="center"/>
    </xf>
    <xf numFmtId="44" fontId="16" fillId="4" borderId="1" xfId="4" applyFont="1" applyFill="1" applyBorder="1" applyAlignment="1" applyProtection="1">
      <alignment horizontal="left" vertical="center" wrapText="1"/>
    </xf>
    <xf numFmtId="164" fontId="21" fillId="5" borderId="14" xfId="0" applyNumberFormat="1" applyFont="1" applyFill="1" applyBorder="1" applyAlignment="1" applyProtection="1">
      <alignment horizontal="center" vertical="center"/>
      <protection locked="0"/>
    </xf>
    <xf numFmtId="0" fontId="14" fillId="5" borderId="53" xfId="2" applyFont="1" applyFill="1" applyBorder="1" applyAlignment="1" applyProtection="1">
      <alignment horizontal="center" vertical="center"/>
      <protection locked="0"/>
    </xf>
    <xf numFmtId="0" fontId="14" fillId="5" borderId="68" xfId="2" applyFont="1" applyFill="1" applyBorder="1" applyAlignment="1" applyProtection="1">
      <alignment horizontal="center" vertical="center"/>
      <protection locked="0"/>
    </xf>
    <xf numFmtId="0" fontId="14" fillId="5" borderId="38" xfId="2" applyFont="1" applyFill="1" applyBorder="1" applyAlignment="1" applyProtection="1">
      <alignment horizontal="center" vertical="center"/>
      <protection locked="0"/>
    </xf>
    <xf numFmtId="10" fontId="7" fillId="4" borderId="0" xfId="1" applyNumberFormat="1" applyFont="1" applyFill="1" applyBorder="1" applyAlignment="1" applyProtection="1">
      <alignment horizontal="center" vertical="center"/>
    </xf>
    <xf numFmtId="10" fontId="7" fillId="4" borderId="11" xfId="1" applyNumberFormat="1" applyFont="1" applyFill="1" applyBorder="1" applyAlignment="1" applyProtection="1">
      <alignment horizontal="center" vertical="center"/>
    </xf>
    <xf numFmtId="164" fontId="7" fillId="2" borderId="71" xfId="0" applyNumberFormat="1" applyFont="1" applyFill="1" applyBorder="1" applyAlignment="1" applyProtection="1">
      <alignment horizontal="center" vertical="center"/>
    </xf>
    <xf numFmtId="10" fontId="7" fillId="0" borderId="72" xfId="0" applyNumberFormat="1" applyFont="1" applyFill="1" applyBorder="1" applyAlignment="1" applyProtection="1">
      <alignment horizontal="center" vertical="center"/>
    </xf>
    <xf numFmtId="10" fontId="7" fillId="4" borderId="74" xfId="1" applyNumberFormat="1" applyFont="1" applyFill="1" applyBorder="1" applyAlignment="1" applyProtection="1">
      <alignment horizontal="center" vertical="center"/>
    </xf>
    <xf numFmtId="164" fontId="7" fillId="2" borderId="74" xfId="0" applyNumberFormat="1" applyFont="1" applyFill="1" applyBorder="1" applyAlignment="1" applyProtection="1">
      <alignment horizontal="center" vertical="center"/>
    </xf>
    <xf numFmtId="10" fontId="7" fillId="0" borderId="75" xfId="0" applyNumberFormat="1" applyFont="1" applyFill="1" applyBorder="1" applyAlignment="1" applyProtection="1">
      <alignment horizontal="center" vertical="center"/>
    </xf>
    <xf numFmtId="0" fontId="7" fillId="4" borderId="2" xfId="0" applyNumberFormat="1" applyFont="1" applyFill="1" applyBorder="1" applyAlignment="1" applyProtection="1">
      <alignment horizontal="left" vertical="center"/>
    </xf>
    <xf numFmtId="164" fontId="9" fillId="4" borderId="77" xfId="0" applyNumberFormat="1" applyFont="1" applyFill="1" applyBorder="1" applyAlignment="1" applyProtection="1">
      <alignment horizontal="center" vertical="center"/>
    </xf>
    <xf numFmtId="10" fontId="9" fillId="4" borderId="2" xfId="1" applyNumberFormat="1" applyFont="1" applyFill="1" applyBorder="1" applyAlignment="1" applyProtection="1">
      <alignment horizontal="center" vertical="center"/>
    </xf>
    <xf numFmtId="164" fontId="9" fillId="2" borderId="2" xfId="0" applyNumberFormat="1" applyFont="1" applyFill="1" applyBorder="1" applyAlignment="1" applyProtection="1">
      <alignment horizontal="center" vertical="center"/>
    </xf>
    <xf numFmtId="10" fontId="9" fillId="0" borderId="3" xfId="0" applyNumberFormat="1" applyFont="1" applyFill="1" applyBorder="1" applyAlignment="1" applyProtection="1">
      <alignment horizontal="center" vertical="center"/>
    </xf>
    <xf numFmtId="0" fontId="7" fillId="4" borderId="69" xfId="0" applyNumberFormat="1" applyFont="1" applyFill="1" applyBorder="1" applyAlignment="1" applyProtection="1">
      <alignment horizontal="left" vertical="center"/>
    </xf>
    <xf numFmtId="164" fontId="9" fillId="2" borderId="69" xfId="0" applyNumberFormat="1" applyFont="1" applyFill="1" applyBorder="1" applyAlignment="1" applyProtection="1">
      <alignment horizontal="center" vertical="center"/>
    </xf>
    <xf numFmtId="10" fontId="9" fillId="0" borderId="67" xfId="0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left" vertical="center"/>
    </xf>
    <xf numFmtId="0" fontId="10" fillId="4" borderId="1" xfId="0" applyFont="1" applyFill="1" applyBorder="1" applyAlignment="1" applyProtection="1">
      <alignment horizontal="left" vertical="center" wrapText="1" indent="1"/>
    </xf>
    <xf numFmtId="0" fontId="10" fillId="4" borderId="57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0" fontId="11" fillId="6" borderId="76" xfId="0" applyFont="1" applyFill="1" applyBorder="1" applyAlignment="1" applyProtection="1">
      <alignment horizontal="center" vertical="center" wrapText="1"/>
    </xf>
    <xf numFmtId="0" fontId="11" fillId="6" borderId="57" xfId="0" applyFont="1" applyFill="1" applyBorder="1" applyAlignment="1" applyProtection="1">
      <alignment horizontal="center" vertical="center" wrapText="1"/>
    </xf>
    <xf numFmtId="0" fontId="7" fillId="4" borderId="78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13" fillId="4" borderId="15" xfId="0" applyFont="1" applyFill="1" applyBorder="1" applyAlignment="1" applyProtection="1">
      <alignment horizontal="left" vertical="center"/>
    </xf>
    <xf numFmtId="164" fontId="7" fillId="4" borderId="16" xfId="0" applyNumberFormat="1" applyFont="1" applyFill="1" applyBorder="1" applyAlignment="1" applyProtection="1">
      <alignment horizontal="center" vertical="center"/>
    </xf>
    <xf numFmtId="0" fontId="9" fillId="4" borderId="79" xfId="0" applyFont="1" applyFill="1" applyBorder="1" applyAlignment="1" applyProtection="1">
      <alignment horizontal="center" vertical="center"/>
    </xf>
    <xf numFmtId="0" fontId="13" fillId="4" borderId="2" xfId="0" applyNumberFormat="1" applyFont="1" applyFill="1" applyBorder="1" applyAlignment="1" applyProtection="1">
      <alignment horizontal="left" vertical="center"/>
    </xf>
    <xf numFmtId="10" fontId="9" fillId="0" borderId="84" xfId="0" applyNumberFormat="1" applyFont="1" applyFill="1" applyBorder="1" applyAlignment="1" applyProtection="1">
      <alignment horizontal="center" vertical="center"/>
    </xf>
    <xf numFmtId="0" fontId="22" fillId="5" borderId="16" xfId="0" applyFont="1" applyFill="1" applyBorder="1" applyAlignment="1" applyProtection="1">
      <alignment horizontal="left" vertical="center"/>
      <protection locked="0"/>
    </xf>
    <xf numFmtId="164" fontId="7" fillId="5" borderId="16" xfId="0" applyNumberFormat="1" applyFont="1" applyFill="1" applyBorder="1" applyAlignment="1" applyProtection="1">
      <alignment horizontal="center" vertical="center"/>
      <protection locked="0"/>
    </xf>
    <xf numFmtId="0" fontId="22" fillId="5" borderId="21" xfId="0" applyFont="1" applyFill="1" applyBorder="1" applyAlignment="1" applyProtection="1">
      <alignment horizontal="left" vertical="center"/>
      <protection locked="0"/>
    </xf>
    <xf numFmtId="164" fontId="7" fillId="5" borderId="22" xfId="0" applyNumberFormat="1" applyFont="1" applyFill="1" applyBorder="1" applyAlignment="1" applyProtection="1">
      <alignment horizontal="center" vertical="center"/>
      <protection locked="0"/>
    </xf>
    <xf numFmtId="164" fontId="7" fillId="5" borderId="26" xfId="0" applyNumberFormat="1" applyFont="1" applyFill="1" applyBorder="1" applyAlignment="1" applyProtection="1">
      <alignment horizontal="center" vertical="center"/>
      <protection locked="0"/>
    </xf>
    <xf numFmtId="0" fontId="22" fillId="5" borderId="27" xfId="0" applyFont="1" applyFill="1" applyBorder="1" applyAlignment="1" applyProtection="1">
      <alignment horizontal="left" vertical="center"/>
      <protection locked="0"/>
    </xf>
    <xf numFmtId="0" fontId="22" fillId="5" borderId="21" xfId="0" applyNumberFormat="1" applyFont="1" applyFill="1" applyBorder="1" applyAlignment="1" applyProtection="1">
      <alignment horizontal="left" vertical="center"/>
      <protection locked="0"/>
    </xf>
    <xf numFmtId="0" fontId="22" fillId="5" borderId="27" xfId="0" applyNumberFormat="1" applyFont="1" applyFill="1" applyBorder="1" applyAlignment="1" applyProtection="1">
      <alignment horizontal="left" vertical="center"/>
      <protection locked="0"/>
    </xf>
    <xf numFmtId="164" fontId="7" fillId="5" borderId="73" xfId="0" applyNumberFormat="1" applyFont="1" applyFill="1" applyBorder="1" applyAlignment="1" applyProtection="1">
      <alignment horizontal="center" vertical="center"/>
      <protection locked="0"/>
    </xf>
    <xf numFmtId="0" fontId="7" fillId="5" borderId="79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82" xfId="0" applyFont="1" applyFill="1" applyBorder="1" applyAlignment="1" applyProtection="1">
      <alignment horizontal="center" vertical="center"/>
      <protection locked="0"/>
    </xf>
    <xf numFmtId="0" fontId="22" fillId="5" borderId="25" xfId="0" applyFont="1" applyFill="1" applyBorder="1" applyAlignment="1" applyProtection="1">
      <alignment horizontal="left" vertical="center"/>
      <protection locked="0"/>
    </xf>
    <xf numFmtId="164" fontId="7" fillId="5" borderId="36" xfId="0" applyNumberFormat="1" applyFont="1" applyFill="1" applyBorder="1" applyAlignment="1" applyProtection="1">
      <alignment horizontal="center" vertical="center"/>
      <protection locked="0"/>
    </xf>
    <xf numFmtId="0" fontId="22" fillId="5" borderId="15" xfId="0" applyFont="1" applyFill="1" applyBorder="1" applyAlignment="1" applyProtection="1">
      <alignment horizontal="left" vertical="center"/>
      <protection locked="0"/>
    </xf>
    <xf numFmtId="0" fontId="22" fillId="5" borderId="70" xfId="0" applyFont="1" applyFill="1" applyBorder="1" applyAlignment="1" applyProtection="1">
      <alignment horizontal="left" vertical="center"/>
      <protection locked="0"/>
    </xf>
    <xf numFmtId="164" fontId="7" fillId="5" borderId="37" xfId="0" applyNumberFormat="1" applyFont="1" applyFill="1" applyBorder="1" applyAlignment="1" applyProtection="1">
      <alignment horizontal="center" vertical="center"/>
      <protection locked="0"/>
    </xf>
    <xf numFmtId="0" fontId="7" fillId="5" borderId="83" xfId="0" applyFont="1" applyFill="1" applyBorder="1" applyAlignment="1" applyProtection="1">
      <alignment horizontal="center" vertical="center"/>
      <protection locked="0"/>
    </xf>
    <xf numFmtId="164" fontId="17" fillId="4" borderId="86" xfId="1" applyNumberFormat="1" applyFont="1" applyFill="1" applyBorder="1" applyAlignment="1" applyProtection="1">
      <alignment horizontal="center" vertical="center"/>
    </xf>
    <xf numFmtId="0" fontId="32" fillId="4" borderId="2" xfId="0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left" vertical="center" wrapText="1" indent="1"/>
    </xf>
    <xf numFmtId="164" fontId="16" fillId="2" borderId="77" xfId="0" applyNumberFormat="1" applyFont="1" applyFill="1" applyBorder="1" applyAlignment="1" applyProtection="1">
      <alignment horizontal="center" vertical="center"/>
    </xf>
    <xf numFmtId="10" fontId="16" fillId="0" borderId="84" xfId="0" applyNumberFormat="1" applyFont="1" applyFill="1" applyBorder="1" applyAlignment="1" applyProtection="1">
      <alignment horizontal="center" vertical="center"/>
    </xf>
    <xf numFmtId="0" fontId="7" fillId="4" borderId="88" xfId="0" applyFont="1" applyFill="1" applyBorder="1" applyAlignment="1" applyProtection="1">
      <alignment vertical="center"/>
    </xf>
    <xf numFmtId="0" fontId="25" fillId="4" borderId="89" xfId="0" applyFont="1" applyFill="1" applyBorder="1" applyAlignment="1" applyProtection="1">
      <alignment horizontal="right" vertical="center"/>
    </xf>
    <xf numFmtId="10" fontId="6" fillId="4" borderId="90" xfId="0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vertical="center"/>
    </xf>
    <xf numFmtId="0" fontId="6" fillId="6" borderId="2" xfId="0" applyFont="1" applyFill="1" applyBorder="1" applyAlignment="1" applyProtection="1">
      <alignment horizontal="right" vertical="center"/>
    </xf>
    <xf numFmtId="164" fontId="16" fillId="6" borderId="77" xfId="0" applyNumberFormat="1" applyFont="1" applyFill="1" applyBorder="1" applyAlignment="1" applyProtection="1">
      <alignment horizontal="center" vertical="center"/>
    </xf>
    <xf numFmtId="10" fontId="17" fillId="6" borderId="2" xfId="1" applyNumberFormat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right" vertical="center"/>
    </xf>
    <xf numFmtId="164" fontId="16" fillId="6" borderId="2" xfId="0" applyNumberFormat="1" applyFont="1" applyFill="1" applyBorder="1" applyAlignment="1" applyProtection="1">
      <alignment horizontal="center" vertical="center"/>
    </xf>
    <xf numFmtId="10" fontId="16" fillId="6" borderId="84" xfId="0" applyNumberFormat="1" applyFont="1" applyFill="1" applyBorder="1" applyAlignment="1" applyProtection="1">
      <alignment horizontal="center" vertical="center"/>
    </xf>
    <xf numFmtId="0" fontId="10" fillId="2" borderId="67" xfId="2" applyFont="1" applyFill="1" applyBorder="1" applyAlignment="1" applyProtection="1">
      <alignment horizontal="center" vertical="center" wrapText="1"/>
    </xf>
    <xf numFmtId="4" fontId="0" fillId="2" borderId="45" xfId="0" applyNumberFormat="1" applyFill="1" applyBorder="1" applyAlignment="1">
      <alignment horizontal="right"/>
    </xf>
    <xf numFmtId="0" fontId="7" fillId="4" borderId="35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10" fontId="14" fillId="4" borderId="4" xfId="1" applyNumberFormat="1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vertical="center"/>
      <protection locked="0"/>
    </xf>
    <xf numFmtId="0" fontId="14" fillId="4" borderId="56" xfId="0" applyFont="1" applyFill="1" applyBorder="1" applyAlignment="1" applyProtection="1">
      <alignment horizontal="center" vertical="center"/>
    </xf>
    <xf numFmtId="0" fontId="14" fillId="4" borderId="28" xfId="0" applyFont="1" applyFill="1" applyBorder="1" applyAlignment="1" applyProtection="1">
      <alignment horizontal="center" vertical="center"/>
    </xf>
    <xf numFmtId="0" fontId="14" fillId="4" borderId="87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center"/>
    </xf>
    <xf numFmtId="0" fontId="17" fillId="2" borderId="85" xfId="0" applyFont="1" applyFill="1" applyBorder="1" applyAlignment="1" applyProtection="1">
      <alignment horizontal="left" vertical="center"/>
    </xf>
    <xf numFmtId="0" fontId="14" fillId="4" borderId="28" xfId="0" applyFont="1" applyFill="1" applyBorder="1" applyAlignment="1" applyProtection="1">
      <alignment horizontal="center" vertical="center" wrapText="1"/>
    </xf>
    <xf numFmtId="0" fontId="14" fillId="4" borderId="56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left" vertical="center" wrapText="1"/>
    </xf>
    <xf numFmtId="0" fontId="19" fillId="2" borderId="0" xfId="0" applyFont="1" applyFill="1" applyAlignment="1" applyProtection="1">
      <alignment horizontal="left" vertical="center" wrapText="1"/>
    </xf>
    <xf numFmtId="0" fontId="14" fillId="5" borderId="58" xfId="2" applyFont="1" applyFill="1" applyBorder="1" applyAlignment="1" applyProtection="1">
      <alignment horizontal="left" vertical="center"/>
      <protection locked="0"/>
    </xf>
    <xf numFmtId="0" fontId="14" fillId="5" borderId="63" xfId="2" applyFont="1" applyFill="1" applyBorder="1" applyAlignment="1" applyProtection="1">
      <alignment horizontal="left" vertical="center"/>
      <protection locked="0"/>
    </xf>
    <xf numFmtId="0" fontId="14" fillId="5" borderId="59" xfId="2" applyFont="1" applyFill="1" applyBorder="1" applyAlignment="1" applyProtection="1">
      <alignment horizontal="left" vertical="center"/>
      <protection locked="0"/>
    </xf>
    <xf numFmtId="0" fontId="14" fillId="5" borderId="54" xfId="2" applyFont="1" applyFill="1" applyBorder="1" applyAlignment="1" applyProtection="1">
      <alignment horizontal="left" vertical="center"/>
      <protection locked="0"/>
    </xf>
    <xf numFmtId="0" fontId="14" fillId="5" borderId="33" xfId="2" applyFont="1" applyFill="1" applyBorder="1" applyAlignment="1" applyProtection="1">
      <alignment horizontal="left" vertical="center"/>
      <protection locked="0"/>
    </xf>
    <xf numFmtId="0" fontId="14" fillId="5" borderId="55" xfId="2" applyFont="1" applyFill="1" applyBorder="1" applyAlignment="1" applyProtection="1">
      <alignment horizontal="left" vertical="center"/>
      <protection locked="0"/>
    </xf>
    <xf numFmtId="0" fontId="10" fillId="2" borderId="1" xfId="2" applyFont="1" applyFill="1" applyBorder="1" applyAlignment="1" applyProtection="1">
      <alignment horizontal="left" vertical="center"/>
    </xf>
    <xf numFmtId="0" fontId="10" fillId="2" borderId="2" xfId="2" applyFont="1" applyFill="1" applyBorder="1" applyAlignment="1" applyProtection="1">
      <alignment horizontal="left" vertical="center"/>
    </xf>
    <xf numFmtId="0" fontId="10" fillId="2" borderId="3" xfId="2" applyFont="1" applyFill="1" applyBorder="1" applyAlignment="1" applyProtection="1">
      <alignment horizontal="left" vertical="center"/>
    </xf>
    <xf numFmtId="0" fontId="9" fillId="5" borderId="1" xfId="0" applyFont="1" applyFill="1" applyBorder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left" vertical="center"/>
      <protection locked="0"/>
    </xf>
    <xf numFmtId="0" fontId="9" fillId="5" borderId="3" xfId="0" applyFont="1" applyFill="1" applyBorder="1" applyAlignment="1" applyProtection="1">
      <alignment horizontal="left" vertical="center"/>
      <protection locked="0"/>
    </xf>
    <xf numFmtId="0" fontId="14" fillId="5" borderId="51" xfId="2" applyFont="1" applyFill="1" applyBorder="1" applyAlignment="1" applyProtection="1">
      <alignment horizontal="left" vertical="center"/>
      <protection locked="0"/>
    </xf>
    <xf numFmtId="0" fontId="14" fillId="5" borderId="61" xfId="2" applyFont="1" applyFill="1" applyBorder="1" applyAlignment="1" applyProtection="1">
      <alignment horizontal="left" vertical="center"/>
      <protection locked="0"/>
    </xf>
    <xf numFmtId="0" fontId="14" fillId="5" borderId="53" xfId="2" applyFont="1" applyFill="1" applyBorder="1" applyAlignment="1" applyProtection="1">
      <alignment horizontal="left" vertical="center"/>
      <protection locked="0"/>
    </xf>
  </cellXfs>
  <cellStyles count="5">
    <cellStyle name="Moneda" xfId="4" builtinId="4"/>
    <cellStyle name="Normal" xfId="0" builtinId="0"/>
    <cellStyle name="Normal 2" xfId="2"/>
    <cellStyle name="Percentatge" xfId="1" builtinId="5"/>
    <cellStyle name="Percentatge 2" xf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E5F6"/>
      <color rgb="FFFF9900"/>
      <color rgb="FFFFC7CE"/>
      <color rgb="FFFFCCCC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pageSetUpPr fitToPage="1"/>
  </sheetPr>
  <dimension ref="A1:D12"/>
  <sheetViews>
    <sheetView tabSelected="1" zoomScaleNormal="100" workbookViewId="0">
      <selection activeCell="D40" sqref="D40"/>
    </sheetView>
  </sheetViews>
  <sheetFormatPr defaultColWidth="9.140625" defaultRowHeight="15" x14ac:dyDescent="0.25"/>
  <cols>
    <col min="1" max="1" width="2.85546875" style="2" customWidth="1"/>
    <col min="2" max="2" width="35.7109375" style="2" customWidth="1"/>
    <col min="3" max="3" width="6.140625" style="2" customWidth="1"/>
    <col min="4" max="4" width="14.7109375" style="2" customWidth="1"/>
    <col min="5" max="5" width="9.140625" style="2"/>
    <col min="6" max="6" width="5" style="2" customWidth="1"/>
    <col min="7" max="7" width="9" style="2" customWidth="1"/>
    <col min="8" max="9" width="9.140625" style="2"/>
    <col min="10" max="10" width="29.140625" style="2" customWidth="1"/>
    <col min="11" max="16384" width="9.140625" style="2"/>
  </cols>
  <sheetData>
    <row r="1" spans="1:4" ht="18.75" x14ac:dyDescent="0.3">
      <c r="A1" s="1" t="s">
        <v>76</v>
      </c>
    </row>
    <row r="2" spans="1:4" ht="12.75" customHeight="1" x14ac:dyDescent="0.3">
      <c r="A2" s="1"/>
    </row>
    <row r="3" spans="1:4" s="169" customFormat="1" ht="15.75" x14ac:dyDescent="0.25">
      <c r="A3" s="168" t="s">
        <v>0</v>
      </c>
    </row>
    <row r="4" spans="1:4" s="169" customFormat="1" x14ac:dyDescent="0.25"/>
    <row r="5" spans="1:4" s="169" customFormat="1" x14ac:dyDescent="0.25">
      <c r="A5" s="169" t="s">
        <v>1</v>
      </c>
      <c r="B5" s="170" t="s">
        <v>77</v>
      </c>
      <c r="D5" s="171" t="s">
        <v>78</v>
      </c>
    </row>
    <row r="6" spans="1:4" s="169" customFormat="1" ht="7.5" customHeight="1" x14ac:dyDescent="0.25"/>
    <row r="7" spans="1:4" s="169" customFormat="1" x14ac:dyDescent="0.25">
      <c r="A7" s="169" t="s">
        <v>2</v>
      </c>
      <c r="B7" s="169" t="s">
        <v>79</v>
      </c>
    </row>
    <row r="8" spans="1:4" s="169" customFormat="1" ht="7.5" customHeight="1" x14ac:dyDescent="0.25"/>
    <row r="9" spans="1:4" s="169" customFormat="1" x14ac:dyDescent="0.25">
      <c r="A9" s="169" t="s">
        <v>3</v>
      </c>
      <c r="B9" s="169" t="s">
        <v>80</v>
      </c>
    </row>
    <row r="10" spans="1:4" s="169" customFormat="1" ht="9.75" customHeight="1" x14ac:dyDescent="0.25"/>
    <row r="11" spans="1:4" s="169" customFormat="1" x14ac:dyDescent="0.25">
      <c r="A11" s="169" t="s">
        <v>4</v>
      </c>
      <c r="B11" s="169" t="s">
        <v>81</v>
      </c>
    </row>
    <row r="12" spans="1:4" s="169" customFormat="1" x14ac:dyDescent="0.25">
      <c r="B12" s="169" t="s">
        <v>82</v>
      </c>
    </row>
  </sheetData>
  <sheetProtection algorithmName="SHA-512" hashValue="IRLK207Wv6ooG7QhLOxUJT2K1U7/wDzKLzzOZEg+fNCRCLpy+Zg8T8TRfHz+wsKJMdYYHyE0HgmO1rCSzkjP1w==" saltValue="q98U/eZHnq5YJbMgqXckV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tabColor rgb="FFD6E5F6"/>
    <pageSetUpPr fitToPage="1"/>
  </sheetPr>
  <dimension ref="A1:K109"/>
  <sheetViews>
    <sheetView zoomScale="90" zoomScaleNormal="90" workbookViewId="0">
      <selection activeCell="H102" sqref="H102"/>
    </sheetView>
  </sheetViews>
  <sheetFormatPr defaultColWidth="9.140625" defaultRowHeight="12.75" x14ac:dyDescent="0.25"/>
  <cols>
    <col min="1" max="1" width="1.5703125" style="57" customWidth="1"/>
    <col min="2" max="2" width="56" style="6" customWidth="1"/>
    <col min="3" max="3" width="57.140625" style="6" customWidth="1"/>
    <col min="4" max="4" width="22.5703125" style="7" customWidth="1"/>
    <col min="5" max="5" width="18.7109375" style="6" customWidth="1"/>
    <col min="6" max="6" width="18" style="8" customWidth="1"/>
    <col min="7" max="7" width="19.140625" style="8" customWidth="1"/>
    <col min="8" max="8" width="20" style="8" customWidth="1"/>
    <col min="9" max="9" width="20.28515625" style="8" customWidth="1"/>
    <col min="10" max="10" width="21.85546875" style="8" customWidth="1"/>
    <col min="11" max="16384" width="9.140625" style="6"/>
  </cols>
  <sheetData>
    <row r="1" spans="2:11" ht="24" customHeight="1" x14ac:dyDescent="0.25">
      <c r="B1" s="70" t="s">
        <v>45</v>
      </c>
      <c r="C1" s="4"/>
      <c r="D1" s="5"/>
      <c r="E1" s="4"/>
      <c r="F1" s="4"/>
      <c r="G1" s="181" t="s">
        <v>17</v>
      </c>
      <c r="H1" s="181"/>
      <c r="I1" s="4"/>
      <c r="J1" s="4"/>
    </row>
    <row r="2" spans="2:11" ht="15.75" customHeight="1" thickBot="1" x14ac:dyDescent="0.3">
      <c r="B2" s="51"/>
      <c r="C2" s="4"/>
      <c r="D2" s="5"/>
      <c r="E2" s="4"/>
      <c r="F2" s="4"/>
      <c r="G2" s="182" t="s">
        <v>18</v>
      </c>
      <c r="H2" s="182"/>
      <c r="I2" s="4"/>
      <c r="J2" s="4"/>
    </row>
    <row r="3" spans="2:11" ht="18.75" thickBot="1" x14ac:dyDescent="0.3">
      <c r="B3" s="71" t="s">
        <v>5</v>
      </c>
      <c r="C3" s="192"/>
      <c r="D3" s="193"/>
      <c r="E3" s="194"/>
      <c r="F3" s="72"/>
      <c r="G3" s="28"/>
      <c r="I3" s="4"/>
      <c r="J3" s="4"/>
    </row>
    <row r="4" spans="2:11" ht="18.75" thickBot="1" x14ac:dyDescent="0.3">
      <c r="B4" s="71" t="s">
        <v>74</v>
      </c>
      <c r="C4" s="173"/>
      <c r="D4" s="72"/>
      <c r="E4" s="72"/>
      <c r="F4" s="72"/>
      <c r="G4" s="28"/>
      <c r="I4" s="4"/>
      <c r="J4" s="4"/>
    </row>
    <row r="5" spans="2:11" ht="9" customHeight="1" thickBot="1" x14ac:dyDescent="0.3">
      <c r="I5" s="4"/>
      <c r="J5" s="4"/>
    </row>
    <row r="6" spans="2:11" ht="15" customHeight="1" thickBot="1" x14ac:dyDescent="0.3">
      <c r="B6" s="73" t="s">
        <v>46</v>
      </c>
      <c r="C6" s="189" t="s">
        <v>6</v>
      </c>
      <c r="D6" s="190"/>
      <c r="E6" s="191"/>
      <c r="F6" s="74" t="s">
        <v>47</v>
      </c>
      <c r="G6" s="56" t="s">
        <v>8</v>
      </c>
      <c r="H6" s="56" t="s">
        <v>7</v>
      </c>
      <c r="I6" s="4"/>
      <c r="J6" s="4"/>
    </row>
    <row r="7" spans="2:11" ht="15" customHeight="1" x14ac:dyDescent="0.25">
      <c r="B7" s="75" t="s">
        <v>48</v>
      </c>
      <c r="C7" s="195"/>
      <c r="D7" s="196"/>
      <c r="E7" s="197"/>
      <c r="F7" s="76"/>
      <c r="G7" s="77">
        <v>0</v>
      </c>
      <c r="H7" s="78">
        <v>0</v>
      </c>
      <c r="I7" s="4"/>
      <c r="J7" s="4"/>
    </row>
    <row r="8" spans="2:11" ht="15" customHeight="1" x14ac:dyDescent="0.25">
      <c r="B8" s="79" t="s">
        <v>49</v>
      </c>
      <c r="C8" s="183"/>
      <c r="D8" s="184"/>
      <c r="E8" s="185"/>
      <c r="F8" s="80"/>
      <c r="G8" s="81">
        <v>0</v>
      </c>
      <c r="H8" s="82">
        <v>0</v>
      </c>
      <c r="I8" s="4"/>
      <c r="J8" s="4"/>
    </row>
    <row r="9" spans="2:11" ht="15" customHeight="1" x14ac:dyDescent="0.25">
      <c r="B9" s="79" t="s">
        <v>50</v>
      </c>
      <c r="C9" s="183"/>
      <c r="D9" s="184"/>
      <c r="E9" s="185"/>
      <c r="F9" s="80"/>
      <c r="G9" s="83">
        <v>0</v>
      </c>
      <c r="H9" s="84">
        <v>0</v>
      </c>
      <c r="I9" s="4"/>
      <c r="J9" s="4"/>
    </row>
    <row r="10" spans="2:11" ht="15" customHeight="1" thickBot="1" x14ac:dyDescent="0.3">
      <c r="B10" s="85" t="s">
        <v>51</v>
      </c>
      <c r="C10" s="186"/>
      <c r="D10" s="187"/>
      <c r="E10" s="188"/>
      <c r="F10" s="86"/>
      <c r="G10" s="87">
        <v>0</v>
      </c>
      <c r="H10" s="88">
        <v>0</v>
      </c>
      <c r="I10" s="4"/>
      <c r="J10" s="4"/>
    </row>
    <row r="11" spans="2:11" ht="15.75" x14ac:dyDescent="0.25">
      <c r="F11" s="6"/>
      <c r="G11" s="89">
        <f>SUM(G7:G10)</f>
        <v>0</v>
      </c>
      <c r="H11" s="90">
        <f>SUM(H7:H10)</f>
        <v>0</v>
      </c>
      <c r="J11" s="4"/>
      <c r="K11" s="4"/>
    </row>
    <row r="12" spans="2:11" ht="6" customHeight="1" thickBot="1" x14ac:dyDescent="0.3">
      <c r="F12" s="6"/>
      <c r="H12" s="89"/>
      <c r="I12" s="90"/>
      <c r="J12" s="4"/>
      <c r="K12" s="4"/>
    </row>
    <row r="13" spans="2:11" ht="24.75" thickBot="1" x14ac:dyDescent="0.3">
      <c r="B13" s="73" t="s">
        <v>52</v>
      </c>
      <c r="C13" s="189" t="s">
        <v>6</v>
      </c>
      <c r="D13" s="190"/>
      <c r="E13" s="191"/>
      <c r="F13" s="165" t="s">
        <v>38</v>
      </c>
      <c r="G13" s="74" t="s">
        <v>43</v>
      </c>
      <c r="H13" s="56" t="s">
        <v>8</v>
      </c>
      <c r="I13" s="56" t="s">
        <v>7</v>
      </c>
      <c r="J13" s="4"/>
      <c r="K13" s="4"/>
    </row>
    <row r="14" spans="2:11" ht="15.75" x14ac:dyDescent="0.25">
      <c r="B14" s="75" t="s">
        <v>48</v>
      </c>
      <c r="C14" s="195"/>
      <c r="D14" s="196"/>
      <c r="E14" s="197"/>
      <c r="F14" s="98"/>
      <c r="G14" s="76"/>
      <c r="H14" s="77">
        <v>0</v>
      </c>
      <c r="I14" s="78">
        <v>0</v>
      </c>
      <c r="J14" s="4"/>
      <c r="K14" s="4"/>
    </row>
    <row r="15" spans="2:11" ht="15.75" x14ac:dyDescent="0.25">
      <c r="B15" s="79" t="s">
        <v>49</v>
      </c>
      <c r="C15" s="183"/>
      <c r="D15" s="184"/>
      <c r="E15" s="185"/>
      <c r="F15" s="99"/>
      <c r="G15" s="80"/>
      <c r="H15" s="81">
        <v>0</v>
      </c>
      <c r="I15" s="82">
        <v>0</v>
      </c>
      <c r="J15" s="4"/>
      <c r="K15" s="4"/>
    </row>
    <row r="16" spans="2:11" ht="16.5" customHeight="1" x14ac:dyDescent="0.25">
      <c r="B16" s="79" t="s">
        <v>50</v>
      </c>
      <c r="C16" s="183"/>
      <c r="D16" s="184"/>
      <c r="E16" s="185"/>
      <c r="F16" s="99"/>
      <c r="G16" s="80"/>
      <c r="H16" s="83">
        <v>0</v>
      </c>
      <c r="I16" s="84">
        <v>0</v>
      </c>
      <c r="J16" s="4"/>
      <c r="K16" s="4"/>
    </row>
    <row r="17" spans="2:11" ht="16.5" customHeight="1" thickBot="1" x14ac:dyDescent="0.3">
      <c r="B17" s="85" t="s">
        <v>51</v>
      </c>
      <c r="C17" s="186"/>
      <c r="D17" s="187"/>
      <c r="E17" s="188"/>
      <c r="F17" s="100"/>
      <c r="G17" s="86"/>
      <c r="H17" s="87">
        <v>0</v>
      </c>
      <c r="I17" s="88">
        <v>0</v>
      </c>
      <c r="J17" s="4"/>
      <c r="K17" s="4"/>
    </row>
    <row r="18" spans="2:11" ht="12.95" customHeight="1" thickBot="1" x14ac:dyDescent="0.3">
      <c r="H18" s="89">
        <f>SUM(H14:H17)</f>
        <v>0</v>
      </c>
      <c r="I18" s="90">
        <f>SUM(I14:I17)</f>
        <v>0</v>
      </c>
    </row>
    <row r="19" spans="2:11" ht="20.100000000000001" customHeight="1" thickBot="1" x14ac:dyDescent="0.3">
      <c r="C19" s="91" t="s">
        <v>9</v>
      </c>
      <c r="D19" s="92">
        <f>G11+H18</f>
        <v>0</v>
      </c>
      <c r="I19" s="11"/>
      <c r="J19" s="12"/>
    </row>
    <row r="20" spans="2:11" ht="12.95" customHeight="1" thickBot="1" x14ac:dyDescent="0.3">
      <c r="C20" s="93" t="s">
        <v>41</v>
      </c>
      <c r="D20" s="94">
        <f>G11+SUMIFS(H14:H17,F14:F17,"Espanyola")</f>
        <v>0</v>
      </c>
      <c r="E20" s="172" t="e">
        <f>D20/D19</f>
        <v>#DIV/0!</v>
      </c>
      <c r="H20" s="9"/>
      <c r="I20" s="10"/>
    </row>
    <row r="21" spans="2:11" ht="6.75" customHeight="1" thickBot="1" x14ac:dyDescent="0.3">
      <c r="D21" s="6"/>
      <c r="H21" s="9"/>
      <c r="I21" s="10"/>
    </row>
    <row r="22" spans="2:11" ht="30.75" thickBot="1" x14ac:dyDescent="0.3">
      <c r="C22" s="96" t="s">
        <v>53</v>
      </c>
      <c r="D22" s="97"/>
      <c r="E22" s="95" t="str">
        <f>IF(D22="","",D22/D20)</f>
        <v/>
      </c>
    </row>
    <row r="23" spans="2:11" ht="20.100000000000001" hidden="1" customHeight="1" thickBot="1" x14ac:dyDescent="0.3">
      <c r="B23" s="57"/>
      <c r="C23" s="57"/>
      <c r="D23" s="57"/>
    </row>
    <row r="24" spans="2:11" ht="13.5" hidden="1" thickBot="1" x14ac:dyDescent="0.3">
      <c r="B24" s="62" t="s">
        <v>44</v>
      </c>
      <c r="C24" s="50">
        <f>IF((IF((D20*INFO!B16)&gt;INFO!A16,INFO!A16,(D20*INFO!B16)))&gt;D22,D22,(IF((D20*INFO!B16)&gt;INFO!A16,INFO!A16,(D20*INFO!B16))))</f>
        <v>0</v>
      </c>
      <c r="D24" s="6"/>
      <c r="F24" s="6"/>
      <c r="J24" s="13"/>
    </row>
    <row r="25" spans="2:11" ht="24.6" customHeight="1" thickBot="1" x14ac:dyDescent="0.3">
      <c r="E25" s="7"/>
      <c r="F25" s="6"/>
      <c r="G25" s="6"/>
      <c r="H25" s="6"/>
      <c r="I25" s="6"/>
      <c r="J25" s="6"/>
    </row>
    <row r="26" spans="2:11" ht="48.75" thickBot="1" x14ac:dyDescent="0.3">
      <c r="B26" s="152" t="s">
        <v>70</v>
      </c>
      <c r="C26" s="58" t="s">
        <v>63</v>
      </c>
      <c r="D26" s="58" t="s">
        <v>10</v>
      </c>
      <c r="E26" s="122" t="s">
        <v>64</v>
      </c>
      <c r="F26" s="123" t="s">
        <v>65</v>
      </c>
      <c r="G26" s="58" t="s">
        <v>11</v>
      </c>
      <c r="H26" s="59" t="s">
        <v>12</v>
      </c>
      <c r="I26" s="6"/>
      <c r="J26" s="6"/>
    </row>
    <row r="27" spans="2:11" ht="15.95" customHeight="1" thickBot="1" x14ac:dyDescent="0.3">
      <c r="B27" s="116" t="s">
        <v>54</v>
      </c>
      <c r="C27" s="19"/>
      <c r="D27" s="20">
        <f>SUM(D28:D35)</f>
        <v>0</v>
      </c>
      <c r="E27" s="21" t="e">
        <f>SUM(E28:E35)</f>
        <v>#DIV/0!</v>
      </c>
      <c r="F27" s="124"/>
      <c r="G27" s="22">
        <f>SUM(G28:G35)</f>
        <v>0</v>
      </c>
      <c r="H27" s="48">
        <f>SUM(H28:H35)</f>
        <v>0</v>
      </c>
      <c r="I27" s="6"/>
      <c r="J27" s="6"/>
    </row>
    <row r="28" spans="2:11" ht="10.5" customHeight="1" x14ac:dyDescent="0.25">
      <c r="B28" s="179" t="s">
        <v>55</v>
      </c>
      <c r="C28" s="131"/>
      <c r="D28" s="132">
        <v>0</v>
      </c>
      <c r="E28" s="23" t="e">
        <f>IF(($D$19=""),"",D28/$D$19)</f>
        <v>#DIV/0!</v>
      </c>
      <c r="F28" s="140"/>
      <c r="G28" s="15">
        <f>IF(F28="SÍ",D28,0)</f>
        <v>0</v>
      </c>
      <c r="H28" s="44">
        <f>IF(F28="Sí",D28/$D$19,0%)</f>
        <v>0</v>
      </c>
      <c r="I28" s="6"/>
      <c r="J28" s="6"/>
    </row>
    <row r="29" spans="2:11" ht="10.5" customHeight="1" x14ac:dyDescent="0.25">
      <c r="B29" s="175"/>
      <c r="C29" s="133"/>
      <c r="D29" s="134">
        <v>0</v>
      </c>
      <c r="E29" s="16" t="e">
        <f t="shared" ref="E29:E62" si="0">IF(($D$19=""),"",D29/$D$19)</f>
        <v>#DIV/0!</v>
      </c>
      <c r="F29" s="141"/>
      <c r="G29" s="17">
        <f t="shared" ref="G29:G35" si="1">IF(F29="SÍ",D29,0)</f>
        <v>0</v>
      </c>
      <c r="H29" s="45">
        <f t="shared" ref="H29:H35" si="2">IF(F29="Sí",D29/$D$19,0%)</f>
        <v>0</v>
      </c>
      <c r="I29" s="6"/>
      <c r="J29" s="6"/>
    </row>
    <row r="30" spans="2:11" ht="10.5" customHeight="1" x14ac:dyDescent="0.25">
      <c r="B30" s="175"/>
      <c r="C30" s="133"/>
      <c r="D30" s="135">
        <v>0</v>
      </c>
      <c r="E30" s="14" t="e">
        <f t="shared" si="0"/>
        <v>#DIV/0!</v>
      </c>
      <c r="F30" s="141"/>
      <c r="G30" s="17">
        <f t="shared" si="1"/>
        <v>0</v>
      </c>
      <c r="H30" s="45">
        <f t="shared" si="2"/>
        <v>0</v>
      </c>
      <c r="I30" s="6"/>
      <c r="J30" s="6"/>
    </row>
    <row r="31" spans="2:11" ht="10.5" customHeight="1" x14ac:dyDescent="0.25">
      <c r="B31" s="175"/>
      <c r="C31" s="133"/>
      <c r="D31" s="135">
        <v>0</v>
      </c>
      <c r="E31" s="14" t="e">
        <f t="shared" si="0"/>
        <v>#DIV/0!</v>
      </c>
      <c r="F31" s="141"/>
      <c r="G31" s="17">
        <f t="shared" si="1"/>
        <v>0</v>
      </c>
      <c r="H31" s="45">
        <f t="shared" si="2"/>
        <v>0</v>
      </c>
      <c r="I31" s="6"/>
      <c r="J31" s="6"/>
    </row>
    <row r="32" spans="2:11" ht="10.5" customHeight="1" x14ac:dyDescent="0.25">
      <c r="B32" s="175"/>
      <c r="C32" s="133"/>
      <c r="D32" s="135">
        <v>0</v>
      </c>
      <c r="E32" s="14" t="e">
        <f t="shared" si="0"/>
        <v>#DIV/0!</v>
      </c>
      <c r="F32" s="141"/>
      <c r="G32" s="17">
        <f t="shared" si="1"/>
        <v>0</v>
      </c>
      <c r="H32" s="45">
        <f t="shared" si="2"/>
        <v>0</v>
      </c>
      <c r="I32" s="6"/>
      <c r="J32" s="6"/>
    </row>
    <row r="33" spans="2:10" ht="10.5" customHeight="1" x14ac:dyDescent="0.25">
      <c r="B33" s="175"/>
      <c r="C33" s="137"/>
      <c r="D33" s="134">
        <v>0</v>
      </c>
      <c r="E33" s="16" t="e">
        <f t="shared" si="0"/>
        <v>#DIV/0!</v>
      </c>
      <c r="F33" s="141"/>
      <c r="G33" s="17">
        <f t="shared" si="1"/>
        <v>0</v>
      </c>
      <c r="H33" s="47">
        <f t="shared" si="2"/>
        <v>0</v>
      </c>
      <c r="I33" s="6"/>
      <c r="J33" s="6"/>
    </row>
    <row r="34" spans="2:10" ht="10.5" customHeight="1" x14ac:dyDescent="0.25">
      <c r="B34" s="175"/>
      <c r="C34" s="137"/>
      <c r="D34" s="134">
        <v>0</v>
      </c>
      <c r="E34" s="16" t="e">
        <f t="shared" si="0"/>
        <v>#DIV/0!</v>
      </c>
      <c r="F34" s="141"/>
      <c r="G34" s="17">
        <f t="shared" si="1"/>
        <v>0</v>
      </c>
      <c r="H34" s="47">
        <f t="shared" si="2"/>
        <v>0</v>
      </c>
      <c r="I34" s="6"/>
      <c r="J34" s="6"/>
    </row>
    <row r="35" spans="2:10" ht="10.5" customHeight="1" thickBot="1" x14ac:dyDescent="0.3">
      <c r="B35" s="175"/>
      <c r="C35" s="138"/>
      <c r="D35" s="139">
        <v>0</v>
      </c>
      <c r="E35" s="105" t="e">
        <f t="shared" si="0"/>
        <v>#DIV/0!</v>
      </c>
      <c r="F35" s="143"/>
      <c r="G35" s="106">
        <f t="shared" si="1"/>
        <v>0</v>
      </c>
      <c r="H35" s="107">
        <f t="shared" si="2"/>
        <v>0</v>
      </c>
      <c r="I35" s="6"/>
      <c r="J35" s="6"/>
    </row>
    <row r="36" spans="2:10" ht="15.95" customHeight="1" thickBot="1" x14ac:dyDescent="0.3">
      <c r="B36" s="116" t="s">
        <v>56</v>
      </c>
      <c r="C36" s="108"/>
      <c r="D36" s="109">
        <f>SUM(D37:D41)</f>
        <v>0</v>
      </c>
      <c r="E36" s="110" t="e">
        <f>SUM(E37:E41)</f>
        <v>#DIV/0!</v>
      </c>
      <c r="F36" s="125"/>
      <c r="G36" s="111">
        <f>SUM(G37:G41)</f>
        <v>0</v>
      </c>
      <c r="H36" s="112">
        <f>SUM(H37:H41)</f>
        <v>0</v>
      </c>
      <c r="I36" s="6"/>
      <c r="J36" s="6"/>
    </row>
    <row r="37" spans="2:10" ht="11.25" customHeight="1" x14ac:dyDescent="0.25">
      <c r="B37" s="175" t="s">
        <v>57</v>
      </c>
      <c r="C37" s="144"/>
      <c r="D37" s="135">
        <v>0</v>
      </c>
      <c r="E37" s="14" t="e">
        <f t="shared" si="0"/>
        <v>#DIV/0!</v>
      </c>
      <c r="F37" s="142"/>
      <c r="G37" s="18">
        <f t="shared" ref="G37:G41" si="3">IF(F37="SÍ",D37,0)</f>
        <v>0</v>
      </c>
      <c r="H37" s="46">
        <f t="shared" ref="H37:H41" si="4">IF(F37="Sí",D37/$D$19,0%)</f>
        <v>0</v>
      </c>
      <c r="I37" s="6"/>
      <c r="J37" s="6"/>
    </row>
    <row r="38" spans="2:10" ht="11.25" customHeight="1" x14ac:dyDescent="0.25">
      <c r="B38" s="175"/>
      <c r="C38" s="133"/>
      <c r="D38" s="135">
        <v>0</v>
      </c>
      <c r="E38" s="14" t="e">
        <f t="shared" si="0"/>
        <v>#DIV/0!</v>
      </c>
      <c r="F38" s="141"/>
      <c r="G38" s="17">
        <f t="shared" si="3"/>
        <v>0</v>
      </c>
      <c r="H38" s="47">
        <f t="shared" si="4"/>
        <v>0</v>
      </c>
      <c r="I38" s="6"/>
      <c r="J38" s="6"/>
    </row>
    <row r="39" spans="2:10" ht="11.25" customHeight="1" x14ac:dyDescent="0.25">
      <c r="B39" s="175"/>
      <c r="C39" s="133"/>
      <c r="D39" s="135">
        <v>0</v>
      </c>
      <c r="E39" s="14" t="e">
        <f t="shared" si="0"/>
        <v>#DIV/0!</v>
      </c>
      <c r="F39" s="141"/>
      <c r="G39" s="17">
        <f t="shared" si="3"/>
        <v>0</v>
      </c>
      <c r="H39" s="47">
        <f t="shared" si="4"/>
        <v>0</v>
      </c>
      <c r="I39" s="6"/>
      <c r="J39" s="6"/>
    </row>
    <row r="40" spans="2:10" ht="11.25" customHeight="1" x14ac:dyDescent="0.25">
      <c r="B40" s="175"/>
      <c r="C40" s="133"/>
      <c r="D40" s="135">
        <v>0</v>
      </c>
      <c r="E40" s="14" t="e">
        <f t="shared" si="0"/>
        <v>#DIV/0!</v>
      </c>
      <c r="F40" s="141"/>
      <c r="G40" s="17">
        <f t="shared" si="3"/>
        <v>0</v>
      </c>
      <c r="H40" s="47">
        <f t="shared" si="4"/>
        <v>0</v>
      </c>
      <c r="I40" s="6"/>
      <c r="J40" s="6"/>
    </row>
    <row r="41" spans="2:10" ht="11.25" customHeight="1" thickBot="1" x14ac:dyDescent="0.3">
      <c r="B41" s="175"/>
      <c r="C41" s="136"/>
      <c r="D41" s="139">
        <v>0</v>
      </c>
      <c r="E41" s="105" t="e">
        <f t="shared" si="0"/>
        <v>#DIV/0!</v>
      </c>
      <c r="F41" s="143"/>
      <c r="G41" s="106">
        <f t="shared" si="3"/>
        <v>0</v>
      </c>
      <c r="H41" s="107">
        <f t="shared" si="4"/>
        <v>0</v>
      </c>
      <c r="I41" s="6"/>
      <c r="J41" s="6"/>
    </row>
    <row r="42" spans="2:10" ht="15.95" customHeight="1" thickBot="1" x14ac:dyDescent="0.3">
      <c r="B42" s="116" t="s">
        <v>58</v>
      </c>
      <c r="C42" s="108"/>
      <c r="D42" s="109">
        <f>SUM(D43:D48)</f>
        <v>0</v>
      </c>
      <c r="E42" s="110" t="e">
        <f>SUM(E43:E48)</f>
        <v>#DIV/0!</v>
      </c>
      <c r="F42" s="125"/>
      <c r="G42" s="111">
        <f>SUM(G43:G48)</f>
        <v>0</v>
      </c>
      <c r="H42" s="112">
        <f>SUM(H43:H48)</f>
        <v>0</v>
      </c>
      <c r="I42" s="6"/>
      <c r="J42" s="6"/>
    </row>
    <row r="43" spans="2:10" ht="10.5" customHeight="1" x14ac:dyDescent="0.25">
      <c r="B43" s="174" t="s">
        <v>59</v>
      </c>
      <c r="C43" s="126" t="s">
        <v>13</v>
      </c>
      <c r="D43" s="127">
        <f>IF(D22="",0,D22)</f>
        <v>0</v>
      </c>
      <c r="E43" s="23" t="e">
        <f t="shared" si="0"/>
        <v>#DIV/0!</v>
      </c>
      <c r="F43" s="128" t="s">
        <v>14</v>
      </c>
      <c r="G43" s="15">
        <f>IF(F43="SÍ",D43,0)</f>
        <v>0</v>
      </c>
      <c r="H43" s="49">
        <f t="shared" ref="H43:H48" si="5">IF(F43="Sí",D43/$D$19,0%)</f>
        <v>0</v>
      </c>
      <c r="I43" s="6"/>
      <c r="J43" s="6"/>
    </row>
    <row r="44" spans="2:10" ht="10.5" customHeight="1" x14ac:dyDescent="0.25">
      <c r="B44" s="175"/>
      <c r="C44" s="133"/>
      <c r="D44" s="135">
        <v>0</v>
      </c>
      <c r="E44" s="14" t="e">
        <f t="shared" si="0"/>
        <v>#DIV/0!</v>
      </c>
      <c r="F44" s="141"/>
      <c r="G44" s="17">
        <f t="shared" ref="G44:G48" si="6">IF(F44="SÍ",D44,0)</f>
        <v>0</v>
      </c>
      <c r="H44" s="47">
        <f t="shared" si="5"/>
        <v>0</v>
      </c>
      <c r="I44" s="6"/>
      <c r="J44" s="6"/>
    </row>
    <row r="45" spans="2:10" ht="10.5" customHeight="1" x14ac:dyDescent="0.25">
      <c r="B45" s="175"/>
      <c r="C45" s="133"/>
      <c r="D45" s="135">
        <v>0</v>
      </c>
      <c r="E45" s="14" t="e">
        <f t="shared" si="0"/>
        <v>#DIV/0!</v>
      </c>
      <c r="F45" s="141"/>
      <c r="G45" s="17">
        <f t="shared" si="6"/>
        <v>0</v>
      </c>
      <c r="H45" s="47">
        <f t="shared" si="5"/>
        <v>0</v>
      </c>
      <c r="I45" s="6"/>
      <c r="J45" s="6"/>
    </row>
    <row r="46" spans="2:10" ht="10.5" customHeight="1" x14ac:dyDescent="0.25">
      <c r="B46" s="175"/>
      <c r="C46" s="133"/>
      <c r="D46" s="135">
        <v>0</v>
      </c>
      <c r="E46" s="14" t="e">
        <f t="shared" si="0"/>
        <v>#DIV/0!</v>
      </c>
      <c r="F46" s="141"/>
      <c r="G46" s="17">
        <f t="shared" si="6"/>
        <v>0</v>
      </c>
      <c r="H46" s="47">
        <f t="shared" si="5"/>
        <v>0</v>
      </c>
      <c r="I46" s="6"/>
      <c r="J46" s="6"/>
    </row>
    <row r="47" spans="2:10" ht="10.5" customHeight="1" x14ac:dyDescent="0.25">
      <c r="B47" s="175"/>
      <c r="C47" s="133"/>
      <c r="D47" s="135">
        <v>0</v>
      </c>
      <c r="E47" s="14" t="e">
        <f t="shared" si="0"/>
        <v>#DIV/0!</v>
      </c>
      <c r="F47" s="141"/>
      <c r="G47" s="17">
        <f t="shared" si="6"/>
        <v>0</v>
      </c>
      <c r="H47" s="47">
        <f t="shared" si="5"/>
        <v>0</v>
      </c>
      <c r="I47" s="6"/>
      <c r="J47" s="6"/>
    </row>
    <row r="48" spans="2:10" ht="10.5" customHeight="1" thickBot="1" x14ac:dyDescent="0.3">
      <c r="B48" s="175"/>
      <c r="C48" s="136"/>
      <c r="D48" s="145">
        <v>0</v>
      </c>
      <c r="E48" s="101" t="e">
        <f t="shared" si="0"/>
        <v>#DIV/0!</v>
      </c>
      <c r="F48" s="143"/>
      <c r="G48" s="106">
        <f t="shared" si="6"/>
        <v>0</v>
      </c>
      <c r="H48" s="107">
        <f t="shared" si="5"/>
        <v>0</v>
      </c>
      <c r="I48" s="6"/>
      <c r="J48" s="6"/>
    </row>
    <row r="49" spans="1:10" ht="15.95" customHeight="1" thickBot="1" x14ac:dyDescent="0.3">
      <c r="B49" s="117" t="s">
        <v>60</v>
      </c>
      <c r="C49" s="129"/>
      <c r="D49" s="109">
        <f>SUM(D50:D52)</f>
        <v>0</v>
      </c>
      <c r="E49" s="110" t="e">
        <f>SUM(E50:E52)</f>
        <v>#DIV/0!</v>
      </c>
      <c r="F49" s="125"/>
      <c r="G49" s="111">
        <f>SUM(G50:G52)</f>
        <v>0</v>
      </c>
      <c r="H49" s="130">
        <f>SUM(H50:H52)</f>
        <v>0</v>
      </c>
      <c r="I49" s="6"/>
      <c r="J49" s="6"/>
    </row>
    <row r="50" spans="1:10" ht="12" customHeight="1" x14ac:dyDescent="0.25">
      <c r="B50" s="180" t="s">
        <v>15</v>
      </c>
      <c r="C50" s="146"/>
      <c r="D50" s="135">
        <v>0</v>
      </c>
      <c r="E50" s="14" t="e">
        <f t="shared" si="0"/>
        <v>#DIV/0!</v>
      </c>
      <c r="F50" s="142"/>
      <c r="G50" s="18">
        <f t="shared" ref="G50:G52" si="7">IF(F50="SÍ",D50,0)</f>
        <v>0</v>
      </c>
      <c r="H50" s="46">
        <f t="shared" ref="H50:H52" si="8">IF(F50="Sí",D50/$D$19,0%)</f>
        <v>0</v>
      </c>
      <c r="I50" s="6"/>
      <c r="J50" s="6"/>
    </row>
    <row r="51" spans="1:10" ht="12" customHeight="1" x14ac:dyDescent="0.25">
      <c r="B51" s="179"/>
      <c r="C51" s="144"/>
      <c r="D51" s="135">
        <v>0</v>
      </c>
      <c r="E51" s="14" t="e">
        <f t="shared" si="0"/>
        <v>#DIV/0!</v>
      </c>
      <c r="F51" s="141"/>
      <c r="G51" s="17">
        <f t="shared" si="7"/>
        <v>0</v>
      </c>
      <c r="H51" s="47">
        <f t="shared" si="8"/>
        <v>0</v>
      </c>
      <c r="I51" s="6"/>
      <c r="J51" s="6"/>
    </row>
    <row r="52" spans="1:10" ht="12" customHeight="1" thickBot="1" x14ac:dyDescent="0.3">
      <c r="B52" s="179"/>
      <c r="C52" s="136"/>
      <c r="D52" s="145">
        <v>0</v>
      </c>
      <c r="E52" s="101" t="e">
        <f t="shared" si="0"/>
        <v>#DIV/0!</v>
      </c>
      <c r="F52" s="143"/>
      <c r="G52" s="106">
        <f t="shared" si="7"/>
        <v>0</v>
      </c>
      <c r="H52" s="107">
        <f t="shared" si="8"/>
        <v>0</v>
      </c>
      <c r="I52" s="6"/>
      <c r="J52" s="6"/>
    </row>
    <row r="53" spans="1:10" ht="15.95" customHeight="1" thickBot="1" x14ac:dyDescent="0.3">
      <c r="B53" s="118" t="s">
        <v>27</v>
      </c>
      <c r="C53" s="129"/>
      <c r="D53" s="109">
        <f>SUM(D54:D58)</f>
        <v>0</v>
      </c>
      <c r="E53" s="110" t="e">
        <f>SUM(E54:E58)</f>
        <v>#DIV/0!</v>
      </c>
      <c r="F53" s="125"/>
      <c r="G53" s="111">
        <f>SUM(G54:G58)</f>
        <v>0</v>
      </c>
      <c r="H53" s="130">
        <f>SUM(H54:H58)</f>
        <v>0</v>
      </c>
      <c r="I53" s="6"/>
      <c r="J53" s="6"/>
    </row>
    <row r="54" spans="1:10" ht="12" customHeight="1" x14ac:dyDescent="0.25">
      <c r="B54" s="174" t="s">
        <v>42</v>
      </c>
      <c r="C54" s="144"/>
      <c r="D54" s="135">
        <v>0</v>
      </c>
      <c r="E54" s="14" t="e">
        <f t="shared" si="0"/>
        <v>#DIV/0!</v>
      </c>
      <c r="F54" s="142"/>
      <c r="G54" s="18">
        <f t="shared" ref="G54:G58" si="9">IF(F54="SÍ",D54,0)</f>
        <v>0</v>
      </c>
      <c r="H54" s="46">
        <f t="shared" ref="H54:H58" si="10">IF(F54="Sí",D54/$D$19,0%)</f>
        <v>0</v>
      </c>
      <c r="I54" s="6"/>
      <c r="J54" s="6"/>
    </row>
    <row r="55" spans="1:10" ht="12" customHeight="1" x14ac:dyDescent="0.25">
      <c r="B55" s="175"/>
      <c r="C55" s="133"/>
      <c r="D55" s="135">
        <v>0</v>
      </c>
      <c r="E55" s="14" t="e">
        <f t="shared" si="0"/>
        <v>#DIV/0!</v>
      </c>
      <c r="F55" s="141"/>
      <c r="G55" s="17">
        <f t="shared" si="9"/>
        <v>0</v>
      </c>
      <c r="H55" s="47">
        <f t="shared" si="10"/>
        <v>0</v>
      </c>
      <c r="I55" s="6"/>
      <c r="J55" s="6"/>
    </row>
    <row r="56" spans="1:10" ht="12" customHeight="1" x14ac:dyDescent="0.25">
      <c r="B56" s="175"/>
      <c r="C56" s="133"/>
      <c r="D56" s="135">
        <v>0</v>
      </c>
      <c r="E56" s="14" t="e">
        <f t="shared" si="0"/>
        <v>#DIV/0!</v>
      </c>
      <c r="F56" s="141"/>
      <c r="G56" s="17">
        <f t="shared" si="9"/>
        <v>0</v>
      </c>
      <c r="H56" s="47">
        <f t="shared" si="10"/>
        <v>0</v>
      </c>
      <c r="I56" s="6"/>
      <c r="J56" s="6"/>
    </row>
    <row r="57" spans="1:10" ht="12" customHeight="1" x14ac:dyDescent="0.25">
      <c r="B57" s="175"/>
      <c r="C57" s="133"/>
      <c r="D57" s="135">
        <v>0</v>
      </c>
      <c r="E57" s="14" t="e">
        <f t="shared" si="0"/>
        <v>#DIV/0!</v>
      </c>
      <c r="F57" s="141"/>
      <c r="G57" s="17">
        <f t="shared" si="9"/>
        <v>0</v>
      </c>
      <c r="H57" s="47">
        <f t="shared" si="10"/>
        <v>0</v>
      </c>
      <c r="I57" s="6"/>
      <c r="J57" s="6"/>
    </row>
    <row r="58" spans="1:10" ht="12" customHeight="1" thickBot="1" x14ac:dyDescent="0.3">
      <c r="B58" s="175"/>
      <c r="C58" s="136"/>
      <c r="D58" s="145">
        <v>0</v>
      </c>
      <c r="E58" s="101" t="e">
        <f t="shared" si="0"/>
        <v>#DIV/0!</v>
      </c>
      <c r="F58" s="143"/>
      <c r="G58" s="106">
        <f t="shared" si="9"/>
        <v>0</v>
      </c>
      <c r="H58" s="107">
        <f t="shared" si="10"/>
        <v>0</v>
      </c>
      <c r="I58" s="6"/>
      <c r="J58" s="6"/>
    </row>
    <row r="59" spans="1:10" ht="15.95" customHeight="1" thickBot="1" x14ac:dyDescent="0.3">
      <c r="B59" s="118" t="s">
        <v>28</v>
      </c>
      <c r="C59" s="129"/>
      <c r="D59" s="109">
        <f>SUM(D60:D62)</f>
        <v>0</v>
      </c>
      <c r="E59" s="110" t="e">
        <f>SUM(E60:E62)</f>
        <v>#DIV/0!</v>
      </c>
      <c r="F59" s="125"/>
      <c r="G59" s="111">
        <f>SUM(G60:G62)</f>
        <v>0</v>
      </c>
      <c r="H59" s="130">
        <f>SUM(H60:H62)</f>
        <v>0</v>
      </c>
      <c r="I59" s="6"/>
      <c r="J59" s="6"/>
    </row>
    <row r="60" spans="1:10" x14ac:dyDescent="0.25">
      <c r="B60" s="174" t="s">
        <v>16</v>
      </c>
      <c r="C60" s="146"/>
      <c r="D60" s="135">
        <v>0</v>
      </c>
      <c r="E60" s="14" t="e">
        <f t="shared" si="0"/>
        <v>#DIV/0!</v>
      </c>
      <c r="F60" s="142"/>
      <c r="G60" s="18">
        <f>IF(F60="SÍ",D60,0)</f>
        <v>0</v>
      </c>
      <c r="H60" s="46">
        <f t="shared" ref="H60:H62" si="11">IF(F60="Sí",D60/$D$19,0%)</f>
        <v>0</v>
      </c>
      <c r="I60" s="6"/>
      <c r="J60" s="6"/>
    </row>
    <row r="61" spans="1:10" ht="12" customHeight="1" x14ac:dyDescent="0.25">
      <c r="B61" s="175"/>
      <c r="C61" s="144"/>
      <c r="D61" s="135">
        <v>0</v>
      </c>
      <c r="E61" s="14" t="e">
        <f t="shared" si="0"/>
        <v>#DIV/0!</v>
      </c>
      <c r="F61" s="141"/>
      <c r="G61" s="17">
        <f t="shared" ref="G61:G62" si="12">IF(F61="SÍ",D61,0)</f>
        <v>0</v>
      </c>
      <c r="H61" s="47">
        <f t="shared" si="11"/>
        <v>0</v>
      </c>
      <c r="I61" s="6"/>
      <c r="J61" s="6"/>
    </row>
    <row r="62" spans="1:10" ht="12" customHeight="1" thickBot="1" x14ac:dyDescent="0.3">
      <c r="B62" s="175"/>
      <c r="C62" s="147"/>
      <c r="D62" s="148">
        <v>0</v>
      </c>
      <c r="E62" s="102" t="e">
        <f t="shared" si="0"/>
        <v>#DIV/0!</v>
      </c>
      <c r="F62" s="149"/>
      <c r="G62" s="103">
        <f t="shared" si="12"/>
        <v>0</v>
      </c>
      <c r="H62" s="104">
        <f t="shared" si="11"/>
        <v>0</v>
      </c>
      <c r="I62" s="6"/>
      <c r="J62" s="6"/>
    </row>
    <row r="63" spans="1:10" s="26" customFormat="1" ht="18.75" customHeight="1" thickBot="1" x14ac:dyDescent="0.3">
      <c r="A63" s="68"/>
      <c r="B63" s="119"/>
      <c r="C63" s="120" t="s">
        <v>61</v>
      </c>
      <c r="D63" s="153">
        <f>D59+D53+D42+D36+D49+D27</f>
        <v>0</v>
      </c>
      <c r="E63" s="24" t="e">
        <f>E59+E53+E42+E36+E49+E27</f>
        <v>#DIV/0!</v>
      </c>
      <c r="F63" s="121" t="s">
        <v>62</v>
      </c>
      <c r="G63" s="69">
        <f>G59+G53+G42+G36+G49+G27</f>
        <v>0</v>
      </c>
      <c r="H63" s="64">
        <f>H59+H53+H42+H36+H49+H27</f>
        <v>0</v>
      </c>
    </row>
    <row r="64" spans="1:10" s="26" customFormat="1" ht="20.100000000000001" customHeight="1" thickBot="1" x14ac:dyDescent="0.3">
      <c r="A64" s="68"/>
      <c r="B64" s="60"/>
      <c r="C64" s="60"/>
      <c r="D64" s="65"/>
      <c r="E64" s="65"/>
      <c r="F64" s="67"/>
      <c r="G64" s="67"/>
      <c r="H64" s="66"/>
      <c r="I64" s="67"/>
      <c r="J64" s="61"/>
    </row>
    <row r="65" spans="1:10" s="26" customFormat="1" ht="24" customHeight="1" thickBot="1" x14ac:dyDescent="0.3">
      <c r="B65" s="177" t="s">
        <v>66</v>
      </c>
      <c r="C65" s="178"/>
      <c r="D65" s="150">
        <f>H18</f>
        <v>0</v>
      </c>
      <c r="E65" s="24" t="e">
        <f>IF(($D$19=""),"",D65/$D$19)</f>
        <v>#DIV/0!</v>
      </c>
      <c r="F65" s="151" t="str">
        <f>IF(C13="","","SÍ")</f>
        <v>SÍ</v>
      </c>
      <c r="G65" s="25">
        <f t="shared" ref="G65" si="13">IF(F65="SÍ",D65,0)</f>
        <v>0</v>
      </c>
      <c r="H65" s="27" t="e">
        <f>IF(F65="Sí",D65/$D$19,0%)</f>
        <v>#DIV/0!</v>
      </c>
    </row>
    <row r="66" spans="1:10" s="26" customFormat="1" ht="48.75" thickBot="1" x14ac:dyDescent="0.3">
      <c r="A66" s="68"/>
      <c r="B66" s="152" t="s">
        <v>67</v>
      </c>
      <c r="C66" s="58" t="s">
        <v>63</v>
      </c>
      <c r="D66" s="58" t="s">
        <v>10</v>
      </c>
      <c r="E66" s="122" t="s">
        <v>64</v>
      </c>
      <c r="F66" s="123" t="s">
        <v>65</v>
      </c>
      <c r="G66" s="58" t="s">
        <v>68</v>
      </c>
      <c r="H66" s="59" t="s">
        <v>69</v>
      </c>
    </row>
    <row r="67" spans="1:10" ht="16.5" customHeight="1" thickBot="1" x14ac:dyDescent="0.3">
      <c r="B67" s="116" t="s">
        <v>54</v>
      </c>
      <c r="C67" s="113"/>
      <c r="D67" s="109">
        <f>SUM(D68:D75)</f>
        <v>0</v>
      </c>
      <c r="E67" s="110" t="e">
        <f>SUM(E68:E75)</f>
        <v>#DIV/0!</v>
      </c>
      <c r="F67" s="167"/>
      <c r="G67" s="114">
        <f>SUM(G68:G75)</f>
        <v>0</v>
      </c>
      <c r="H67" s="115">
        <f>SUM(H68:H75)</f>
        <v>0</v>
      </c>
      <c r="I67" s="6"/>
      <c r="J67" s="6"/>
    </row>
    <row r="68" spans="1:10" ht="10.5" customHeight="1" x14ac:dyDescent="0.25">
      <c r="B68" s="179" t="s">
        <v>55</v>
      </c>
      <c r="C68" s="146"/>
      <c r="D68" s="132">
        <v>0</v>
      </c>
      <c r="E68" s="23" t="e">
        <f t="shared" ref="E68:E75" si="14">IF(($D$19=""),"",D68/$D$19)</f>
        <v>#DIV/0!</v>
      </c>
      <c r="F68" s="140"/>
      <c r="G68" s="15">
        <f>IF(F68="SÍ",D68,0)</f>
        <v>0</v>
      </c>
      <c r="H68" s="44">
        <f t="shared" ref="H68:H75" si="15">IF(F68="Sí",D68/$D$19,0%)</f>
        <v>0</v>
      </c>
      <c r="I68" s="6"/>
      <c r="J68" s="6"/>
    </row>
    <row r="69" spans="1:10" ht="10.5" customHeight="1" x14ac:dyDescent="0.25">
      <c r="B69" s="175"/>
      <c r="C69" s="133"/>
      <c r="D69" s="134">
        <v>0</v>
      </c>
      <c r="E69" s="16" t="e">
        <f t="shared" si="14"/>
        <v>#DIV/0!</v>
      </c>
      <c r="F69" s="141"/>
      <c r="G69" s="17">
        <f t="shared" ref="G69:G75" si="16">IF(F69="SÍ",D69,0)</f>
        <v>0</v>
      </c>
      <c r="H69" s="45">
        <f t="shared" si="15"/>
        <v>0</v>
      </c>
      <c r="I69" s="6"/>
      <c r="J69" s="6"/>
    </row>
    <row r="70" spans="1:10" ht="10.5" customHeight="1" x14ac:dyDescent="0.25">
      <c r="B70" s="175"/>
      <c r="C70" s="133"/>
      <c r="D70" s="135">
        <v>0</v>
      </c>
      <c r="E70" s="14" t="e">
        <f t="shared" si="14"/>
        <v>#DIV/0!</v>
      </c>
      <c r="F70" s="141"/>
      <c r="G70" s="17">
        <f t="shared" si="16"/>
        <v>0</v>
      </c>
      <c r="H70" s="45">
        <f t="shared" si="15"/>
        <v>0</v>
      </c>
      <c r="I70" s="6"/>
      <c r="J70" s="6"/>
    </row>
    <row r="71" spans="1:10" ht="10.5" customHeight="1" x14ac:dyDescent="0.25">
      <c r="B71" s="175"/>
      <c r="C71" s="133"/>
      <c r="D71" s="135">
        <v>0</v>
      </c>
      <c r="E71" s="14" t="e">
        <f t="shared" si="14"/>
        <v>#DIV/0!</v>
      </c>
      <c r="F71" s="141"/>
      <c r="G71" s="17">
        <f t="shared" si="16"/>
        <v>0</v>
      </c>
      <c r="H71" s="45">
        <f t="shared" si="15"/>
        <v>0</v>
      </c>
      <c r="I71" s="6"/>
      <c r="J71" s="6"/>
    </row>
    <row r="72" spans="1:10" ht="10.5" customHeight="1" x14ac:dyDescent="0.25">
      <c r="B72" s="175"/>
      <c r="C72" s="133"/>
      <c r="D72" s="135">
        <v>0</v>
      </c>
      <c r="E72" s="14" t="e">
        <f t="shared" si="14"/>
        <v>#DIV/0!</v>
      </c>
      <c r="F72" s="141"/>
      <c r="G72" s="17">
        <f t="shared" si="16"/>
        <v>0</v>
      </c>
      <c r="H72" s="45">
        <f t="shared" si="15"/>
        <v>0</v>
      </c>
      <c r="I72" s="6"/>
      <c r="J72" s="6"/>
    </row>
    <row r="73" spans="1:10" ht="10.5" customHeight="1" x14ac:dyDescent="0.25">
      <c r="B73" s="175"/>
      <c r="C73" s="137"/>
      <c r="D73" s="134">
        <v>0</v>
      </c>
      <c r="E73" s="16" t="e">
        <f t="shared" si="14"/>
        <v>#DIV/0!</v>
      </c>
      <c r="F73" s="141"/>
      <c r="G73" s="17">
        <f t="shared" si="16"/>
        <v>0</v>
      </c>
      <c r="H73" s="47">
        <f t="shared" si="15"/>
        <v>0</v>
      </c>
      <c r="I73" s="6"/>
      <c r="J73" s="6"/>
    </row>
    <row r="74" spans="1:10" ht="10.5" customHeight="1" x14ac:dyDescent="0.25">
      <c r="B74" s="175"/>
      <c r="C74" s="137"/>
      <c r="D74" s="134">
        <v>0</v>
      </c>
      <c r="E74" s="16" t="e">
        <f t="shared" si="14"/>
        <v>#DIV/0!</v>
      </c>
      <c r="F74" s="141"/>
      <c r="G74" s="17">
        <f t="shared" si="16"/>
        <v>0</v>
      </c>
      <c r="H74" s="47">
        <f t="shared" si="15"/>
        <v>0</v>
      </c>
      <c r="I74" s="6"/>
      <c r="J74" s="6"/>
    </row>
    <row r="75" spans="1:10" ht="10.5" customHeight="1" thickBot="1" x14ac:dyDescent="0.3">
      <c r="B75" s="175"/>
      <c r="C75" s="137"/>
      <c r="D75" s="134">
        <v>0</v>
      </c>
      <c r="E75" s="16" t="e">
        <f t="shared" si="14"/>
        <v>#DIV/0!</v>
      </c>
      <c r="F75" s="141"/>
      <c r="G75" s="17">
        <f t="shared" si="16"/>
        <v>0</v>
      </c>
      <c r="H75" s="47">
        <f t="shared" si="15"/>
        <v>0</v>
      </c>
      <c r="I75" s="6"/>
      <c r="J75" s="6"/>
    </row>
    <row r="76" spans="1:10" ht="13.5" customHeight="1" thickBot="1" x14ac:dyDescent="0.3">
      <c r="B76" s="116" t="s">
        <v>56</v>
      </c>
      <c r="C76" s="129"/>
      <c r="D76" s="109">
        <f>SUM(D77:D81)</f>
        <v>0</v>
      </c>
      <c r="E76" s="110" t="e">
        <f>SUM(E77:E81)</f>
        <v>#DIV/0!</v>
      </c>
      <c r="F76" s="125"/>
      <c r="G76" s="111">
        <f>SUM(G77:G81)</f>
        <v>0</v>
      </c>
      <c r="H76" s="112">
        <f>SUM(H77:H81)</f>
        <v>0</v>
      </c>
      <c r="I76" s="6"/>
      <c r="J76" s="6"/>
    </row>
    <row r="77" spans="1:10" ht="11.25" customHeight="1" x14ac:dyDescent="0.25">
      <c r="B77" s="175" t="s">
        <v>57</v>
      </c>
      <c r="C77" s="144"/>
      <c r="D77" s="135">
        <v>0</v>
      </c>
      <c r="E77" s="14" t="e">
        <f t="shared" ref="E77:E81" si="17">IF(($D$19=""),"",D77/$D$19)</f>
        <v>#DIV/0!</v>
      </c>
      <c r="F77" s="142"/>
      <c r="G77" s="18">
        <f t="shared" ref="G77:G81" si="18">IF(F77="SÍ",D77,0)</f>
        <v>0</v>
      </c>
      <c r="H77" s="46">
        <f t="shared" ref="H77:H81" si="19">IF(F77="Sí",D77/$D$19,0%)</f>
        <v>0</v>
      </c>
      <c r="I77" s="6"/>
      <c r="J77" s="6"/>
    </row>
    <row r="78" spans="1:10" ht="11.25" customHeight="1" x14ac:dyDescent="0.25">
      <c r="B78" s="175"/>
      <c r="C78" s="133"/>
      <c r="D78" s="135">
        <v>0</v>
      </c>
      <c r="E78" s="14" t="e">
        <f t="shared" si="17"/>
        <v>#DIV/0!</v>
      </c>
      <c r="F78" s="141"/>
      <c r="G78" s="17">
        <f t="shared" si="18"/>
        <v>0</v>
      </c>
      <c r="H78" s="47">
        <f t="shared" si="19"/>
        <v>0</v>
      </c>
      <c r="I78" s="6"/>
      <c r="J78" s="6"/>
    </row>
    <row r="79" spans="1:10" ht="11.25" customHeight="1" x14ac:dyDescent="0.25">
      <c r="B79" s="175"/>
      <c r="C79" s="133"/>
      <c r="D79" s="135">
        <v>0</v>
      </c>
      <c r="E79" s="14" t="e">
        <f t="shared" si="17"/>
        <v>#DIV/0!</v>
      </c>
      <c r="F79" s="141"/>
      <c r="G79" s="17">
        <f t="shared" si="18"/>
        <v>0</v>
      </c>
      <c r="H79" s="47">
        <f t="shared" si="19"/>
        <v>0</v>
      </c>
      <c r="I79" s="6"/>
      <c r="J79" s="6"/>
    </row>
    <row r="80" spans="1:10" ht="11.25" customHeight="1" x14ac:dyDescent="0.25">
      <c r="B80" s="175"/>
      <c r="C80" s="133"/>
      <c r="D80" s="135">
        <v>0</v>
      </c>
      <c r="E80" s="14" t="e">
        <f t="shared" si="17"/>
        <v>#DIV/0!</v>
      </c>
      <c r="F80" s="141"/>
      <c r="G80" s="17">
        <f t="shared" si="18"/>
        <v>0</v>
      </c>
      <c r="H80" s="47">
        <f t="shared" si="19"/>
        <v>0</v>
      </c>
      <c r="I80" s="6"/>
      <c r="J80" s="6"/>
    </row>
    <row r="81" spans="2:10" ht="11.25" customHeight="1" thickBot="1" x14ac:dyDescent="0.3">
      <c r="B81" s="175"/>
      <c r="C81" s="136"/>
      <c r="D81" s="139">
        <v>0</v>
      </c>
      <c r="E81" s="105" t="e">
        <f t="shared" si="17"/>
        <v>#DIV/0!</v>
      </c>
      <c r="F81" s="143"/>
      <c r="G81" s="106">
        <f t="shared" si="18"/>
        <v>0</v>
      </c>
      <c r="H81" s="107">
        <f t="shared" si="19"/>
        <v>0</v>
      </c>
      <c r="I81" s="6"/>
      <c r="J81" s="6"/>
    </row>
    <row r="82" spans="2:10" ht="15" customHeight="1" thickBot="1" x14ac:dyDescent="0.3">
      <c r="B82" s="116" t="s">
        <v>58</v>
      </c>
      <c r="C82" s="129"/>
      <c r="D82" s="109">
        <f>SUM(D83:D88)</f>
        <v>0</v>
      </c>
      <c r="E82" s="110" t="e">
        <f>SUM(E83:E88)</f>
        <v>#DIV/0!</v>
      </c>
      <c r="F82" s="125"/>
      <c r="G82" s="111">
        <f>SUM(G83:G88)</f>
        <v>0</v>
      </c>
      <c r="H82" s="112">
        <f>SUM(H83:H88)</f>
        <v>0</v>
      </c>
      <c r="I82" s="6"/>
      <c r="J82" s="6"/>
    </row>
    <row r="83" spans="2:10" ht="10.5" customHeight="1" x14ac:dyDescent="0.25">
      <c r="B83" s="174" t="s">
        <v>59</v>
      </c>
      <c r="C83" s="146"/>
      <c r="D83" s="132">
        <v>0</v>
      </c>
      <c r="E83" s="23" t="e">
        <f t="shared" ref="E83:E88" si="20">IF(($D$19=""),"",D83/$D$19)</f>
        <v>#DIV/0!</v>
      </c>
      <c r="F83" s="140"/>
      <c r="G83" s="15">
        <f t="shared" ref="G83:G88" si="21">IF(F83="SÍ",D83,0)</f>
        <v>0</v>
      </c>
      <c r="H83" s="49">
        <f t="shared" ref="H83:H88" si="22">IF(F83="Sí",D83/$D$19,0%)</f>
        <v>0</v>
      </c>
      <c r="I83" s="6"/>
      <c r="J83" s="6"/>
    </row>
    <row r="84" spans="2:10" ht="10.5" customHeight="1" x14ac:dyDescent="0.25">
      <c r="B84" s="175"/>
      <c r="C84" s="133"/>
      <c r="D84" s="135">
        <v>0</v>
      </c>
      <c r="E84" s="14" t="e">
        <f t="shared" si="20"/>
        <v>#DIV/0!</v>
      </c>
      <c r="F84" s="141"/>
      <c r="G84" s="17">
        <f t="shared" si="21"/>
        <v>0</v>
      </c>
      <c r="H84" s="47">
        <f t="shared" si="22"/>
        <v>0</v>
      </c>
      <c r="I84" s="6"/>
      <c r="J84" s="6"/>
    </row>
    <row r="85" spans="2:10" ht="10.5" customHeight="1" x14ac:dyDescent="0.25">
      <c r="B85" s="175"/>
      <c r="C85" s="133"/>
      <c r="D85" s="135">
        <v>0</v>
      </c>
      <c r="E85" s="14" t="e">
        <f t="shared" si="20"/>
        <v>#DIV/0!</v>
      </c>
      <c r="F85" s="141"/>
      <c r="G85" s="17">
        <f t="shared" si="21"/>
        <v>0</v>
      </c>
      <c r="H85" s="47">
        <f t="shared" si="22"/>
        <v>0</v>
      </c>
      <c r="I85" s="6"/>
      <c r="J85" s="6"/>
    </row>
    <row r="86" spans="2:10" ht="10.5" customHeight="1" x14ac:dyDescent="0.25">
      <c r="B86" s="175"/>
      <c r="C86" s="133"/>
      <c r="D86" s="135">
        <v>0</v>
      </c>
      <c r="E86" s="14" t="e">
        <f t="shared" si="20"/>
        <v>#DIV/0!</v>
      </c>
      <c r="F86" s="141"/>
      <c r="G86" s="17">
        <f t="shared" si="21"/>
        <v>0</v>
      </c>
      <c r="H86" s="47">
        <f t="shared" si="22"/>
        <v>0</v>
      </c>
      <c r="I86" s="6"/>
      <c r="J86" s="6"/>
    </row>
    <row r="87" spans="2:10" ht="10.5" customHeight="1" x14ac:dyDescent="0.25">
      <c r="B87" s="175"/>
      <c r="C87" s="136"/>
      <c r="D87" s="135">
        <v>0</v>
      </c>
      <c r="E87" s="14" t="e">
        <f t="shared" si="20"/>
        <v>#DIV/0!</v>
      </c>
      <c r="F87" s="141"/>
      <c r="G87" s="17">
        <f t="shared" si="21"/>
        <v>0</v>
      </c>
      <c r="H87" s="47">
        <f t="shared" si="22"/>
        <v>0</v>
      </c>
      <c r="I87" s="6"/>
      <c r="J87" s="6"/>
    </row>
    <row r="88" spans="2:10" ht="10.5" customHeight="1" thickBot="1" x14ac:dyDescent="0.3">
      <c r="B88" s="175"/>
      <c r="C88" s="136"/>
      <c r="D88" s="139">
        <v>0</v>
      </c>
      <c r="E88" s="105" t="e">
        <f t="shared" si="20"/>
        <v>#DIV/0!</v>
      </c>
      <c r="F88" s="143"/>
      <c r="G88" s="106">
        <f t="shared" si="21"/>
        <v>0</v>
      </c>
      <c r="H88" s="107">
        <f t="shared" si="22"/>
        <v>0</v>
      </c>
      <c r="I88" s="6"/>
      <c r="J88" s="6"/>
    </row>
    <row r="89" spans="2:10" ht="12" customHeight="1" thickBot="1" x14ac:dyDescent="0.3">
      <c r="B89" s="117" t="s">
        <v>60</v>
      </c>
      <c r="C89" s="129"/>
      <c r="D89" s="109">
        <f>SUM(D90:D92)</f>
        <v>0</v>
      </c>
      <c r="E89" s="110" t="e">
        <f>SUM(E90:E92)</f>
        <v>#DIV/0!</v>
      </c>
      <c r="F89" s="125"/>
      <c r="G89" s="111">
        <f>SUM(G90:G92)</f>
        <v>0</v>
      </c>
      <c r="H89" s="130">
        <f>SUM(H90:H92)</f>
        <v>0</v>
      </c>
      <c r="I89" s="6"/>
      <c r="J89" s="6"/>
    </row>
    <row r="90" spans="2:10" ht="12" customHeight="1" x14ac:dyDescent="0.25">
      <c r="B90" s="180" t="s">
        <v>15</v>
      </c>
      <c r="C90" s="146"/>
      <c r="D90" s="135">
        <v>0</v>
      </c>
      <c r="E90" s="14" t="e">
        <f t="shared" ref="E90:E92" si="23">IF(($D$19=""),"",D90/$D$19)</f>
        <v>#DIV/0!</v>
      </c>
      <c r="F90" s="142"/>
      <c r="G90" s="18">
        <f t="shared" ref="G90:G92" si="24">IF(F90="SÍ",D90,0)</f>
        <v>0</v>
      </c>
      <c r="H90" s="46">
        <f t="shared" ref="H90:H92" si="25">IF(F90="Sí",D90/$D$19,0%)</f>
        <v>0</v>
      </c>
      <c r="I90" s="6"/>
      <c r="J90" s="6"/>
    </row>
    <row r="91" spans="2:10" ht="12" customHeight="1" x14ac:dyDescent="0.25">
      <c r="B91" s="179"/>
      <c r="C91" s="144"/>
      <c r="D91" s="135">
        <v>0</v>
      </c>
      <c r="E91" s="14" t="e">
        <f t="shared" si="23"/>
        <v>#DIV/0!</v>
      </c>
      <c r="F91" s="141"/>
      <c r="G91" s="17">
        <f t="shared" si="24"/>
        <v>0</v>
      </c>
      <c r="H91" s="47">
        <f t="shared" si="25"/>
        <v>0</v>
      </c>
      <c r="I91" s="6"/>
      <c r="J91" s="6"/>
    </row>
    <row r="92" spans="2:10" ht="12" customHeight="1" thickBot="1" x14ac:dyDescent="0.3">
      <c r="B92" s="179"/>
      <c r="C92" s="136"/>
      <c r="D92" s="145">
        <v>0</v>
      </c>
      <c r="E92" s="101" t="e">
        <f t="shared" si="23"/>
        <v>#DIV/0!</v>
      </c>
      <c r="F92" s="143"/>
      <c r="G92" s="106">
        <f t="shared" si="24"/>
        <v>0</v>
      </c>
      <c r="H92" s="107">
        <f t="shared" si="25"/>
        <v>0</v>
      </c>
      <c r="I92" s="6"/>
      <c r="J92" s="6"/>
    </row>
    <row r="93" spans="2:10" ht="12" customHeight="1" thickBot="1" x14ac:dyDescent="0.3">
      <c r="B93" s="118" t="s">
        <v>27</v>
      </c>
      <c r="C93" s="129"/>
      <c r="D93" s="109">
        <f>SUM(D94:D98)</f>
        <v>0</v>
      </c>
      <c r="E93" s="110" t="e">
        <f>SUM(E94:E98)</f>
        <v>#DIV/0!</v>
      </c>
      <c r="F93" s="125"/>
      <c r="G93" s="111">
        <f>SUM(G94:G98)</f>
        <v>0</v>
      </c>
      <c r="H93" s="130">
        <f>SUM(H94:H98)</f>
        <v>0</v>
      </c>
      <c r="I93" s="6"/>
      <c r="J93" s="6"/>
    </row>
    <row r="94" spans="2:10" ht="12" customHeight="1" x14ac:dyDescent="0.25">
      <c r="B94" s="174" t="s">
        <v>42</v>
      </c>
      <c r="C94" s="144"/>
      <c r="D94" s="135">
        <v>0</v>
      </c>
      <c r="E94" s="14" t="e">
        <f t="shared" ref="E94:E98" si="26">IF(($D$19=""),"",D94/$D$19)</f>
        <v>#DIV/0!</v>
      </c>
      <c r="F94" s="142"/>
      <c r="G94" s="18">
        <f t="shared" ref="G94:G98" si="27">IF(F94="SÍ",D94,0)</f>
        <v>0</v>
      </c>
      <c r="H94" s="46">
        <f t="shared" ref="H94:H98" si="28">IF(F94="Sí",D94/$D$19,0%)</f>
        <v>0</v>
      </c>
      <c r="I94" s="6"/>
      <c r="J94" s="6"/>
    </row>
    <row r="95" spans="2:10" ht="12" customHeight="1" x14ac:dyDescent="0.25">
      <c r="B95" s="175"/>
      <c r="C95" s="133"/>
      <c r="D95" s="135">
        <v>0</v>
      </c>
      <c r="E95" s="14" t="e">
        <f t="shared" si="26"/>
        <v>#DIV/0!</v>
      </c>
      <c r="F95" s="141"/>
      <c r="G95" s="17">
        <f t="shared" si="27"/>
        <v>0</v>
      </c>
      <c r="H95" s="47">
        <f t="shared" si="28"/>
        <v>0</v>
      </c>
      <c r="I95" s="6"/>
      <c r="J95" s="6"/>
    </row>
    <row r="96" spans="2:10" ht="12" customHeight="1" x14ac:dyDescent="0.25">
      <c r="B96" s="175"/>
      <c r="C96" s="133"/>
      <c r="D96" s="135">
        <v>0</v>
      </c>
      <c r="E96" s="14" t="e">
        <f t="shared" si="26"/>
        <v>#DIV/0!</v>
      </c>
      <c r="F96" s="141"/>
      <c r="G96" s="17">
        <f t="shared" si="27"/>
        <v>0</v>
      </c>
      <c r="H96" s="47">
        <f t="shared" si="28"/>
        <v>0</v>
      </c>
      <c r="I96" s="6"/>
      <c r="J96" s="6"/>
    </row>
    <row r="97" spans="2:10" ht="12" customHeight="1" x14ac:dyDescent="0.25">
      <c r="B97" s="175"/>
      <c r="C97" s="133"/>
      <c r="D97" s="135">
        <v>0</v>
      </c>
      <c r="E97" s="14" t="e">
        <f t="shared" si="26"/>
        <v>#DIV/0!</v>
      </c>
      <c r="F97" s="141"/>
      <c r="G97" s="17">
        <f t="shared" si="27"/>
        <v>0</v>
      </c>
      <c r="H97" s="47">
        <f t="shared" si="28"/>
        <v>0</v>
      </c>
      <c r="I97" s="6"/>
      <c r="J97" s="6"/>
    </row>
    <row r="98" spans="2:10" ht="12" customHeight="1" thickBot="1" x14ac:dyDescent="0.3">
      <c r="B98" s="175"/>
      <c r="C98" s="136"/>
      <c r="D98" s="145">
        <v>0</v>
      </c>
      <c r="E98" s="101" t="e">
        <f t="shared" si="26"/>
        <v>#DIV/0!</v>
      </c>
      <c r="F98" s="143"/>
      <c r="G98" s="106">
        <f t="shared" si="27"/>
        <v>0</v>
      </c>
      <c r="H98" s="107">
        <f t="shared" si="28"/>
        <v>0</v>
      </c>
      <c r="I98" s="6"/>
      <c r="J98" s="6"/>
    </row>
    <row r="99" spans="2:10" ht="12" customHeight="1" thickBot="1" x14ac:dyDescent="0.3">
      <c r="B99" s="118" t="s">
        <v>28</v>
      </c>
      <c r="C99" s="129"/>
      <c r="D99" s="109">
        <f>SUM(D100:D102)</f>
        <v>0</v>
      </c>
      <c r="E99" s="110" t="e">
        <f>SUM(E100:E102)</f>
        <v>#DIV/0!</v>
      </c>
      <c r="F99" s="125"/>
      <c r="G99" s="111">
        <f>SUM(G100:G102)</f>
        <v>0</v>
      </c>
      <c r="H99" s="130">
        <f>SUM(H100:H102)</f>
        <v>0</v>
      </c>
      <c r="I99" s="6"/>
      <c r="J99" s="6"/>
    </row>
    <row r="100" spans="2:10" x14ac:dyDescent="0.25">
      <c r="B100" s="174" t="s">
        <v>16</v>
      </c>
      <c r="C100" s="144"/>
      <c r="D100" s="135">
        <v>0</v>
      </c>
      <c r="E100" s="14" t="e">
        <f t="shared" ref="E100:E102" si="29">IF(($D$19=""),"",D100/$D$19)</f>
        <v>#DIV/0!</v>
      </c>
      <c r="F100" s="142"/>
      <c r="G100" s="18">
        <f>IF(F100="SÍ",D100,0)</f>
        <v>0</v>
      </c>
      <c r="H100" s="46">
        <f t="shared" ref="H100:H102" si="30">IF(F100="Sí",D100/$D$19,0%)</f>
        <v>0</v>
      </c>
      <c r="I100" s="6"/>
      <c r="J100" s="6"/>
    </row>
    <row r="101" spans="2:10" ht="12" customHeight="1" x14ac:dyDescent="0.25">
      <c r="B101" s="175"/>
      <c r="C101" s="144"/>
      <c r="D101" s="135">
        <v>0</v>
      </c>
      <c r="E101" s="14" t="e">
        <f t="shared" si="29"/>
        <v>#DIV/0!</v>
      </c>
      <c r="F101" s="141"/>
      <c r="G101" s="17">
        <f t="shared" ref="G101:G102" si="31">IF(F101="SÍ",D101,0)</f>
        <v>0</v>
      </c>
      <c r="H101" s="47">
        <f t="shared" si="30"/>
        <v>0</v>
      </c>
      <c r="I101" s="6"/>
      <c r="J101" s="6"/>
    </row>
    <row r="102" spans="2:10" ht="12" customHeight="1" thickBot="1" x14ac:dyDescent="0.3">
      <c r="B102" s="176"/>
      <c r="C102" s="147"/>
      <c r="D102" s="148">
        <v>0</v>
      </c>
      <c r="E102" s="102" t="e">
        <f t="shared" si="29"/>
        <v>#DIV/0!</v>
      </c>
      <c r="F102" s="149"/>
      <c r="G102" s="103">
        <f t="shared" si="31"/>
        <v>0</v>
      </c>
      <c r="H102" s="104">
        <f t="shared" si="30"/>
        <v>0</v>
      </c>
      <c r="I102" s="6"/>
      <c r="J102" s="6"/>
    </row>
    <row r="103" spans="2:10" ht="18" customHeight="1" thickBot="1" x14ac:dyDescent="0.3">
      <c r="B103" s="119"/>
      <c r="C103" s="120" t="s">
        <v>71</v>
      </c>
      <c r="D103" s="153">
        <f>D67+D76+D82+D89+D93+D99</f>
        <v>0</v>
      </c>
      <c r="E103" s="24" t="e">
        <f>E67+E76+E82+E89+E93+E99</f>
        <v>#DIV/0!</v>
      </c>
      <c r="F103" s="121" t="s">
        <v>62</v>
      </c>
      <c r="G103" s="25">
        <f>G67+G76+G82+G89+G93+G99</f>
        <v>0</v>
      </c>
      <c r="H103" s="154">
        <f>H67+H76+H82+H89+H93+H99</f>
        <v>0</v>
      </c>
      <c r="I103" s="6"/>
      <c r="J103" s="6"/>
    </row>
    <row r="104" spans="2:10" ht="12" customHeight="1" thickBot="1" x14ac:dyDescent="0.3">
      <c r="D104" s="6"/>
      <c r="F104" s="6"/>
      <c r="G104" s="6"/>
      <c r="H104" s="6"/>
      <c r="I104" s="6"/>
      <c r="J104" s="6"/>
    </row>
    <row r="105" spans="2:10" ht="16.5" thickBot="1" x14ac:dyDescent="0.3">
      <c r="B105" s="158"/>
      <c r="C105" s="159" t="s">
        <v>72</v>
      </c>
      <c r="D105" s="160">
        <f>D63+D65</f>
        <v>0</v>
      </c>
      <c r="E105" s="161" t="e">
        <f>E63+E65</f>
        <v>#DIV/0!</v>
      </c>
      <c r="F105" s="162" t="s">
        <v>62</v>
      </c>
      <c r="G105" s="163">
        <f>G63+G65</f>
        <v>0</v>
      </c>
      <c r="H105" s="164" t="e">
        <f>H63+H65</f>
        <v>#DIV/0!</v>
      </c>
      <c r="I105" s="6"/>
      <c r="J105" s="6"/>
    </row>
    <row r="106" spans="2:10" ht="12" customHeight="1" thickBot="1" x14ac:dyDescent="0.3">
      <c r="E106" s="7"/>
      <c r="I106" s="6"/>
      <c r="J106" s="6"/>
    </row>
    <row r="107" spans="2:10" ht="16.5" thickBot="1" x14ac:dyDescent="0.3">
      <c r="C107" s="155"/>
      <c r="D107" s="156" t="s">
        <v>73</v>
      </c>
      <c r="E107" s="157" t="e">
        <f>H105</f>
        <v>#DIV/0!</v>
      </c>
      <c r="F107" s="157" t="e">
        <f>IF(E107&gt;=INFO!B11,"SÍ","NO")</f>
        <v>#DIV/0!</v>
      </c>
      <c r="I107" s="6"/>
      <c r="J107" s="6"/>
    </row>
    <row r="108" spans="2:10" ht="12" customHeight="1" x14ac:dyDescent="0.25">
      <c r="D108" s="6"/>
      <c r="F108" s="6"/>
      <c r="G108" s="6"/>
      <c r="H108" s="6"/>
      <c r="I108" s="6"/>
      <c r="J108" s="6"/>
    </row>
    <row r="109" spans="2:10" ht="15" x14ac:dyDescent="0.25">
      <c r="B109" s="63"/>
    </row>
  </sheetData>
  <sheetProtection algorithmName="SHA-512" hashValue="Y0a9sLfKU/RWFYdvckRb5pqel77gwdU6puu6FDUiTq7hpQDs3KB0X5N28L3nxGo0F7M6gp52DPfk3vxYYavHGQ==" saltValue="mZHasyhcuTK37DH+EJAplw==" spinCount="100000" sheet="1" objects="1" scenarios="1"/>
  <dataConsolidate/>
  <mergeCells count="26">
    <mergeCell ref="G1:H1"/>
    <mergeCell ref="G2:H2"/>
    <mergeCell ref="C16:E16"/>
    <mergeCell ref="B28:B35"/>
    <mergeCell ref="B37:B41"/>
    <mergeCell ref="C17:E17"/>
    <mergeCell ref="C6:E6"/>
    <mergeCell ref="C3:E3"/>
    <mergeCell ref="C7:E7"/>
    <mergeCell ref="C8:E8"/>
    <mergeCell ref="C9:E9"/>
    <mergeCell ref="C10:E10"/>
    <mergeCell ref="C13:E13"/>
    <mergeCell ref="C14:E14"/>
    <mergeCell ref="C15:E15"/>
    <mergeCell ref="B43:B48"/>
    <mergeCell ref="B50:B52"/>
    <mergeCell ref="B54:B58"/>
    <mergeCell ref="B90:B92"/>
    <mergeCell ref="B94:B98"/>
    <mergeCell ref="B100:B102"/>
    <mergeCell ref="B60:B62"/>
    <mergeCell ref="B65:C65"/>
    <mergeCell ref="B68:B75"/>
    <mergeCell ref="B77:B81"/>
    <mergeCell ref="B83:B88"/>
  </mergeCells>
  <conditionalFormatting sqref="C24">
    <cfRule type="cellIs" dxfId="21" priority="30" operator="greaterThan">
      <formula>$C$23</formula>
    </cfRule>
  </conditionalFormatting>
  <conditionalFormatting sqref="E105">
    <cfRule type="cellIs" dxfId="20" priority="28" operator="greaterThan">
      <formula>100%</formula>
    </cfRule>
  </conditionalFormatting>
  <conditionalFormatting sqref="F107">
    <cfRule type="containsText" dxfId="19" priority="26" operator="containsText" text="NO">
      <formula>NOT(ISERROR(SEARCH("NO",F107)))</formula>
    </cfRule>
    <cfRule type="containsText" dxfId="18" priority="27" operator="containsText" text="SÍ">
      <formula>NOT(ISERROR(SEARCH("SÍ",F107)))</formula>
    </cfRule>
  </conditionalFormatting>
  <conditionalFormatting sqref="D105">
    <cfRule type="cellIs" dxfId="17" priority="25" operator="notEqual">
      <formula>$D$19</formula>
    </cfRule>
  </conditionalFormatting>
  <conditionalFormatting sqref="H11">
    <cfRule type="expression" dxfId="16" priority="119">
      <formula>($H$11+$I$18)&gt;100%</formula>
    </cfRule>
  </conditionalFormatting>
  <conditionalFormatting sqref="I18">
    <cfRule type="expression" dxfId="15" priority="22">
      <formula>($H$11+$I$18)&gt;100%</formula>
    </cfRule>
  </conditionalFormatting>
  <conditionalFormatting sqref="D22">
    <cfRule type="cellIs" dxfId="14" priority="18" operator="greaterThan">
      <formula>$C$24</formula>
    </cfRule>
  </conditionalFormatting>
  <conditionalFormatting sqref="E22">
    <cfRule type="expression" dxfId="13" priority="14">
      <formula>"&gt;INFO!$B$16"</formula>
    </cfRule>
  </conditionalFormatting>
  <conditionalFormatting sqref="D63">
    <cfRule type="cellIs" dxfId="12" priority="2" operator="notEqual">
      <formula>$G$11</formula>
    </cfRule>
  </conditionalFormatting>
  <conditionalFormatting sqref="D103">
    <cfRule type="cellIs" dxfId="11" priority="1" operator="greaterThan">
      <formula>$H$18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  <headerFooter>
    <oddFooter>&amp;R&amp;F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F5E3AEF-DE8F-4185-BF85-E3343169B8DE}">
            <xm:f>AND(C4=INFO!B7,D19&lt;INFO!C7)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20" id="{C746C7E2-7606-4769-A90E-E0C0DF523801}">
            <xm:f>AND(C4=INFO!B6,D19&lt;INFO!C6)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21" id="{19745312-688B-4C02-93CD-7F5F4F66E095}">
            <xm:f>AND(C4=INFO!B5,D19&lt;INFO!C5)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cellIs" priority="15" operator="greaterThan" id="{2EFA48D1-FAE0-4268-9D60-FBDF6C9FC94C}">
            <xm:f>INFO!$C$12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16" id="{D58796E7-DC21-4B80-8091-AC4C35E848B6}">
            <xm:f>IF(($H$49+$H$89)&gt;INFO!$C$12,TRUE,FALSE)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H49</xm:sqref>
        </x14:conditionalFormatting>
        <x14:conditionalFormatting xmlns:xm="http://schemas.microsoft.com/office/excel/2006/main">
          <x14:cfRule type="cellIs" priority="12" operator="greaterThan" id="{6A312304-3437-46A8-847B-A95AD7D40A1F}">
            <xm:f>INFO!$C$12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13" id="{7224C10E-4C7B-406C-99BB-8FDCE77DCFFC}">
            <xm:f>IF(($H$49+$H$89)&gt;INFO!$C$12,TRUE,FALSE)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H89</xm:sqref>
        </x14:conditionalFormatting>
        <x14:conditionalFormatting xmlns:xm="http://schemas.microsoft.com/office/excel/2006/main">
          <x14:cfRule type="cellIs" priority="10" operator="greaterThan" id="{29585D1F-0BF9-41A4-AFE0-702B5F9F8B1F}">
            <xm:f>INFO!$C$13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11" id="{E1F42256-525D-4537-9600-782D13CA4C66}">
            <xm:f>IF(($H$53+$H$93)&gt;INFO!$C$13,TRUE,FALSE)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H53</xm:sqref>
        </x14:conditionalFormatting>
        <x14:conditionalFormatting xmlns:xm="http://schemas.microsoft.com/office/excel/2006/main">
          <x14:cfRule type="cellIs" priority="8" operator="greaterThan" id="{3B73CE4B-CE32-409C-B7F8-9810D2360E73}">
            <xm:f>INFO!$C$13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9" id="{94DEDB35-5CD4-45EA-9E26-05B7DE607B8E}">
            <xm:f>IF(($H$53+$H$93)&gt;INFO!$C$13,TRUE,FALSE)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H93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INFO!$B$3:$B$4</xm:f>
          </x14:formula1>
          <xm:sqref>F28:F35 F44:F48 F37:F41 F60:F62 F68:F75 F77:F81 F83:F88 F54:F58 F50:F52 F94:F98 F90:F92 F100:F102</xm:sqref>
        </x14:dataValidation>
        <x14:dataValidation type="list" allowBlank="1" showInputMessage="1" showErrorMessage="1">
          <x14:formula1>
            <xm:f>INFO!$B$8:$B$9</xm:f>
          </x14:formula1>
          <xm:sqref>F14:F17</xm:sqref>
        </x14:dataValidation>
        <x14:dataValidation type="list" allowBlank="1" showInputMessage="1" showErrorMessage="1">
          <x14:formula1>
            <xm:f>INFO!$B$5:$B$7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>
    <tabColor rgb="FFFFEFFF"/>
    <pageSetUpPr fitToPage="1"/>
  </sheetPr>
  <dimension ref="A1:D16"/>
  <sheetViews>
    <sheetView zoomScaleNormal="100" workbookViewId="0">
      <selection activeCell="B21" sqref="B21"/>
    </sheetView>
  </sheetViews>
  <sheetFormatPr defaultColWidth="9.28515625" defaultRowHeight="15" x14ac:dyDescent="0.25"/>
  <cols>
    <col min="1" max="1" width="30.7109375" style="29" customWidth="1"/>
    <col min="2" max="2" width="16.28515625" style="29" customWidth="1"/>
    <col min="3" max="3" width="12" style="29" bestFit="1" customWidth="1"/>
    <col min="4" max="8" width="9.28515625" style="29"/>
    <col min="9" max="9" width="20.5703125" style="29" customWidth="1"/>
    <col min="10" max="16384" width="9.28515625" style="29"/>
  </cols>
  <sheetData>
    <row r="1" spans="1:4" x14ac:dyDescent="0.25">
      <c r="A1" s="52" t="s">
        <v>36</v>
      </c>
    </row>
    <row r="2" spans="1:4" x14ac:dyDescent="0.25">
      <c r="A2" s="30" t="s">
        <v>19</v>
      </c>
      <c r="B2" s="31"/>
      <c r="D2" s="2"/>
    </row>
    <row r="3" spans="1:4" x14ac:dyDescent="0.25">
      <c r="A3" s="33" t="s">
        <v>20</v>
      </c>
      <c r="B3" s="34" t="s">
        <v>21</v>
      </c>
      <c r="C3" s="2"/>
      <c r="D3" s="2"/>
    </row>
    <row r="4" spans="1:4" x14ac:dyDescent="0.25">
      <c r="A4" s="35" t="s">
        <v>22</v>
      </c>
      <c r="B4" s="36" t="s">
        <v>14</v>
      </c>
      <c r="C4" s="32" t="s">
        <v>29</v>
      </c>
      <c r="D4" s="2"/>
    </row>
    <row r="5" spans="1:4" x14ac:dyDescent="0.25">
      <c r="A5" s="33" t="s">
        <v>30</v>
      </c>
      <c r="B5" s="34" t="s">
        <v>31</v>
      </c>
      <c r="C5" s="53">
        <v>800000</v>
      </c>
      <c r="D5" s="2"/>
    </row>
    <row r="6" spans="1:4" x14ac:dyDescent="0.25">
      <c r="A6" s="54"/>
      <c r="B6" s="55" t="s">
        <v>32</v>
      </c>
      <c r="C6" s="53">
        <v>300000</v>
      </c>
      <c r="D6" s="2"/>
    </row>
    <row r="7" spans="1:4" x14ac:dyDescent="0.25">
      <c r="A7" s="35"/>
      <c r="B7" s="36" t="s">
        <v>33</v>
      </c>
      <c r="C7" s="53">
        <v>1000000</v>
      </c>
      <c r="D7" s="2"/>
    </row>
    <row r="8" spans="1:4" x14ac:dyDescent="0.25">
      <c r="A8" s="33" t="s">
        <v>23</v>
      </c>
      <c r="B8" s="34" t="s">
        <v>39</v>
      </c>
      <c r="C8" s="2"/>
      <c r="D8" s="2"/>
    </row>
    <row r="9" spans="1:4" x14ac:dyDescent="0.25">
      <c r="A9" s="35"/>
      <c r="B9" s="36" t="s">
        <v>40</v>
      </c>
      <c r="C9" s="2"/>
      <c r="D9" s="2"/>
    </row>
    <row r="10" spans="1:4" ht="15.75" x14ac:dyDescent="0.25">
      <c r="A10" s="3" t="s">
        <v>24</v>
      </c>
      <c r="B10" s="2"/>
      <c r="C10" s="2"/>
      <c r="D10" s="2"/>
    </row>
    <row r="11" spans="1:4" x14ac:dyDescent="0.25">
      <c r="A11" s="37" t="s">
        <v>25</v>
      </c>
      <c r="B11" s="38">
        <v>0.4</v>
      </c>
      <c r="C11" s="39" t="s">
        <v>37</v>
      </c>
    </row>
    <row r="12" spans="1:4" x14ac:dyDescent="0.25">
      <c r="A12" s="33" t="s">
        <v>34</v>
      </c>
      <c r="B12" s="40" t="s">
        <v>26</v>
      </c>
      <c r="C12" s="41">
        <v>0.1</v>
      </c>
      <c r="D12" s="2"/>
    </row>
    <row r="13" spans="1:4" x14ac:dyDescent="0.25">
      <c r="A13" s="35" t="s">
        <v>35</v>
      </c>
      <c r="B13" s="42" t="s">
        <v>26</v>
      </c>
      <c r="C13" s="43">
        <v>0.05</v>
      </c>
      <c r="D13" s="2"/>
    </row>
    <row r="15" spans="1:4" ht="15.75" x14ac:dyDescent="0.25">
      <c r="A15" s="3" t="s">
        <v>75</v>
      </c>
    </row>
    <row r="16" spans="1:4" x14ac:dyDescent="0.25">
      <c r="A16" s="166">
        <v>300000</v>
      </c>
      <c r="B16" s="38">
        <v>0.6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INSTRUCCIONS</vt:lpstr>
      <vt:lpstr>PLA DE FINANÇAMENT</vt:lpstr>
      <vt:lpstr>INFO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Plaza Martinez, Ainara</dc:creator>
  <cp:lastModifiedBy>Plaza Martinez, Ainara</cp:lastModifiedBy>
  <dcterms:created xsi:type="dcterms:W3CDTF">2022-04-21T09:59:03Z</dcterms:created>
  <dcterms:modified xsi:type="dcterms:W3CDTF">2025-06-03T11:40:34Z</dcterms:modified>
</cp:coreProperties>
</file>