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AquestLlibreDeTreball" defaultThemeVersion="166925"/>
  <mc:AlternateContent xmlns:mc="http://schemas.openxmlformats.org/markup-compatibility/2006">
    <mc:Choice Requires="x15">
      <x15ac:absPath xmlns:x15ac="http://schemas.microsoft.com/office/spreadsheetml/2010/11/ac" url="C:\Users\mraurell\Desktop\"/>
    </mc:Choice>
  </mc:AlternateContent>
  <xr:revisionPtr revIDLastSave="0" documentId="8_{A4B12FF6-B7D5-4064-9CA0-2517662E36F1}" xr6:coauthVersionLast="47" xr6:coauthVersionMax="47" xr10:uidLastSave="{00000000-0000-0000-0000-000000000000}"/>
  <bookViews>
    <workbookView xWindow="-120" yWindow="-120" windowWidth="29040" windowHeight="15840" tabRatio="800" activeTab="1" xr2:uid="{F854858B-141D-4F79-947F-09FCC60F1806}"/>
  </bookViews>
  <sheets>
    <sheet name="INSTRUCCIONS Sol·licitant" sheetId="20" r:id="rId1"/>
    <sheet name="Pressupost Empresa" sheetId="10" r:id="rId2"/>
    <sheet name="Detall per Imprès Sol·licitud" sheetId="13" r:id="rId3"/>
    <sheet name="Pressupost Global - Resum" sheetId="12" state="hidden" r:id="rId4"/>
    <sheet name="Desplegables" sheetId="2" state="hidden" r:id="rId5"/>
  </sheets>
  <definedNames>
    <definedName name="_xlnm._FilterDatabase" localSheetId="1" hidden="1">'Pressupost Empresa'!#REF!</definedName>
    <definedName name="_xlnm.Print_Area" localSheetId="1">'Pressupost Empresa'!$B$1:$N$76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0" l="1"/>
  <c r="G24" i="10" l="1"/>
  <c r="B5" i="10"/>
  <c r="G39" i="10" l="1"/>
  <c r="I25" i="10"/>
  <c r="I26" i="10"/>
  <c r="F25" i="10"/>
  <c r="H25" i="10" s="1"/>
  <c r="G25" i="10"/>
  <c r="J25" i="10" l="1"/>
  <c r="I22" i="10"/>
  <c r="I23" i="10"/>
  <c r="F22" i="10"/>
  <c r="H22" i="10" s="1"/>
  <c r="F23" i="10"/>
  <c r="H23" i="10" s="1"/>
  <c r="J22" i="10" l="1"/>
  <c r="J23" i="10"/>
  <c r="G22" i="10"/>
  <c r="E27" i="10" l="1"/>
  <c r="B5" i="12" l="1"/>
  <c r="B5" i="13"/>
  <c r="F26" i="10" l="1"/>
  <c r="H26" i="10" s="1"/>
  <c r="F24" i="10"/>
  <c r="H24" i="10" s="1"/>
  <c r="F21" i="10"/>
  <c r="H21" i="10" s="1"/>
  <c r="B20" i="13" l="1"/>
  <c r="G23" i="10" l="1"/>
  <c r="G50" i="10" l="1"/>
  <c r="G77" i="10" s="1"/>
  <c r="E9" i="12"/>
  <c r="B9" i="12"/>
  <c r="B8" i="12"/>
  <c r="H9" i="12"/>
  <c r="H68" i="10"/>
  <c r="H70" i="10" s="1"/>
  <c r="H80" i="10" s="1"/>
  <c r="I68" i="10"/>
  <c r="G70" i="10"/>
  <c r="G80" i="10"/>
  <c r="J68" i="10" l="1"/>
  <c r="J70" i="10" s="1"/>
  <c r="I70" i="10" s="1"/>
  <c r="G61" i="10" l="1"/>
  <c r="F21" i="12" l="1"/>
  <c r="C88" i="10"/>
  <c r="E28" i="10"/>
  <c r="I60" i="10" l="1"/>
  <c r="I59" i="10"/>
  <c r="I58" i="10"/>
  <c r="I57" i="10"/>
  <c r="I49" i="10"/>
  <c r="I48" i="10"/>
  <c r="I47" i="10"/>
  <c r="I46" i="10"/>
  <c r="I38" i="10"/>
  <c r="I37" i="10"/>
  <c r="I36" i="10"/>
  <c r="I35" i="10"/>
  <c r="I27" i="10"/>
  <c r="I24" i="10"/>
  <c r="I21" i="10"/>
  <c r="H59" i="10"/>
  <c r="H58" i="10"/>
  <c r="H57" i="10"/>
  <c r="B12" i="13"/>
  <c r="G78" i="10"/>
  <c r="F19" i="12" s="1"/>
  <c r="G76" i="10"/>
  <c r="F17" i="12" s="1"/>
  <c r="H37" i="10"/>
  <c r="H36" i="10"/>
  <c r="H35" i="10"/>
  <c r="G27" i="10"/>
  <c r="G26" i="10"/>
  <c r="H39" i="10" l="1"/>
  <c r="H76" i="10" s="1"/>
  <c r="I17" i="12" s="1"/>
  <c r="H61" i="10"/>
  <c r="J37" i="10"/>
  <c r="J58" i="10"/>
  <c r="J49" i="10"/>
  <c r="J35" i="10"/>
  <c r="G28" i="10"/>
  <c r="J27" i="10"/>
  <c r="J26" i="10"/>
  <c r="J36" i="10"/>
  <c r="J59" i="10"/>
  <c r="J24" i="10"/>
  <c r="J60" i="10"/>
  <c r="J57" i="10"/>
  <c r="J38" i="10"/>
  <c r="G75" i="10" l="1"/>
  <c r="G79" i="10" s="1"/>
  <c r="H46" i="10" s="1"/>
  <c r="J39" i="10"/>
  <c r="I39" i="10" s="1"/>
  <c r="J61" i="10"/>
  <c r="H78" i="10"/>
  <c r="I61" i="10"/>
  <c r="I78" i="10" s="1"/>
  <c r="K19" i="12" s="1"/>
  <c r="J21" i="10"/>
  <c r="J28" i="10" s="1"/>
  <c r="H28" i="10"/>
  <c r="I19" i="12"/>
  <c r="F18" i="12"/>
  <c r="F16" i="12"/>
  <c r="I80" i="10"/>
  <c r="K21" i="12" s="1"/>
  <c r="I21" i="12"/>
  <c r="K9" i="12" s="1"/>
  <c r="F15" i="12" l="1"/>
  <c r="H75" i="10"/>
  <c r="I28" i="10"/>
  <c r="I75" i="10" s="1"/>
  <c r="I76" i="10"/>
  <c r="K17" i="12" s="1"/>
  <c r="J78" i="10"/>
  <c r="L19" i="12" s="1"/>
  <c r="J80" i="10"/>
  <c r="L21" i="12" s="1"/>
  <c r="J46" i="10" l="1"/>
  <c r="H48" i="10"/>
  <c r="H47" i="10"/>
  <c r="J47" i="10" s="1"/>
  <c r="J76" i="10"/>
  <c r="L17" i="12" s="1"/>
  <c r="E88" i="10"/>
  <c r="I12" i="13" s="1"/>
  <c r="J75" i="10"/>
  <c r="I15" i="12"/>
  <c r="I16" i="12"/>
  <c r="H77" i="10"/>
  <c r="J77" i="10" s="1"/>
  <c r="F20" i="12"/>
  <c r="G81" i="10"/>
  <c r="K15" i="12"/>
  <c r="J79" i="10" l="1"/>
  <c r="J81" i="10" s="1"/>
  <c r="E90" i="10"/>
  <c r="I14" i="13" s="1"/>
  <c r="H50" i="10"/>
  <c r="H79" i="10"/>
  <c r="L15" i="12"/>
  <c r="K16" i="12"/>
  <c r="L16" i="12"/>
  <c r="H81" i="10" l="1"/>
  <c r="I79" i="10"/>
  <c r="J48" i="10"/>
  <c r="J50" i="10" s="1"/>
  <c r="I50" i="10" s="1"/>
  <c r="K18" i="12" s="1"/>
  <c r="I20" i="12"/>
  <c r="L9" i="12" s="1"/>
  <c r="L20" i="12" l="1"/>
  <c r="E9" i="13" l="1"/>
  <c r="I18" i="12" l="1"/>
  <c r="F22" i="12"/>
  <c r="K20" i="12" l="1"/>
  <c r="L18" i="12"/>
  <c r="I22" i="12"/>
  <c r="I9" i="12" s="1"/>
  <c r="L22" i="12" l="1"/>
  <c r="L20" i="13"/>
  <c r="G9" i="12" l="1"/>
  <c r="J9" i="12"/>
  <c r="I81" i="10"/>
  <c r="K22" i="12" s="1"/>
</calcChain>
</file>

<file path=xl/sharedStrings.xml><?xml version="1.0" encoding="utf-8"?>
<sst xmlns="http://schemas.openxmlformats.org/spreadsheetml/2006/main" count="161" uniqueCount="105">
  <si>
    <t>INSTRUCCIONS PER OMPLIR L'ANNEX DE PRESSUPOST A ADJUNTAR A LA SOL·LICITUD</t>
  </si>
  <si>
    <t xml:space="preserve">La informació que s'introdueixi en aquest formulari ha de ser coherent amb la que consta a la sol·licitud i a la memòria tècnica que es presenta conjuntament. </t>
  </si>
  <si>
    <r>
      <t xml:space="preserve">En la fulla "Detall per Imprès Sol·licitud" del present document </t>
    </r>
    <r>
      <rPr>
        <sz val="11"/>
        <color theme="1"/>
        <rFont val="Calibri"/>
        <family val="2"/>
        <scheme val="minor"/>
      </rPr>
      <t>s'aporta la informació que el sol·licitant ha de fer constar en el Imprès de sol·licitud. A banda, s'aporta un resum global.</t>
    </r>
  </si>
  <si>
    <r>
      <t>L'arxiu està bloquejat, excepte camps específics que cal omplir per part del sol·licitant. 
Hi ha la possibilitat d'inserir files, veure</t>
    </r>
    <r>
      <rPr>
        <b/>
        <sz val="11"/>
        <rFont val="Calibri"/>
        <family val="2"/>
        <scheme val="minor"/>
      </rPr>
      <t xml:space="preserve"> punt 7</t>
    </r>
    <r>
      <rPr>
        <sz val="11"/>
        <color theme="1"/>
        <rFont val="Calibri"/>
        <family val="2"/>
        <scheme val="minor"/>
      </rPr>
      <t xml:space="preserve"> de les Instruccions.</t>
    </r>
  </si>
  <si>
    <t>Per la tipologia de partida: DESPESA DE PERSONAL</t>
  </si>
  <si>
    <r>
      <t xml:space="preserve">Les despeses de </t>
    </r>
    <r>
      <rPr>
        <b/>
        <sz val="11"/>
        <rFont val="Calibri"/>
        <family val="2"/>
        <scheme val="minor"/>
      </rPr>
      <t>personal</t>
    </r>
    <r>
      <rPr>
        <sz val="11"/>
        <rFont val="Calibri"/>
        <family val="2"/>
        <scheme val="minor"/>
      </rPr>
      <t xml:space="preserve"> corresponents a persones que dediquin hores al projecte subvencionat hauran d'introduir el número d'hores imputades a la proposta presentada i indicar el cost/hora de la persona. A efectes pràctics, tota persona amb nòmina de l'empresa i dediqui hores a la proposta. Aquestes persones s'introdueixen en la taula</t>
    </r>
    <r>
      <rPr>
        <i/>
        <sz val="11"/>
        <rFont val="Calibri"/>
        <family val="2"/>
        <scheme val="minor"/>
      </rPr>
      <t xml:space="preserve"> "Despeses de personal"</t>
    </r>
    <r>
      <rPr>
        <sz val="11"/>
        <rFont val="Calibri"/>
        <family val="2"/>
        <scheme val="minor"/>
      </rPr>
      <t>.</t>
    </r>
  </si>
  <si>
    <t>Per la tipologia de partida:  CONTRACTACIÓ DE SERVEIS A TERCERS</t>
  </si>
  <si>
    <t>En el cas d'una despesa facturada externament per un soci o administrador d'aquesta societat, cal que la beneficiària sol·liciti una autorització a ACCIÓ. Si l'import facturat que un mateix proveïdor supera els 14.999€, encara que sigui en diferents factures, s'hauran de presentar 3 pressupost, justificant la selecció del proveïdors en cas de que no sigui la proposta més econòmica.</t>
  </si>
  <si>
    <t>Per la tipologia de partida: INVERSIÓ EN MATERIAL I EQUIPAMENTS</t>
  </si>
  <si>
    <t>Les despeses de Inversió en material i equipaments no poden superar el 50% del pressupost total de l'ajut. Comprovar que això es compleix un cop omplert tot el full de pressupost. Sortirà remarcat en color salmó quan aquesta despesa no compleixi el requisit.</t>
  </si>
  <si>
    <t>Per la tipologia de partida: ALTRES DESPESES</t>
  </si>
  <si>
    <t>Altres despeses relacionades com lloguer d'espais, despeses de sol·licitud i/o manteniment de patents, d'altres despeses associades a l'execució del projecte.</t>
  </si>
  <si>
    <t>Com INSERIR FILES ?</t>
  </si>
  <si>
    <r>
      <t xml:space="preserve">El formulari permet afegir tantes files com sigui necessari. </t>
    </r>
    <r>
      <rPr>
        <b/>
        <sz val="11"/>
        <color theme="1"/>
        <rFont val="Calibri"/>
        <family val="2"/>
        <scheme val="minor"/>
      </rPr>
      <t>En aquella tipologia de despesa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on calgui afegir més línies caldrà marcar una línia dintre de la taula de despeses corresponent. Si es generen files en la taula de despeses de personal assegurar-se d'arrossegar les fòrmules de categoria i del cost hora de cada mòdul.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</t>
    </r>
  </si>
  <si>
    <t xml:space="preserve">
'Per fer-ho, seguiu aquests senzills 4 steps - Adjunt captura de pantalla.</t>
  </si>
  <si>
    <r>
      <rPr>
        <b/>
        <sz val="12"/>
        <color rgb="FFFF0000"/>
        <rFont val="Calibri"/>
        <family val="2"/>
        <scheme val="minor"/>
      </rPr>
      <t xml:space="preserve">! </t>
    </r>
    <r>
      <rPr>
        <b/>
        <sz val="12"/>
        <rFont val="Calibri"/>
        <family val="2"/>
        <scheme val="minor"/>
      </rPr>
      <t>Per la partida de Despeses de personal, caldrà arrossegar la fòrmula de la Columna C</t>
    </r>
  </si>
  <si>
    <r>
      <rPr>
        <b/>
        <sz val="12"/>
        <color rgb="FFFF0000"/>
        <rFont val="Calibri"/>
        <family val="2"/>
        <scheme val="minor"/>
      </rPr>
      <t>!</t>
    </r>
    <r>
      <rPr>
        <b/>
        <sz val="12"/>
        <rFont val="Calibri"/>
        <family val="2"/>
        <scheme val="minor"/>
      </rPr>
      <t xml:space="preserve"> Pel càlcul del cost/hora, caldrà arrossegar la fòrmula de la Columna E</t>
    </r>
  </si>
  <si>
    <t>IMPORTANT: En cas d'esborrar accidentalment les fòrmules a arrossegar, recomanem baixar de nou el document i emplenar-lo d'inici.</t>
  </si>
  <si>
    <t>El pressupost total es calcula automàticament.
Si la casella queda en vermell pot ser degut o bé a que el pressupost total presentat no arriba als 135.000€ (euros) que és el pressupost mínim a presentar, o bé a que el pressupost total presentat està per sobre dels 200.000€ (euros), que és el pressupost màxim que es pot presentar.</t>
  </si>
  <si>
    <t>Entitat sol·licitant</t>
  </si>
  <si>
    <t>NIF</t>
  </si>
  <si>
    <t>Títol del projecte</t>
  </si>
  <si>
    <t>Acrònim del projecte</t>
  </si>
  <si>
    <t>Codi projecte</t>
  </si>
  <si>
    <t>Avaluador</t>
  </si>
  <si>
    <t>DESPESES DE PERSONAL</t>
  </si>
  <si>
    <t>Despeses de personal contractat o de nova contractació en la mesura en que estiguin dedicats al projecte.</t>
  </si>
  <si>
    <t>Despeses de personal</t>
  </si>
  <si>
    <t>* En cas d'afegir línies, arrossegar la fòrmula Columna G</t>
  </si>
  <si>
    <t>Nom persona</t>
  </si>
  <si>
    <t>Càrrec</t>
  </si>
  <si>
    <t>Hores</t>
  </si>
  <si>
    <t>Cost/hora</t>
  </si>
  <si>
    <t>Hores
acceptades</t>
  </si>
  <si>
    <t>Cost subvencionable sol·licitat</t>
  </si>
  <si>
    <t>Cost subvencionable acceptat</t>
  </si>
  <si>
    <t>% Ajut</t>
  </si>
  <si>
    <t>Ajut proposat</t>
  </si>
  <si>
    <t>Motiu d'acceptació o denegació tècnica</t>
  </si>
  <si>
    <t>Total:</t>
  </si>
  <si>
    <t>CONTRACTACIÓ DE SERVEIS A TERCERS</t>
  </si>
  <si>
    <t xml:space="preserve">Contractació de serveis a tercers i les despeses de personal corresponents a la categoria professional de socis administradors, fundadors, professionals o similar que dediquin hores al projecte subvencionat. </t>
  </si>
  <si>
    <t>Concepte</t>
  </si>
  <si>
    <t>Descripció</t>
  </si>
  <si>
    <t>INVERSIÓ EN MATERIAL I EQUIPAMENT</t>
  </si>
  <si>
    <t>S'acceptarà com a màxim fins el 50% de l'import global del projecte subvencionable.</t>
  </si>
  <si>
    <t>ALTRES DESPESES RELACIONADES</t>
  </si>
  <si>
    <t>Altres despeses com lloguer d'espais, despeses de sol·licitud i/o manteniment de patents, i d'altres despeses associades a la execució del pla de negoci.</t>
  </si>
  <si>
    <t>ASSESSORAMENT MENTOR</t>
  </si>
  <si>
    <t xml:space="preserve">Assessorament d'un mentor acreditat per ACCIÓ. </t>
  </si>
  <si>
    <t>Mentoratge</t>
  </si>
  <si>
    <t>Assessorament d'un mentor acreditat per ACCIÓ</t>
  </si>
  <si>
    <t>RESUM</t>
  </si>
  <si>
    <t>Contractació de serveis a tercers</t>
  </si>
  <si>
    <t>Inversió en material i equipament</t>
  </si>
  <si>
    <t>Altres despeses relacionades</t>
  </si>
  <si>
    <t>TOTALS</t>
  </si>
  <si>
    <t>Assessorament mentor acreditat per ACCIÓ</t>
  </si>
  <si>
    <t>DETALL PER IMPRÈS DE SOL·LICITUD DE L'AJUT</t>
  </si>
  <si>
    <t>Despeses de tutor (import 1.000,00 euros)</t>
  </si>
  <si>
    <t>Despeses pla actuacions (import en euros)</t>
  </si>
  <si>
    <t>Pressupost de despeses</t>
  </si>
  <si>
    <t>INTRODUCCIÓ PESTANYA I EXPLICACIÓ EN QUE CONSITEIX - PER IMPRÈS SOL·LICITUD</t>
  </si>
  <si>
    <t>EMPRESA 1  - Líder</t>
  </si>
  <si>
    <t>Despeses de mentor (import 1.000,00 euros)</t>
  </si>
  <si>
    <t>RESUM DELS PARTICIPANTS EN EL PROJECTE</t>
  </si>
  <si>
    <t>Beneficiari</t>
  </si>
  <si>
    <t>Entitat participant</t>
  </si>
  <si>
    <t>Import ajut proposat</t>
  </si>
  <si>
    <t>Import Bestreta</t>
  </si>
  <si>
    <t>Import a justificar</t>
  </si>
  <si>
    <t>Reserves Econòmiques</t>
  </si>
  <si>
    <t>Despeses de mentor</t>
  </si>
  <si>
    <t>Despeses pla d'actuacions</t>
  </si>
  <si>
    <t>=Ajut proposat</t>
  </si>
  <si>
    <t>=Import Bestreta</t>
  </si>
  <si>
    <t>=Cost. Sub. Acceptat</t>
  </si>
  <si>
    <t>TOTAL PROJECTE</t>
  </si>
  <si>
    <t>Despeses indirectes</t>
  </si>
  <si>
    <t>Contractació de serveis a tercer</t>
  </si>
  <si>
    <t>Altres despeses</t>
  </si>
  <si>
    <t xml:space="preserve">% Ajut </t>
  </si>
  <si>
    <t>Tipologia de despesa</t>
  </si>
  <si>
    <t>Ajut màxim</t>
  </si>
  <si>
    <t>Despesa Personal</t>
  </si>
  <si>
    <t>total mentor</t>
  </si>
  <si>
    <t>Col·laboracions externes</t>
  </si>
  <si>
    <t>total projecte sense mentor</t>
  </si>
  <si>
    <t>Inversió materials i equipament</t>
  </si>
  <si>
    <t>Assessorament Mentor</t>
  </si>
  <si>
    <t>Despes indirectes</t>
  </si>
  <si>
    <t>Cost. Sub Acceptat mínim</t>
  </si>
  <si>
    <t>% màx. Inversió en material</t>
  </si>
  <si>
    <t xml:space="preserve"> </t>
  </si>
  <si>
    <t>Categoria</t>
  </si>
  <si>
    <t>Mòdul A</t>
  </si>
  <si>
    <t>Mòdul B</t>
  </si>
  <si>
    <t>Mòdul C</t>
  </si>
  <si>
    <r>
      <t xml:space="preserve">Nombre d'hores de dedicació (h)
(A) - </t>
    </r>
    <r>
      <rPr>
        <b/>
        <u/>
        <sz val="11"/>
        <color theme="0"/>
        <rFont val="Calibri"/>
        <family val="2"/>
        <scheme val="minor"/>
      </rPr>
      <t>Director/a, Responsable, Enginyer/a, Llicenciat/da</t>
    </r>
  </si>
  <si>
    <r>
      <t xml:space="preserve">Nombre d'hores de dedicació (h)
(B) - </t>
    </r>
    <r>
      <rPr>
        <b/>
        <u/>
        <sz val="11"/>
        <color theme="0"/>
        <rFont val="Calibri"/>
        <family val="2"/>
        <scheme val="minor"/>
      </rPr>
      <t xml:space="preserve">Tècnic, Oficial 1ª, Operari/a, Programador/a </t>
    </r>
  </si>
  <si>
    <t>SUMA.SI.CONJUNT($D$19:$D$22;$C$19:$C$22;"Director/a")+SUMA.SI.CONJUNT($D$19:$D$22;$C$19:$C$22;"Responsable")+SUMA.SI.CONJUNT($D$19:$D$22;$C$19:$C$22;"Enginyer/a")+SUMA.SI.CONJUNT($D$19:$D$22;$C$19:$C$22;"Llicenciat/da")</t>
  </si>
  <si>
    <t>SUMA.SI.CONJUNT($D$19:$D$22;$C$19:$C$22;"Tècnica/a")+SUMA.SI.CONJUNT($D$19:$D$22;$C$19:$C$22;"Oficial 1ª")+SUMA.SI.CONJUNT($D$19:$D$22;$C$19:$C$22;"Operari/a")+SUMA.SI.CONJUNT($D$19:$D$22;$C$19:$C$22;"Programador/a")</t>
  </si>
  <si>
    <r>
      <t>Nombre d'hores de dedicació (h)</t>
    </r>
    <r>
      <rPr>
        <b/>
        <u/>
        <sz val="11"/>
        <color theme="0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 xml:space="preserve">(C) - </t>
    </r>
    <r>
      <rPr>
        <b/>
        <u/>
        <sz val="11"/>
        <color theme="0"/>
        <rFont val="Calibri"/>
        <family val="2"/>
        <scheme val="minor"/>
      </rPr>
      <t>Administratiu, Oficial 2ª</t>
    </r>
  </si>
  <si>
    <t>SUMA.SI.CONJUNT($D$19:$D$22;$C$19:$C$22;"Administratiu/va")+SUMA.SI.CONJUNT($D$19:$D$22;$C$19:$C$22;"Oficial 2ª")</t>
  </si>
  <si>
    <t>RESOLUCIÓ EMT/1018/2023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</si>
</sst>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4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40404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9"/>
      <color theme="0"/>
      <name val="Arial"/>
      <family val="2"/>
    </font>
    <font>
      <b/>
      <u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rgb="FF333333"/>
      <name val="Helvetica"/>
    </font>
    <font>
      <i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</borders>
  <cellStyleXfs count="12">
    <xf numFmtId="0" fontId="0" fillId="0" borderId="0"/>
    <xf numFmtId="0" fontId="6" fillId="0" borderId="0">
      <alignment shrinkToFit="1"/>
    </xf>
    <xf numFmtId="9" fontId="7" fillId="0" borderId="0" applyFont="0" applyFill="0" applyBorder="0" applyAlignment="0" applyProtection="0">
      <alignment shrinkToFit="1"/>
    </xf>
    <xf numFmtId="9" fontId="10" fillId="0" borderId="7" applyFont="0" applyFill="0" applyAlignment="0" applyProtection="0"/>
    <xf numFmtId="0" fontId="12" fillId="0" borderId="0"/>
    <xf numFmtId="0" fontId="14" fillId="0" borderId="0">
      <alignment shrinkToFit="1"/>
    </xf>
    <xf numFmtId="9" fontId="15" fillId="0" borderId="0" applyFont="0" applyFill="0" applyBorder="0" applyAlignment="0" applyProtection="0">
      <alignment shrinkToFit="1"/>
    </xf>
    <xf numFmtId="0" fontId="17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10" fillId="0" borderId="0"/>
    <xf numFmtId="0" fontId="10" fillId="0" borderId="0"/>
    <xf numFmtId="0" fontId="10" fillId="0" borderId="7"/>
  </cellStyleXfs>
  <cellXfs count="315">
    <xf numFmtId="0" fontId="0" fillId="0" borderId="0" xfId="0"/>
    <xf numFmtId="0" fontId="0" fillId="2" borderId="0" xfId="0" applyFill="1"/>
    <xf numFmtId="0" fontId="9" fillId="2" borderId="0" xfId="0" applyFont="1" applyFill="1" applyAlignment="1">
      <alignment horizontal="left" vertical="center"/>
    </xf>
    <xf numFmtId="49" fontId="0" fillId="0" borderId="7" xfId="0" applyNumberFormat="1" applyBorder="1" applyAlignment="1" applyProtection="1">
      <alignment vertical="center" wrapText="1"/>
      <protection locked="0"/>
    </xf>
    <xf numFmtId="0" fontId="18" fillId="2" borderId="0" xfId="7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30" fillId="2" borderId="23" xfId="0" applyFont="1" applyFill="1" applyBorder="1" applyAlignment="1">
      <alignment horizontal="left" vertical="center"/>
    </xf>
    <xf numFmtId="0" fontId="0" fillId="2" borderId="23" xfId="0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justify"/>
    </xf>
    <xf numFmtId="0" fontId="18" fillId="2" borderId="0" xfId="7" applyFont="1" applyFill="1" applyAlignment="1">
      <alignment horizontal="left" vertical="center" wrapText="1"/>
    </xf>
    <xf numFmtId="0" fontId="8" fillId="2" borderId="19" xfId="0" applyFont="1" applyFill="1" applyBorder="1"/>
    <xf numFmtId="0" fontId="0" fillId="2" borderId="19" xfId="0" applyFill="1" applyBorder="1"/>
    <xf numFmtId="49" fontId="22" fillId="2" borderId="11" xfId="8" applyNumberFormat="1" applyFont="1" applyFill="1" applyBorder="1" applyAlignment="1" applyProtection="1">
      <alignment vertical="center"/>
    </xf>
    <xf numFmtId="0" fontId="0" fillId="2" borderId="11" xfId="0" applyFill="1" applyBorder="1"/>
    <xf numFmtId="0" fontId="24" fillId="2" borderId="0" xfId="0" applyFont="1" applyFill="1"/>
    <xf numFmtId="0" fontId="24" fillId="2" borderId="19" xfId="0" applyFont="1" applyFill="1" applyBorder="1"/>
    <xf numFmtId="0" fontId="8" fillId="6" borderId="0" xfId="0" applyFont="1" applyFill="1" applyAlignment="1">
      <alignment horizontal="center"/>
    </xf>
    <xf numFmtId="9" fontId="0" fillId="9" borderId="0" xfId="3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9" fillId="2" borderId="0" xfId="0" applyFont="1" applyFill="1" applyAlignment="1">
      <alignment horizontal="center" vertical="center" wrapText="1"/>
    </xf>
    <xf numFmtId="9" fontId="0" fillId="2" borderId="0" xfId="3" applyFont="1" applyFill="1" applyBorder="1" applyAlignment="1">
      <alignment horizontal="center"/>
    </xf>
    <xf numFmtId="44" fontId="0" fillId="9" borderId="0" xfId="3" applyNumberFormat="1" applyFont="1" applyFill="1" applyBorder="1" applyAlignment="1">
      <alignment horizontal="center"/>
    </xf>
    <xf numFmtId="9" fontId="0" fillId="9" borderId="0" xfId="3" applyFont="1" applyFill="1" applyBorder="1" applyAlignment="1"/>
    <xf numFmtId="9" fontId="0" fillId="9" borderId="0" xfId="3" applyFont="1" applyFill="1" applyBorder="1" applyAlignment="1">
      <alignment horizontal="left"/>
    </xf>
    <xf numFmtId="44" fontId="0" fillId="9" borderId="0" xfId="0" applyNumberFormat="1" applyFill="1"/>
    <xf numFmtId="44" fontId="0" fillId="8" borderId="7" xfId="0" applyNumberFormat="1" applyFill="1" applyBorder="1" applyAlignment="1">
      <alignment vertical="center" wrapText="1"/>
    </xf>
    <xf numFmtId="44" fontId="2" fillId="2" borderId="4" xfId="0" applyNumberFormat="1" applyFont="1" applyFill="1" applyBorder="1" applyAlignment="1">
      <alignment vertical="center"/>
    </xf>
    <xf numFmtId="44" fontId="2" fillId="0" borderId="5" xfId="0" applyNumberFormat="1" applyFont="1" applyBorder="1" applyAlignment="1">
      <alignment vertical="center"/>
    </xf>
    <xf numFmtId="44" fontId="8" fillId="2" borderId="0" xfId="0" applyNumberFormat="1" applyFont="1" applyFill="1" applyAlignment="1">
      <alignment horizontal="center"/>
    </xf>
    <xf numFmtId="4" fontId="0" fillId="0" borderId="7" xfId="0" applyNumberFormat="1" applyBorder="1" applyAlignment="1" applyProtection="1">
      <alignment horizontal="center" vertical="center" wrapText="1"/>
      <protection locked="0"/>
    </xf>
    <xf numFmtId="44" fontId="0" fillId="13" borderId="5" xfId="0" applyNumberFormat="1" applyFill="1" applyBorder="1" applyAlignment="1">
      <alignment vertical="center" wrapText="1"/>
    </xf>
    <xf numFmtId="49" fontId="0" fillId="0" borderId="5" xfId="0" applyNumberFormat="1" applyBorder="1" applyAlignment="1" applyProtection="1">
      <alignment vertical="center" wrapText="1"/>
      <protection locked="0"/>
    </xf>
    <xf numFmtId="0" fontId="29" fillId="2" borderId="0" xfId="0" applyFont="1" applyFill="1" applyAlignment="1">
      <alignment vertical="center" wrapText="1"/>
    </xf>
    <xf numFmtId="44" fontId="0" fillId="9" borderId="0" xfId="3" applyNumberFormat="1" applyFont="1" applyFill="1" applyBorder="1" applyAlignment="1"/>
    <xf numFmtId="0" fontId="29" fillId="2" borderId="0" xfId="0" applyFont="1" applyFill="1" applyAlignment="1">
      <alignment horizontal="left" vertical="center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5" xfId="0" applyFill="1" applyBorder="1" applyAlignment="1">
      <alignment horizontal="center"/>
    </xf>
    <xf numFmtId="0" fontId="17" fillId="2" borderId="0" xfId="7" applyFill="1" applyAlignment="1" applyProtection="1">
      <alignment vertical="center"/>
    </xf>
    <xf numFmtId="0" fontId="0" fillId="2" borderId="11" xfId="0" applyFill="1" applyBorder="1" applyAlignment="1">
      <alignment horizontal="center" vertical="center"/>
    </xf>
    <xf numFmtId="49" fontId="22" fillId="6" borderId="14" xfId="0" applyNumberFormat="1" applyFont="1" applyFill="1" applyBorder="1" applyAlignment="1">
      <alignment horizontal="center" vertical="center" wrapText="1"/>
    </xf>
    <xf numFmtId="44" fontId="23" fillId="9" borderId="20" xfId="0" applyNumberFormat="1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49" fontId="23" fillId="2" borderId="0" xfId="0" applyNumberFormat="1" applyFont="1" applyFill="1"/>
    <xf numFmtId="49" fontId="0" fillId="2" borderId="0" xfId="0" applyNumberFormat="1" applyFill="1"/>
    <xf numFmtId="44" fontId="23" fillId="2" borderId="0" xfId="0" applyNumberFormat="1" applyFont="1" applyFill="1"/>
    <xf numFmtId="0" fontId="5" fillId="2" borderId="11" xfId="0" applyFont="1" applyFill="1" applyBorder="1" applyAlignment="1">
      <alignment horizontal="center"/>
    </xf>
    <xf numFmtId="0" fontId="4" fillId="2" borderId="11" xfId="0" applyFont="1" applyFill="1" applyBorder="1"/>
    <xf numFmtId="9" fontId="0" fillId="7" borderId="5" xfId="0" applyNumberFormat="1" applyFill="1" applyBorder="1" applyAlignment="1">
      <alignment horizontal="right" vertical="center"/>
    </xf>
    <xf numFmtId="44" fontId="0" fillId="7" borderId="5" xfId="0" applyNumberFormat="1" applyFill="1" applyBorder="1"/>
    <xf numFmtId="9" fontId="0" fillId="7" borderId="14" xfId="0" applyNumberFormat="1" applyFill="1" applyBorder="1" applyAlignment="1">
      <alignment horizontal="right" vertical="center"/>
    </xf>
    <xf numFmtId="44" fontId="0" fillId="7" borderId="14" xfId="0" applyNumberFormat="1" applyFill="1" applyBorder="1"/>
    <xf numFmtId="0" fontId="0" fillId="2" borderId="26" xfId="0" applyFill="1" applyBorder="1"/>
    <xf numFmtId="0" fontId="0" fillId="0" borderId="26" xfId="0" applyBorder="1" applyAlignment="1">
      <alignment horizontal="right"/>
    </xf>
    <xf numFmtId="0" fontId="8" fillId="2" borderId="26" xfId="0" applyFont="1" applyFill="1" applyBorder="1" applyAlignment="1">
      <alignment horizontal="right"/>
    </xf>
    <xf numFmtId="9" fontId="8" fillId="7" borderId="25" xfId="0" applyNumberFormat="1" applyFont="1" applyFill="1" applyBorder="1" applyAlignment="1">
      <alignment horizontal="right" vertical="center"/>
    </xf>
    <xf numFmtId="44" fontId="8" fillId="7" borderId="25" xfId="0" applyNumberFormat="1" applyFont="1" applyFill="1" applyBorder="1"/>
    <xf numFmtId="0" fontId="0" fillId="2" borderId="16" xfId="0" applyFill="1" applyBorder="1"/>
    <xf numFmtId="0" fontId="33" fillId="2" borderId="16" xfId="0" applyFont="1" applyFill="1" applyBorder="1"/>
    <xf numFmtId="0" fontId="34" fillId="2" borderId="16" xfId="0" applyFont="1" applyFill="1" applyBorder="1" applyAlignment="1">
      <alignment horizontal="right"/>
    </xf>
    <xf numFmtId="9" fontId="8" fillId="7" borderId="14" xfId="0" applyNumberFormat="1" applyFont="1" applyFill="1" applyBorder="1" applyAlignment="1">
      <alignment horizontal="right" vertical="center"/>
    </xf>
    <xf numFmtId="44" fontId="8" fillId="7" borderId="14" xfId="0" applyNumberFormat="1" applyFont="1" applyFill="1" applyBorder="1"/>
    <xf numFmtId="0" fontId="31" fillId="2" borderId="0" xfId="0" applyFont="1" applyFill="1"/>
    <xf numFmtId="0" fontId="1" fillId="2" borderId="0" xfId="0" applyFont="1" applyFill="1"/>
    <xf numFmtId="0" fontId="21" fillId="5" borderId="8" xfId="0" applyFont="1" applyFill="1" applyBorder="1"/>
    <xf numFmtId="0" fontId="21" fillId="5" borderId="10" xfId="0" applyFont="1" applyFill="1" applyBorder="1"/>
    <xf numFmtId="0" fontId="1" fillId="4" borderId="8" xfId="0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0" fontId="17" fillId="2" borderId="0" xfId="7" applyFill="1" applyProtection="1"/>
    <xf numFmtId="0" fontId="22" fillId="2" borderId="0" xfId="7" applyFont="1" applyFill="1" applyProtection="1"/>
    <xf numFmtId="0" fontId="17" fillId="2" borderId="0" xfId="7" applyFill="1" applyBorder="1" applyAlignment="1" applyProtection="1">
      <alignment vertical="center" wrapText="1"/>
    </xf>
    <xf numFmtId="0" fontId="38" fillId="2" borderId="0" xfId="0" applyFont="1" applyFill="1"/>
    <xf numFmtId="0" fontId="2" fillId="2" borderId="0" xfId="0" applyFont="1" applyFill="1" applyAlignment="1">
      <alignment horizontal="center" vertical="center" wrapText="1"/>
    </xf>
    <xf numFmtId="49" fontId="0" fillId="4" borderId="14" xfId="0" applyNumberFormat="1" applyFill="1" applyBorder="1" applyAlignment="1">
      <alignment horizontal="center" vertical="center" wrapText="1"/>
    </xf>
    <xf numFmtId="44" fontId="0" fillId="4" borderId="3" xfId="0" applyNumberFormat="1" applyFill="1" applyBorder="1" applyAlignment="1">
      <alignment vertical="center" wrapText="1"/>
    </xf>
    <xf numFmtId="9" fontId="0" fillId="7" borderId="2" xfId="0" applyNumberFormat="1" applyFill="1" applyBorder="1" applyAlignment="1">
      <alignment vertical="center"/>
    </xf>
    <xf numFmtId="44" fontId="0" fillId="7" borderId="2" xfId="0" applyNumberFormat="1" applyFill="1" applyBorder="1" applyAlignment="1">
      <alignment vertical="center" wrapText="1"/>
    </xf>
    <xf numFmtId="0" fontId="13" fillId="2" borderId="0" xfId="0" applyFont="1" applyFill="1"/>
    <xf numFmtId="0" fontId="0" fillId="2" borderId="7" xfId="0" applyFill="1" applyBorder="1" applyAlignment="1">
      <alignment horizontal="center"/>
    </xf>
    <xf numFmtId="49" fontId="0" fillId="8" borderId="7" xfId="0" applyNumberFormat="1" applyFill="1" applyBorder="1" applyAlignment="1">
      <alignment vertical="center" wrapText="1"/>
    </xf>
    <xf numFmtId="4" fontId="0" fillId="8" borderId="7" xfId="0" applyNumberFormat="1" applyFill="1" applyBorder="1" applyAlignment="1">
      <alignment horizontal="center" vertical="center" wrapText="1"/>
    </xf>
    <xf numFmtId="44" fontId="0" fillId="8" borderId="3" xfId="0" applyNumberFormat="1" applyFill="1" applyBorder="1" applyAlignment="1">
      <alignment vertical="center" wrapText="1"/>
    </xf>
    <xf numFmtId="9" fontId="0" fillId="8" borderId="2" xfId="0" applyNumberFormat="1" applyFill="1" applyBorder="1" applyAlignment="1">
      <alignment vertical="center"/>
    </xf>
    <xf numFmtId="44" fontId="0" fillId="8" borderId="2" xfId="0" applyNumberFormat="1" applyFill="1" applyBorder="1" applyAlignment="1">
      <alignment vertical="center" wrapText="1"/>
    </xf>
    <xf numFmtId="0" fontId="0" fillId="8" borderId="7" xfId="0" applyFill="1" applyBorder="1" applyAlignment="1">
      <alignment horizontal="center"/>
    </xf>
    <xf numFmtId="49" fontId="0" fillId="2" borderId="10" xfId="0" applyNumberFormat="1" applyFill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44" fontId="2" fillId="0" borderId="6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vertical="center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vertical="center" wrapText="1"/>
    </xf>
    <xf numFmtId="2" fontId="0" fillId="2" borderId="0" xfId="0" applyNumberFormat="1" applyFill="1" applyAlignment="1">
      <alignment vertical="center" wrapText="1"/>
    </xf>
    <xf numFmtId="44" fontId="2" fillId="0" borderId="7" xfId="0" applyNumberFormat="1" applyFont="1" applyBorder="1" applyAlignment="1">
      <alignment vertical="center"/>
    </xf>
    <xf numFmtId="44" fontId="2" fillId="0" borderId="6" xfId="0" applyNumberFormat="1" applyFont="1" applyBorder="1" applyAlignment="1">
      <alignment vertical="center"/>
    </xf>
    <xf numFmtId="49" fontId="0" fillId="2" borderId="0" xfId="0" applyNumberFormat="1" applyFill="1" applyAlignment="1">
      <alignment vertical="center"/>
    </xf>
    <xf numFmtId="49" fontId="2" fillId="2" borderId="0" xfId="0" applyNumberFormat="1" applyFont="1" applyFill="1" applyAlignment="1">
      <alignment horizontal="right" vertical="center"/>
    </xf>
    <xf numFmtId="44" fontId="2" fillId="2" borderId="0" xfId="0" applyNumberFormat="1" applyFont="1" applyFill="1" applyAlignment="1">
      <alignment vertical="center"/>
    </xf>
    <xf numFmtId="44" fontId="2" fillId="2" borderId="0" xfId="0" applyNumberFormat="1" applyFont="1" applyFill="1" applyAlignment="1">
      <alignment horizontal="center" vertical="center"/>
    </xf>
    <xf numFmtId="9" fontId="2" fillId="2" borderId="0" xfId="0" applyNumberFormat="1" applyFont="1" applyFill="1" applyAlignment="1">
      <alignment vertical="center"/>
    </xf>
    <xf numFmtId="49" fontId="0" fillId="2" borderId="0" xfId="0" applyNumberFormat="1" applyFill="1" applyAlignment="1">
      <alignment horizontal="center" vertical="center" wrapText="1"/>
    </xf>
    <xf numFmtId="44" fontId="31" fillId="14" borderId="0" xfId="0" applyNumberFormat="1" applyFont="1" applyFill="1" applyAlignment="1">
      <alignment vertical="center" wrapText="1"/>
    </xf>
    <xf numFmtId="44" fontId="24" fillId="8" borderId="0" xfId="0" applyNumberFormat="1" applyFont="1" applyFill="1" applyAlignment="1">
      <alignment vertical="center" wrapText="1"/>
    </xf>
    <xf numFmtId="44" fontId="37" fillId="14" borderId="6" xfId="0" applyNumberFormat="1" applyFont="1" applyFill="1" applyBorder="1" applyAlignment="1">
      <alignment vertical="center"/>
    </xf>
    <xf numFmtId="44" fontId="2" fillId="2" borderId="6" xfId="0" applyNumberFormat="1" applyFont="1" applyFill="1" applyBorder="1" applyAlignment="1">
      <alignment vertical="center"/>
    </xf>
    <xf numFmtId="49" fontId="0" fillId="13" borderId="5" xfId="0" applyNumberFormat="1" applyFill="1" applyBorder="1" applyAlignment="1">
      <alignment vertical="center" wrapText="1"/>
    </xf>
    <xf numFmtId="9" fontId="24" fillId="9" borderId="2" xfId="3" applyFont="1" applyFill="1" applyBorder="1" applyAlignment="1" applyProtection="1">
      <alignment horizontal="right" vertical="center" wrapText="1"/>
    </xf>
    <xf numFmtId="44" fontId="0" fillId="7" borderId="1" xfId="0" applyNumberFormat="1" applyFill="1" applyBorder="1" applyAlignment="1">
      <alignment vertical="center" wrapText="1"/>
    </xf>
    <xf numFmtId="0" fontId="0" fillId="8" borderId="7" xfId="0" applyFill="1" applyBorder="1"/>
    <xf numFmtId="49" fontId="0" fillId="8" borderId="10" xfId="0" applyNumberFormat="1" applyFill="1" applyBorder="1" applyAlignment="1">
      <alignment vertical="center" wrapText="1"/>
    </xf>
    <xf numFmtId="44" fontId="0" fillId="8" borderId="3" xfId="0" applyNumberFormat="1" applyFill="1" applyBorder="1" applyAlignment="1">
      <alignment horizontal="center" vertical="center" wrapText="1"/>
    </xf>
    <xf numFmtId="9" fontId="24" fillId="8" borderId="2" xfId="3" applyFont="1" applyFill="1" applyBorder="1" applyAlignment="1" applyProtection="1">
      <alignment horizontal="right" vertical="center" wrapText="1"/>
    </xf>
    <xf numFmtId="44" fontId="0" fillId="8" borderId="1" xfId="0" applyNumberFormat="1" applyFill="1" applyBorder="1" applyAlignment="1">
      <alignment vertical="center" wrapText="1"/>
    </xf>
    <xf numFmtId="9" fontId="2" fillId="0" borderId="5" xfId="3" applyFont="1" applyBorder="1" applyAlignment="1" applyProtection="1">
      <alignment horizontal="right" vertical="center"/>
    </xf>
    <xf numFmtId="44" fontId="2" fillId="0" borderId="4" xfId="0" applyNumberFormat="1" applyFont="1" applyBorder="1" applyAlignment="1">
      <alignment vertical="center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center" vertical="center"/>
    </xf>
    <xf numFmtId="44" fontId="0" fillId="0" borderId="5" xfId="0" applyNumberFormat="1" applyBorder="1"/>
    <xf numFmtId="44" fontId="0" fillId="10" borderId="5" xfId="0" applyNumberFormat="1" applyFill="1" applyBorder="1"/>
    <xf numFmtId="9" fontId="0" fillId="7" borderId="7" xfId="0" applyNumberFormat="1" applyFill="1" applyBorder="1" applyAlignment="1">
      <alignment horizontal="right" vertical="center"/>
    </xf>
    <xf numFmtId="44" fontId="0" fillId="10" borderId="7" xfId="0" applyNumberFormat="1" applyFill="1" applyBorder="1"/>
    <xf numFmtId="44" fontId="0" fillId="9" borderId="5" xfId="0" applyNumberFormat="1" applyFill="1" applyBorder="1"/>
    <xf numFmtId="44" fontId="0" fillId="10" borderId="14" xfId="0" applyNumberFormat="1" applyFill="1" applyBorder="1"/>
    <xf numFmtId="0" fontId="0" fillId="2" borderId="24" xfId="0" applyFill="1" applyBorder="1"/>
    <xf numFmtId="0" fontId="0" fillId="0" borderId="24" xfId="0" applyBorder="1" applyAlignment="1">
      <alignment horizontal="right"/>
    </xf>
    <xf numFmtId="0" fontId="8" fillId="2" borderId="24" xfId="0" applyFont="1" applyFill="1" applyBorder="1" applyAlignment="1">
      <alignment horizontal="right"/>
    </xf>
    <xf numFmtId="9" fontId="0" fillId="7" borderId="25" xfId="0" applyNumberFormat="1" applyFill="1" applyBorder="1" applyAlignment="1">
      <alignment horizontal="right" vertical="center"/>
    </xf>
    <xf numFmtId="0" fontId="36" fillId="2" borderId="0" xfId="0" applyFont="1" applyFill="1"/>
    <xf numFmtId="0" fontId="25" fillId="2" borderId="0" xfId="0" applyFont="1" applyFill="1"/>
    <xf numFmtId="0" fontId="25" fillId="2" borderId="16" xfId="0" applyFont="1" applyFill="1" applyBorder="1"/>
    <xf numFmtId="0" fontId="11" fillId="2" borderId="17" xfId="0" applyFont="1" applyFill="1" applyBorder="1" applyAlignment="1">
      <alignment horizontal="right"/>
    </xf>
    <xf numFmtId="44" fontId="11" fillId="2" borderId="17" xfId="0" applyNumberFormat="1" applyFont="1" applyFill="1" applyBorder="1"/>
    <xf numFmtId="44" fontId="11" fillId="4" borderId="14" xfId="0" applyNumberFormat="1" applyFont="1" applyFill="1" applyBorder="1" applyAlignment="1">
      <alignment horizontal="center"/>
    </xf>
    <xf numFmtId="9" fontId="11" fillId="7" borderId="14" xfId="0" applyNumberFormat="1" applyFont="1" applyFill="1" applyBorder="1" applyAlignment="1">
      <alignment horizontal="right" vertical="center"/>
    </xf>
    <xf numFmtId="44" fontId="11" fillId="7" borderId="14" xfId="0" applyNumberFormat="1" applyFont="1" applyFill="1" applyBorder="1" applyAlignment="1">
      <alignment horizontal="right" vertical="center"/>
    </xf>
    <xf numFmtId="0" fontId="25" fillId="0" borderId="0" xfId="0" applyFont="1"/>
    <xf numFmtId="0" fontId="8" fillId="2" borderId="0" xfId="0" applyFont="1" applyFill="1" applyAlignment="1">
      <alignment horizontal="right"/>
    </xf>
    <xf numFmtId="44" fontId="11" fillId="2" borderId="0" xfId="0" applyNumberFormat="1" applyFont="1" applyFill="1" applyAlignment="1">
      <alignment horizontal="center"/>
    </xf>
    <xf numFmtId="0" fontId="3" fillId="2" borderId="11" xfId="0" applyFont="1" applyFill="1" applyBorder="1"/>
    <xf numFmtId="49" fontId="0" fillId="0" borderId="8" xfId="0" applyNumberFormat="1" applyBorder="1" applyAlignment="1" applyProtection="1">
      <alignment vertical="center" wrapText="1"/>
      <protection locked="0"/>
    </xf>
    <xf numFmtId="49" fontId="0" fillId="8" borderId="8" xfId="0" applyNumberFormat="1" applyFill="1" applyBorder="1" applyAlignment="1">
      <alignment vertical="center" wrapText="1"/>
    </xf>
    <xf numFmtId="49" fontId="20" fillId="5" borderId="7" xfId="0" applyNumberFormat="1" applyFont="1" applyFill="1" applyBorder="1" applyAlignment="1">
      <alignment horizontal="center" vertical="center" wrapText="1"/>
    </xf>
    <xf numFmtId="49" fontId="22" fillId="6" borderId="7" xfId="0" applyNumberFormat="1" applyFont="1" applyFill="1" applyBorder="1" applyAlignment="1">
      <alignment horizontal="center" vertical="center" wrapText="1"/>
    </xf>
    <xf numFmtId="0" fontId="16" fillId="2" borderId="19" xfId="0" applyFont="1" applyFill="1" applyBorder="1"/>
    <xf numFmtId="49" fontId="0" fillId="2" borderId="19" xfId="0" applyNumberFormat="1" applyFill="1" applyBorder="1" applyAlignment="1">
      <alignment horizontal="center" vertical="center"/>
    </xf>
    <xf numFmtId="49" fontId="0" fillId="2" borderId="19" xfId="0" applyNumberFormat="1" applyFill="1" applyBorder="1" applyAlignment="1">
      <alignment vertical="center" wrapText="1"/>
    </xf>
    <xf numFmtId="2" fontId="0" fillId="2" borderId="19" xfId="0" applyNumberFormat="1" applyFill="1" applyBorder="1" applyAlignment="1">
      <alignment vertical="center" wrapText="1"/>
    </xf>
    <xf numFmtId="49" fontId="0" fillId="2" borderId="19" xfId="0" applyNumberFormat="1" applyFill="1" applyBorder="1" applyAlignment="1">
      <alignment horizontal="center" vertical="center" wrapText="1"/>
    </xf>
    <xf numFmtId="0" fontId="4" fillId="2" borderId="19" xfId="0" applyFont="1" applyFill="1" applyBorder="1"/>
    <xf numFmtId="49" fontId="20" fillId="5" borderId="30" xfId="0" applyNumberFormat="1" applyFont="1" applyFill="1" applyBorder="1" applyAlignment="1">
      <alignment horizontal="center" vertical="center" wrapText="1"/>
    </xf>
    <xf numFmtId="49" fontId="22" fillId="6" borderId="20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right"/>
    </xf>
    <xf numFmtId="0" fontId="18" fillId="2" borderId="0" xfId="7" applyFont="1" applyFill="1" applyAlignment="1" applyProtection="1">
      <alignment vertical="center" wrapText="1"/>
    </xf>
    <xf numFmtId="49" fontId="0" fillId="8" borderId="9" xfId="0" applyNumberFormat="1" applyFill="1" applyBorder="1" applyAlignment="1">
      <alignment horizontal="left" vertical="center" wrapText="1"/>
    </xf>
    <xf numFmtId="49" fontId="2" fillId="2" borderId="11" xfId="0" applyNumberFormat="1" applyFont="1" applyFill="1" applyBorder="1" applyAlignment="1">
      <alignment horizontal="right" vertical="center"/>
    </xf>
    <xf numFmtId="49" fontId="0" fillId="8" borderId="9" xfId="0" applyNumberForma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right" vertical="center"/>
    </xf>
    <xf numFmtId="49" fontId="8" fillId="4" borderId="7" xfId="0" applyNumberFormat="1" applyFont="1" applyFill="1" applyBorder="1" applyAlignment="1">
      <alignment horizontal="center" vertical="center" wrapText="1"/>
    </xf>
    <xf numFmtId="49" fontId="8" fillId="6" borderId="7" xfId="0" applyNumberFormat="1" applyFont="1" applyFill="1" applyBorder="1" applyAlignment="1">
      <alignment horizontal="center" vertical="center" wrapText="1"/>
    </xf>
    <xf numFmtId="49" fontId="20" fillId="14" borderId="7" xfId="0" applyNumberFormat="1" applyFont="1" applyFill="1" applyBorder="1" applyAlignment="1">
      <alignment horizontal="center" vertical="center" wrapText="1"/>
    </xf>
    <xf numFmtId="49" fontId="8" fillId="4" borderId="20" xfId="0" applyNumberFormat="1" applyFont="1" applyFill="1" applyBorder="1" applyAlignment="1">
      <alignment horizontal="center" vertical="center" wrapText="1"/>
    </xf>
    <xf numFmtId="44" fontId="0" fillId="8" borderId="5" xfId="0" applyNumberFormat="1" applyFill="1" applyBorder="1" applyAlignment="1">
      <alignment vertical="center" wrapText="1"/>
    </xf>
    <xf numFmtId="0" fontId="0" fillId="2" borderId="0" xfId="0" applyFill="1" applyAlignment="1">
      <alignment horizontal="justify" vertical="center" wrapText="1"/>
    </xf>
    <xf numFmtId="49" fontId="20" fillId="5" borderId="8" xfId="0" applyNumberFormat="1" applyFont="1" applyFill="1" applyBorder="1" applyAlignment="1">
      <alignment horizontal="center" vertical="center" wrapText="1"/>
    </xf>
    <xf numFmtId="49" fontId="0" fillId="4" borderId="7" xfId="0" applyNumberForma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right" vertical="center"/>
    </xf>
    <xf numFmtId="44" fontId="0" fillId="2" borderId="7" xfId="0" applyNumberFormat="1" applyFill="1" applyBorder="1" applyAlignment="1" applyProtection="1">
      <alignment vertical="center" wrapText="1"/>
      <protection locked="0"/>
    </xf>
    <xf numFmtId="0" fontId="40" fillId="0" borderId="0" xfId="0" applyFont="1"/>
    <xf numFmtId="0" fontId="24" fillId="2" borderId="0" xfId="0" applyFont="1" applyFill="1" applyAlignment="1">
      <alignment horizontal="justify" vertical="center" wrapText="1"/>
    </xf>
    <xf numFmtId="0" fontId="24" fillId="2" borderId="0" xfId="0" applyFont="1" applyFill="1" applyAlignment="1">
      <alignment horizontal="justify"/>
    </xf>
    <xf numFmtId="0" fontId="42" fillId="2" borderId="0" xfId="0" applyFont="1" applyFill="1" applyAlignment="1">
      <alignment horizontal="justify" vertical="center" wrapText="1"/>
    </xf>
    <xf numFmtId="0" fontId="0" fillId="2" borderId="0" xfId="0" quotePrefix="1" applyFill="1" applyAlignment="1">
      <alignment horizontal="center" vertical="center" wrapText="1"/>
    </xf>
    <xf numFmtId="0" fontId="43" fillId="2" borderId="0" xfId="7" applyFont="1" applyFill="1" applyProtection="1"/>
    <xf numFmtId="44" fontId="44" fillId="0" borderId="25" xfId="3" applyNumberFormat="1" applyFont="1" applyBorder="1" applyAlignment="1" applyProtection="1">
      <alignment horizontal="center" vertical="center"/>
    </xf>
    <xf numFmtId="49" fontId="0" fillId="2" borderId="8" xfId="0" applyNumberFormat="1" applyFill="1" applyBorder="1" applyAlignment="1" applyProtection="1">
      <alignment vertical="center"/>
      <protection locked="0"/>
    </xf>
    <xf numFmtId="49" fontId="0" fillId="2" borderId="10" xfId="0" applyNumberFormat="1" applyFill="1" applyBorder="1" applyAlignment="1" applyProtection="1">
      <alignment vertical="center"/>
      <protection locked="0"/>
    </xf>
    <xf numFmtId="49" fontId="0" fillId="2" borderId="9" xfId="0" applyNumberFormat="1" applyFill="1" applyBorder="1" applyAlignment="1" applyProtection="1">
      <alignment vertical="center"/>
      <protection locked="0"/>
    </xf>
    <xf numFmtId="4" fontId="45" fillId="0" borderId="7" xfId="0" applyNumberFormat="1" applyFont="1" applyBorder="1" applyAlignment="1" applyProtection="1">
      <alignment wrapText="1"/>
      <protection locked="0"/>
    </xf>
    <xf numFmtId="8" fontId="45" fillId="15" borderId="9" xfId="0" applyNumberFormat="1" applyFont="1" applyFill="1" applyBorder="1" applyAlignment="1" applyProtection="1">
      <alignment wrapText="1"/>
      <protection locked="0"/>
    </xf>
    <xf numFmtId="4" fontId="45" fillId="0" borderId="5" xfId="0" applyNumberFormat="1" applyFont="1" applyBorder="1" applyAlignment="1" applyProtection="1">
      <alignment wrapText="1"/>
      <protection locked="0"/>
    </xf>
    <xf numFmtId="8" fontId="45" fillId="15" borderId="4" xfId="0" applyNumberFormat="1" applyFont="1" applyFill="1" applyBorder="1" applyAlignment="1" applyProtection="1">
      <alignment wrapText="1"/>
      <protection locked="0"/>
    </xf>
    <xf numFmtId="0" fontId="45" fillId="0" borderId="5" xfId="0" applyFont="1" applyBorder="1" applyAlignment="1" applyProtection="1">
      <alignment wrapText="1"/>
      <protection locked="0"/>
    </xf>
    <xf numFmtId="44" fontId="0" fillId="9" borderId="7" xfId="0" applyNumberFormat="1" applyFill="1" applyBorder="1" applyAlignment="1">
      <alignment vertical="center" wrapText="1"/>
    </xf>
    <xf numFmtId="44" fontId="0" fillId="8" borderId="7" xfId="0" applyNumberFormat="1" applyFill="1" applyBorder="1" applyAlignment="1">
      <alignment horizontal="center" vertical="center" wrapText="1"/>
    </xf>
    <xf numFmtId="44" fontId="0" fillId="0" borderId="7" xfId="0" applyNumberFormat="1" applyBorder="1" applyAlignment="1" applyProtection="1">
      <alignment vertical="center" wrapText="1"/>
      <protection locked="0"/>
    </xf>
    <xf numFmtId="8" fontId="45" fillId="0" borderId="7" xfId="0" applyNumberFormat="1" applyFont="1" applyBorder="1" applyAlignment="1" applyProtection="1">
      <alignment wrapText="1"/>
      <protection locked="0"/>
    </xf>
    <xf numFmtId="44" fontId="0" fillId="0" borderId="7" xfId="0" applyNumberFormat="1" applyBorder="1"/>
    <xf numFmtId="44" fontId="0" fillId="0" borderId="14" xfId="0" applyNumberFormat="1" applyBorder="1"/>
    <xf numFmtId="0" fontId="0" fillId="2" borderId="0" xfId="0" quotePrefix="1" applyFill="1" applyAlignment="1">
      <alignment horizontal="justify" vertical="top" wrapText="1"/>
    </xf>
    <xf numFmtId="0" fontId="0" fillId="2" borderId="0" xfId="0" quotePrefix="1" applyFill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justify" vertical="center" wrapText="1"/>
    </xf>
    <xf numFmtId="0" fontId="26" fillId="2" borderId="18" xfId="0" quotePrefix="1" applyFont="1" applyFill="1" applyBorder="1" applyAlignment="1">
      <alignment horizontal="justify" vertical="center" wrapText="1"/>
    </xf>
    <xf numFmtId="0" fontId="26" fillId="2" borderId="13" xfId="0" quotePrefix="1" applyFont="1" applyFill="1" applyBorder="1" applyAlignment="1">
      <alignment horizontal="justify" vertical="center" wrapText="1"/>
    </xf>
    <xf numFmtId="0" fontId="26" fillId="2" borderId="6" xfId="0" quotePrefix="1" applyFont="1" applyFill="1" applyBorder="1" applyAlignment="1">
      <alignment horizontal="justify" vertical="center" wrapText="1"/>
    </xf>
    <xf numFmtId="0" fontId="26" fillId="2" borderId="11" xfId="0" quotePrefix="1" applyFont="1" applyFill="1" applyBorder="1" applyAlignment="1">
      <alignment horizontal="justify" vertical="center" wrapText="1"/>
    </xf>
    <xf numFmtId="0" fontId="26" fillId="2" borderId="4" xfId="0" quotePrefix="1" applyFont="1" applyFill="1" applyBorder="1" applyAlignment="1">
      <alignment horizontal="justify" vertical="center" wrapText="1"/>
    </xf>
    <xf numFmtId="0" fontId="0" fillId="2" borderId="8" xfId="0" applyFill="1" applyBorder="1" applyAlignment="1">
      <alignment horizontal="justify" vertical="center" wrapText="1"/>
    </xf>
    <xf numFmtId="0" fontId="0" fillId="2" borderId="10" xfId="0" applyFill="1" applyBorder="1" applyAlignment="1">
      <alignment horizontal="justify" vertical="center"/>
    </xf>
    <xf numFmtId="0" fontId="0" fillId="2" borderId="9" xfId="0" applyFill="1" applyBorder="1" applyAlignment="1">
      <alignment horizontal="justify" vertical="center"/>
    </xf>
    <xf numFmtId="0" fontId="0" fillId="2" borderId="18" xfId="0" applyFill="1" applyBorder="1" applyAlignment="1">
      <alignment horizontal="center"/>
    </xf>
    <xf numFmtId="0" fontId="22" fillId="2" borderId="0" xfId="0" applyFont="1" applyFill="1" applyAlignment="1">
      <alignment horizontal="justify" vertical="center" wrapText="1"/>
    </xf>
    <xf numFmtId="0" fontId="24" fillId="2" borderId="7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 vertical="center"/>
    </xf>
    <xf numFmtId="0" fontId="22" fillId="2" borderId="0" xfId="0" applyFont="1" applyFill="1" applyAlignment="1">
      <alignment horizontal="justify" vertical="center"/>
    </xf>
    <xf numFmtId="0" fontId="24" fillId="2" borderId="0" xfId="0" applyFont="1" applyFill="1" applyAlignment="1">
      <alignment horizontal="justify" vertical="center"/>
    </xf>
    <xf numFmtId="0" fontId="0" fillId="2" borderId="7" xfId="0" quotePrefix="1" applyFill="1" applyBorder="1" applyAlignment="1">
      <alignment horizontal="justify" vertical="top" wrapText="1"/>
    </xf>
    <xf numFmtId="0" fontId="42" fillId="2" borderId="7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 vertical="center" wrapText="1"/>
    </xf>
    <xf numFmtId="0" fontId="8" fillId="2" borderId="0" xfId="0" applyFont="1" applyFill="1" applyAlignment="1">
      <alignment horizontal="justify" vertical="top" wrapText="1"/>
    </xf>
    <xf numFmtId="0" fontId="24" fillId="2" borderId="8" xfId="0" applyFont="1" applyFill="1" applyBorder="1" applyAlignment="1">
      <alignment horizontal="justify" vertical="center" wrapText="1"/>
    </xf>
    <xf numFmtId="0" fontId="24" fillId="2" borderId="10" xfId="0" applyFont="1" applyFill="1" applyBorder="1" applyAlignment="1">
      <alignment horizontal="justify" vertical="center" wrapText="1"/>
    </xf>
    <xf numFmtId="0" fontId="24" fillId="2" borderId="9" xfId="0" applyFont="1" applyFill="1" applyBorder="1" applyAlignment="1">
      <alignment horizontal="justify" vertical="center" wrapText="1"/>
    </xf>
    <xf numFmtId="0" fontId="0" fillId="2" borderId="7" xfId="0" applyFill="1" applyBorder="1" applyAlignment="1">
      <alignment horizontal="justify" vertical="center" wrapText="1"/>
    </xf>
    <xf numFmtId="0" fontId="0" fillId="2" borderId="7" xfId="0" applyFill="1" applyBorder="1" applyAlignment="1">
      <alignment horizontal="justify" vertical="center"/>
    </xf>
    <xf numFmtId="0" fontId="18" fillId="2" borderId="0" xfId="7" applyFont="1" applyFill="1" applyAlignment="1">
      <alignment horizontal="left" vertical="center" wrapText="1"/>
    </xf>
    <xf numFmtId="0" fontId="0" fillId="2" borderId="0" xfId="0" applyFill="1" applyAlignment="1">
      <alignment horizontal="left"/>
    </xf>
    <xf numFmtId="0" fontId="8" fillId="2" borderId="7" xfId="0" applyFont="1" applyFill="1" applyBorder="1" applyAlignment="1">
      <alignment horizontal="justify" vertical="center" wrapText="1"/>
    </xf>
    <xf numFmtId="0" fontId="0" fillId="2" borderId="10" xfId="0" applyFill="1" applyBorder="1" applyAlignment="1">
      <alignment horizontal="justify" vertical="center" wrapText="1"/>
    </xf>
    <xf numFmtId="49" fontId="2" fillId="2" borderId="11" xfId="0" applyNumberFormat="1" applyFont="1" applyFill="1" applyBorder="1" applyAlignment="1">
      <alignment horizontal="right" vertical="center"/>
    </xf>
    <xf numFmtId="0" fontId="18" fillId="2" borderId="0" xfId="7" applyFont="1" applyFill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49" fontId="0" fillId="8" borderId="8" xfId="0" applyNumberFormat="1" applyFill="1" applyBorder="1" applyAlignment="1">
      <alignment horizontal="left" vertical="center" wrapText="1"/>
    </xf>
    <xf numFmtId="49" fontId="0" fillId="8" borderId="10" xfId="0" applyNumberForma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49" fontId="20" fillId="5" borderId="8" xfId="0" applyNumberFormat="1" applyFont="1" applyFill="1" applyBorder="1" applyAlignment="1">
      <alignment horizontal="center" vertical="center" wrapText="1"/>
    </xf>
    <xf numFmtId="49" fontId="20" fillId="5" borderId="10" xfId="0" applyNumberFormat="1" applyFont="1" applyFill="1" applyBorder="1" applyAlignment="1">
      <alignment horizontal="center" vertical="center" wrapText="1"/>
    </xf>
    <xf numFmtId="49" fontId="20" fillId="5" borderId="9" xfId="0" applyNumberFormat="1" applyFont="1" applyFill="1" applyBorder="1" applyAlignment="1">
      <alignment horizontal="center" vertical="center" wrapText="1"/>
    </xf>
    <xf numFmtId="49" fontId="0" fillId="8" borderId="10" xfId="0" applyNumberFormat="1" applyFill="1" applyBorder="1" applyAlignment="1">
      <alignment horizontal="center" vertical="center" wrapText="1"/>
    </xf>
    <xf numFmtId="49" fontId="0" fillId="8" borderId="9" xfId="0" applyNumberForma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right" vertical="center"/>
    </xf>
    <xf numFmtId="49" fontId="2" fillId="2" borderId="9" xfId="0" applyNumberFormat="1" applyFont="1" applyFill="1" applyBorder="1" applyAlignment="1">
      <alignment horizontal="right" vertical="center"/>
    </xf>
    <xf numFmtId="0" fontId="20" fillId="8" borderId="14" xfId="0" applyFont="1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39" fillId="2" borderId="19" xfId="0" applyFont="1" applyFill="1" applyBorder="1" applyAlignment="1">
      <alignment horizontal="left"/>
    </xf>
    <xf numFmtId="49" fontId="0" fillId="13" borderId="8" xfId="0" applyNumberFormat="1" applyFill="1" applyBorder="1" applyAlignment="1">
      <alignment horizontal="left" vertical="center" wrapText="1"/>
    </xf>
    <xf numFmtId="49" fontId="0" fillId="13" borderId="10" xfId="0" applyNumberFormat="1" applyFill="1" applyBorder="1" applyAlignment="1">
      <alignment horizontal="left" vertical="center" wrapText="1"/>
    </xf>
    <xf numFmtId="49" fontId="0" fillId="13" borderId="9" xfId="0" applyNumberFormat="1" applyFill="1" applyBorder="1" applyAlignment="1">
      <alignment horizontal="left" vertical="center" wrapText="1"/>
    </xf>
    <xf numFmtId="44" fontId="25" fillId="2" borderId="5" xfId="0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44" fontId="25" fillId="2" borderId="21" xfId="0" applyNumberFormat="1" applyFont="1" applyFill="1" applyBorder="1" applyAlignment="1">
      <alignment horizontal="center"/>
    </xf>
    <xf numFmtId="44" fontId="25" fillId="2" borderId="22" xfId="0" applyNumberFormat="1" applyFont="1" applyFill="1" applyBorder="1" applyAlignment="1">
      <alignment horizontal="center"/>
    </xf>
    <xf numFmtId="0" fontId="20" fillId="8" borderId="15" xfId="0" applyFont="1" applyFill="1" applyBorder="1" applyAlignment="1">
      <alignment horizontal="center"/>
    </xf>
    <xf numFmtId="0" fontId="20" fillId="8" borderId="17" xfId="0" applyFont="1" applyFill="1" applyBorder="1" applyAlignment="1">
      <alignment horizontal="center"/>
    </xf>
    <xf numFmtId="0" fontId="27" fillId="11" borderId="7" xfId="0" applyFont="1" applyFill="1" applyBorder="1" applyAlignment="1">
      <alignment horizontal="center" vertical="center"/>
    </xf>
    <xf numFmtId="44" fontId="28" fillId="2" borderId="7" xfId="0" applyNumberFormat="1" applyFont="1" applyFill="1" applyBorder="1" applyAlignment="1">
      <alignment horizontal="right" vertical="center"/>
    </xf>
    <xf numFmtId="0" fontId="28" fillId="2" borderId="7" xfId="0" applyFont="1" applyFill="1" applyBorder="1" applyAlignment="1">
      <alignment horizontal="right" vertical="center"/>
    </xf>
    <xf numFmtId="49" fontId="26" fillId="2" borderId="16" xfId="8" applyNumberFormat="1" applyFont="1" applyFill="1" applyBorder="1" applyAlignment="1" applyProtection="1">
      <alignment horizontal="center" vertical="center"/>
    </xf>
    <xf numFmtId="0" fontId="27" fillId="12" borderId="7" xfId="0" applyFont="1" applyFill="1" applyBorder="1" applyAlignment="1">
      <alignment horizontal="left" vertical="center" wrapText="1"/>
    </xf>
    <xf numFmtId="49" fontId="28" fillId="2" borderId="7" xfId="0" applyNumberFormat="1" applyFont="1" applyFill="1" applyBorder="1" applyAlignment="1">
      <alignment horizontal="left" vertical="center"/>
    </xf>
    <xf numFmtId="49" fontId="22" fillId="2" borderId="11" xfId="8" applyNumberFormat="1" applyFont="1" applyFill="1" applyBorder="1" applyAlignment="1" applyProtection="1">
      <alignment horizontal="center" vertical="center"/>
    </xf>
    <xf numFmtId="0" fontId="20" fillId="5" borderId="14" xfId="0" applyFont="1" applyFill="1" applyBorder="1" applyAlignment="1">
      <alignment horizontal="center"/>
    </xf>
    <xf numFmtId="44" fontId="8" fillId="2" borderId="5" xfId="0" applyNumberFormat="1" applyFont="1" applyFill="1" applyBorder="1" applyAlignment="1">
      <alignment horizontal="center"/>
    </xf>
    <xf numFmtId="44" fontId="25" fillId="2" borderId="0" xfId="0" applyNumberFormat="1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44" fontId="25" fillId="2" borderId="0" xfId="0" applyNumberFormat="1" applyFont="1" applyFill="1" applyAlignment="1">
      <alignment horizontal="right"/>
    </xf>
    <xf numFmtId="0" fontId="20" fillId="2" borderId="0" xfId="0" applyFont="1" applyFill="1" applyAlignment="1">
      <alignment horizontal="center" wrapText="1"/>
    </xf>
    <xf numFmtId="0" fontId="20" fillId="2" borderId="0" xfId="0" applyFont="1" applyFill="1" applyAlignment="1">
      <alignment horizontal="center"/>
    </xf>
    <xf numFmtId="0" fontId="22" fillId="4" borderId="11" xfId="8" applyFont="1" applyFill="1" applyBorder="1" applyAlignment="1" applyProtection="1">
      <alignment horizontal="center"/>
    </xf>
    <xf numFmtId="0" fontId="17" fillId="2" borderId="0" xfId="7" applyFill="1" applyAlignment="1" applyProtection="1">
      <alignment horizontal="left" vertical="center"/>
    </xf>
    <xf numFmtId="0" fontId="3" fillId="2" borderId="19" xfId="0" applyFont="1" applyFill="1" applyBorder="1" applyAlignment="1">
      <alignment horizontal="center"/>
    </xf>
    <xf numFmtId="0" fontId="20" fillId="8" borderId="11" xfId="8" applyFont="1" applyFill="1" applyBorder="1" applyAlignment="1" applyProtection="1">
      <alignment horizontal="center"/>
    </xf>
    <xf numFmtId="49" fontId="20" fillId="5" borderId="15" xfId="0" applyNumberFormat="1" applyFont="1" applyFill="1" applyBorder="1" applyAlignment="1">
      <alignment horizontal="center" vertical="center" wrapText="1"/>
    </xf>
    <xf numFmtId="49" fontId="20" fillId="5" borderId="17" xfId="0" applyNumberFormat="1" applyFont="1" applyFill="1" applyBorder="1" applyAlignment="1">
      <alignment horizontal="center" vertical="center" wrapText="1"/>
    </xf>
    <xf numFmtId="0" fontId="23" fillId="4" borderId="27" xfId="0" applyFont="1" applyFill="1" applyBorder="1" applyAlignment="1">
      <alignment horizontal="center"/>
    </xf>
    <xf numFmtId="0" fontId="23" fillId="4" borderId="28" xfId="0" applyFont="1" applyFill="1" applyBorder="1" applyAlignment="1">
      <alignment horizontal="center"/>
    </xf>
    <xf numFmtId="0" fontId="20" fillId="5" borderId="15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3" fillId="4" borderId="29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44" fontId="8" fillId="0" borderId="25" xfId="0" applyNumberFormat="1" applyFon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14" xfId="0" applyBorder="1" applyAlignment="1">
      <alignment horizontal="left"/>
    </xf>
    <xf numFmtId="44" fontId="8" fillId="0" borderId="14" xfId="0" applyNumberFormat="1" applyFont="1" applyBorder="1" applyAlignment="1">
      <alignment horizontal="center"/>
    </xf>
    <xf numFmtId="49" fontId="0" fillId="4" borderId="14" xfId="0" applyNumberFormat="1" applyFill="1" applyBorder="1" applyAlignment="1">
      <alignment horizontal="center" vertical="center" wrapText="1"/>
    </xf>
    <xf numFmtId="44" fontId="0" fillId="10" borderId="5" xfId="0" applyNumberFormat="1" applyFill="1" applyBorder="1" applyAlignment="1">
      <alignment horizontal="center"/>
    </xf>
    <xf numFmtId="44" fontId="0" fillId="10" borderId="14" xfId="0" applyNumberFormat="1" applyFill="1" applyBorder="1" applyAlignment="1">
      <alignment horizontal="center"/>
    </xf>
    <xf numFmtId="44" fontId="8" fillId="10" borderId="25" xfId="0" applyNumberFormat="1" applyFont="1" applyFill="1" applyBorder="1" applyAlignment="1">
      <alignment horizontal="center"/>
    </xf>
    <xf numFmtId="44" fontId="8" fillId="10" borderId="14" xfId="0" applyNumberFormat="1" applyFont="1" applyFill="1" applyBorder="1" applyAlignment="1">
      <alignment horizontal="center"/>
    </xf>
    <xf numFmtId="49" fontId="20" fillId="5" borderId="14" xfId="0" applyNumberFormat="1" applyFont="1" applyFill="1" applyBorder="1" applyAlignment="1">
      <alignment horizontal="center" vertical="center" wrapText="1"/>
    </xf>
    <xf numFmtId="44" fontId="0" fillId="0" borderId="14" xfId="0" applyNumberFormat="1" applyBorder="1" applyAlignment="1">
      <alignment horizontal="center"/>
    </xf>
    <xf numFmtId="0" fontId="20" fillId="8" borderId="7" xfId="0" applyFont="1" applyFill="1" applyBorder="1" applyAlignment="1">
      <alignment horizontal="center"/>
    </xf>
    <xf numFmtId="44" fontId="25" fillId="2" borderId="7" xfId="0" applyNumberFormat="1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44" fontId="0" fillId="9" borderId="0" xfId="0" applyNumberFormat="1" applyFill="1" applyAlignment="1">
      <alignment horizontal="center" vertical="center"/>
    </xf>
    <xf numFmtId="9" fontId="0" fillId="9" borderId="0" xfId="3" applyFont="1" applyFill="1" applyBorder="1" applyAlignment="1">
      <alignment horizontal="center"/>
    </xf>
    <xf numFmtId="2" fontId="13" fillId="2" borderId="7" xfId="0" applyNumberFormat="1" applyFont="1" applyFill="1" applyBorder="1" applyAlignment="1">
      <alignment horizontal="center" vertical="center" wrapText="1"/>
    </xf>
    <xf numFmtId="0" fontId="20" fillId="8" borderId="0" xfId="0" applyFont="1" applyFill="1" applyAlignment="1">
      <alignment horizontal="center"/>
    </xf>
    <xf numFmtId="0" fontId="20" fillId="8" borderId="7" xfId="0" applyFont="1" applyFill="1" applyBorder="1" applyAlignment="1">
      <alignment horizontal="center" wrapText="1"/>
    </xf>
    <xf numFmtId="2" fontId="29" fillId="2" borderId="7" xfId="0" applyNumberFormat="1" applyFont="1" applyFill="1" applyBorder="1" applyAlignment="1">
      <alignment horizontal="center" vertical="center" wrapText="1"/>
    </xf>
    <xf numFmtId="49" fontId="25" fillId="2" borderId="7" xfId="0" applyNumberFormat="1" applyFont="1" applyFill="1" applyBorder="1" applyAlignment="1">
      <alignment horizontal="center"/>
    </xf>
    <xf numFmtId="0" fontId="8" fillId="6" borderId="0" xfId="0" applyFont="1" applyFill="1" applyAlignment="1">
      <alignment horizontal="center" vertical="center"/>
    </xf>
    <xf numFmtId="44" fontId="0" fillId="9" borderId="0" xfId="3" applyNumberFormat="1" applyFont="1" applyFill="1" applyBorder="1" applyAlignment="1">
      <alignment horizontal="center" vertical="center"/>
    </xf>
    <xf numFmtId="44" fontId="0" fillId="2" borderId="0" xfId="0" applyNumberFormat="1" applyFill="1" applyAlignment="1">
      <alignment horizontal="center" vertical="center"/>
    </xf>
    <xf numFmtId="9" fontId="0" fillId="9" borderId="0" xfId="3" applyFont="1" applyFill="1" applyBorder="1" applyAlignment="1">
      <alignment horizontal="left"/>
    </xf>
  </cellXfs>
  <cellStyles count="12">
    <cellStyle name="Cel·la" xfId="11" xr:uid="{D4ECD977-FFD7-4BFA-BB06-99183B7A10F5}"/>
    <cellStyle name="Cel·la de comprovació" xfId="10" builtinId="23" customBuiltin="1"/>
    <cellStyle name="Neutral" xfId="8" builtinId="28"/>
    <cellStyle name="Normal" xfId="0" builtinId="0" customBuiltin="1"/>
    <cellStyle name="Normal 2" xfId="1" xr:uid="{E1A9C311-2EA3-4B19-8DBF-3E57CDC4EC43}"/>
    <cellStyle name="Normal 2 2" xfId="5" xr:uid="{B4EEF122-09C7-45CE-90E0-9C8BF4E4489C}"/>
    <cellStyle name="Normal 3" xfId="4" xr:uid="{0E058609-2870-493D-93C8-45E83036A95B}"/>
    <cellStyle name="Normal 4 2" xfId="9" xr:uid="{D2D62985-4677-4EE4-BAC7-30215AB6EDE9}"/>
    <cellStyle name="Percentatge" xfId="3" builtinId="5" customBuiltin="1"/>
    <cellStyle name="Porcentaje 2" xfId="2" xr:uid="{F52CA7CD-28E4-4709-AE8A-2FF3AABEF11F}"/>
    <cellStyle name="Porcentaje 2 2" xfId="6" xr:uid="{A66220FF-1940-48F8-98DB-8EB3EF212FB8}"/>
    <cellStyle name="Text explicatiu" xfId="7" builtinId="53"/>
  </cellStyles>
  <dxfs count="17">
    <dxf>
      <font>
        <color rgb="FFFF0000"/>
      </font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7C80"/>
        </patternFill>
      </fill>
    </dxf>
    <dxf>
      <font>
        <color rgb="FFFF0000"/>
      </font>
      <fill>
        <patternFill>
          <bgColor rgb="FFFF7C80"/>
        </patternFill>
      </fill>
    </dxf>
    <dxf>
      <font>
        <color rgb="FF9C0006"/>
      </font>
      <fill>
        <patternFill>
          <bgColor rgb="FFFF7C80"/>
        </patternFill>
      </fill>
    </dxf>
    <dxf>
      <font>
        <b val="0"/>
        <i val="0"/>
      </font>
      <fill>
        <patternFill>
          <bgColor theme="4" tint="0.79998168889431442"/>
        </patternFill>
      </fill>
      <border>
        <bottom style="medium">
          <color auto="1"/>
        </bottom>
      </border>
    </dxf>
    <dxf>
      <border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Estil de taula pressupost" pivot="0" count="2" xr9:uid="{039240DD-C6B9-4227-B128-7BD617327C8B}">
      <tableStyleElement type="wholeTable" dxfId="16"/>
      <tableStyleElement type="headerRow" dxfId="15"/>
    </tableStyle>
  </tableStyles>
  <colors>
    <mruColors>
      <color rgb="FFFF7C80"/>
      <color rgb="FF9C0006"/>
      <color rgb="FFFF5050"/>
      <color rgb="FFCCFF33"/>
      <color rgb="FFFF7D7D"/>
      <color rgb="FFFFC7CE"/>
      <color rgb="FF006100"/>
      <color rgb="FFC6EFCE"/>
      <color rgb="FFFFB9B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9166</xdr:colOff>
      <xdr:row>1</xdr:row>
      <xdr:rowOff>62119</xdr:rowOff>
    </xdr:from>
    <xdr:to>
      <xdr:col>12</xdr:col>
      <xdr:colOff>716483</xdr:colOff>
      <xdr:row>3</xdr:row>
      <xdr:rowOff>79476</xdr:rowOff>
    </xdr:to>
    <xdr:sp macro="" textlink="" fLocksText="0">
      <xdr:nvSpPr>
        <xdr:cNvPr id="2" name="Redondear rectángulo de esquina del mismo lado 3">
          <a:extLst>
            <a:ext uri="{FF2B5EF4-FFF2-40B4-BE49-F238E27FC236}">
              <a16:creationId xmlns:a16="http://schemas.microsoft.com/office/drawing/2014/main" id="{8B40C345-DB95-4843-90EF-E29BAE60C14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4378458" y="-3478498"/>
          <a:ext cx="398357" cy="7860592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CONVOCATÒRIA 2023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STARTUP CAPITAL</a:t>
          </a:r>
        </a:p>
      </xdr:txBody>
    </xdr:sp>
    <xdr:clientData/>
  </xdr:twoCellAnchor>
  <xdr:twoCellAnchor editAs="oneCell">
    <xdr:from>
      <xdr:col>13</xdr:col>
      <xdr:colOff>337791</xdr:colOff>
      <xdr:row>1</xdr:row>
      <xdr:rowOff>53327</xdr:rowOff>
    </xdr:from>
    <xdr:to>
      <xdr:col>16</xdr:col>
      <xdr:colOff>758347</xdr:colOff>
      <xdr:row>3</xdr:row>
      <xdr:rowOff>98805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818BA793-67E0-43D3-975C-6C37B3269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3141" y="243827"/>
          <a:ext cx="1906456" cy="426478"/>
        </a:xfrm>
        <a:prstGeom prst="rect">
          <a:avLst/>
        </a:prstGeom>
      </xdr:spPr>
    </xdr:pic>
    <xdr:clientData/>
  </xdr:twoCellAnchor>
  <xdr:twoCellAnchor>
    <xdr:from>
      <xdr:col>1</xdr:col>
      <xdr:colOff>18366</xdr:colOff>
      <xdr:row>8</xdr:row>
      <xdr:rowOff>0</xdr:rowOff>
    </xdr:from>
    <xdr:to>
      <xdr:col>2</xdr:col>
      <xdr:colOff>14657</xdr:colOff>
      <xdr:row>11</xdr:row>
      <xdr:rowOff>0</xdr:rowOff>
    </xdr:to>
    <xdr:sp macro="" textlink="" fLocksText="0">
      <xdr:nvSpPr>
        <xdr:cNvPr id="4" name="Redondear rectángulo de esquina del mismo lado 3">
          <a:extLst>
            <a:ext uri="{FF2B5EF4-FFF2-40B4-BE49-F238E27FC236}">
              <a16:creationId xmlns:a16="http://schemas.microsoft.com/office/drawing/2014/main" id="{299A16A6-C47D-4F09-98F8-84ABF2F7743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378462" y="1802079"/>
          <a:ext cx="838200" cy="282041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</a:t>
          </a:r>
        </a:p>
      </xdr:txBody>
    </xdr:sp>
    <xdr:clientData/>
  </xdr:twoCellAnchor>
  <xdr:twoCellAnchor>
    <xdr:from>
      <xdr:col>1</xdr:col>
      <xdr:colOff>28210</xdr:colOff>
      <xdr:row>11</xdr:row>
      <xdr:rowOff>183047</xdr:rowOff>
    </xdr:from>
    <xdr:to>
      <xdr:col>2</xdr:col>
      <xdr:colOff>357</xdr:colOff>
      <xdr:row>13</xdr:row>
      <xdr:rowOff>0</xdr:rowOff>
    </xdr:to>
    <xdr:sp macro="" textlink="" fLocksText="0">
      <xdr:nvSpPr>
        <xdr:cNvPr id="5" name="Redondear rectángulo de esquina del mismo lado 3">
          <a:extLst>
            <a:ext uri="{FF2B5EF4-FFF2-40B4-BE49-F238E27FC236}">
              <a16:creationId xmlns:a16="http://schemas.microsoft.com/office/drawing/2014/main" id="{1ECCFA65-933B-4780-A861-EED0B84B1F1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586820" y="2624812"/>
          <a:ext cx="417028" cy="257897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2</a:t>
          </a:r>
        </a:p>
      </xdr:txBody>
    </xdr:sp>
    <xdr:clientData/>
  </xdr:twoCellAnchor>
  <xdr:twoCellAnchor>
    <xdr:from>
      <xdr:col>1</xdr:col>
      <xdr:colOff>265257</xdr:colOff>
      <xdr:row>15</xdr:row>
      <xdr:rowOff>1</xdr:rowOff>
    </xdr:from>
    <xdr:to>
      <xdr:col>2</xdr:col>
      <xdr:colOff>324634</xdr:colOff>
      <xdr:row>16</xdr:row>
      <xdr:rowOff>1487</xdr:rowOff>
    </xdr:to>
    <xdr:sp macro="" textlink="" fLocksText="0">
      <xdr:nvSpPr>
        <xdr:cNvPr id="6" name="Redondear rectángulo de esquina del mismo lado 3">
          <a:extLst>
            <a:ext uri="{FF2B5EF4-FFF2-40B4-BE49-F238E27FC236}">
              <a16:creationId xmlns:a16="http://schemas.microsoft.com/office/drawing/2014/main" id="{1FC60406-131A-4629-8885-C0E0F74939D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760928" y="3561980"/>
          <a:ext cx="630136" cy="345127"/>
        </a:xfrm>
        <a:prstGeom prst="round2SameRect">
          <a:avLst>
            <a:gd name="adj1" fmla="val 50000"/>
            <a:gd name="adj2" fmla="val 0"/>
          </a:avLst>
        </a:prstGeom>
        <a:solidFill>
          <a:srgbClr val="FF7D7D"/>
        </a:soli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t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3.1</a:t>
          </a:r>
        </a:p>
      </xdr:txBody>
    </xdr:sp>
    <xdr:clientData/>
  </xdr:twoCellAnchor>
  <xdr:twoCellAnchor>
    <xdr:from>
      <xdr:col>1</xdr:col>
      <xdr:colOff>36376</xdr:colOff>
      <xdr:row>14</xdr:row>
      <xdr:rowOff>37031</xdr:rowOff>
    </xdr:from>
    <xdr:to>
      <xdr:col>2</xdr:col>
      <xdr:colOff>8557</xdr:colOff>
      <xdr:row>17</xdr:row>
      <xdr:rowOff>0</xdr:rowOff>
    </xdr:to>
    <xdr:sp macro="" textlink="" fLocksText="0">
      <xdr:nvSpPr>
        <xdr:cNvPr id="7" name="Redondear rectángulo de esquina del mismo lado 3">
          <a:extLst>
            <a:ext uri="{FF2B5EF4-FFF2-40B4-BE49-F238E27FC236}">
              <a16:creationId xmlns:a16="http://schemas.microsoft.com/office/drawing/2014/main" id="{A613F7BA-9CDE-473B-96FE-EF41B8E2F52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-1397293" y="5261650"/>
          <a:ext cx="4401619" cy="257931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3</a:t>
          </a:r>
        </a:p>
      </xdr:txBody>
    </xdr:sp>
    <xdr:clientData/>
  </xdr:twoCellAnchor>
  <xdr:twoCellAnchor>
    <xdr:from>
      <xdr:col>1</xdr:col>
      <xdr:colOff>34018</xdr:colOff>
      <xdr:row>18</xdr:row>
      <xdr:rowOff>12249</xdr:rowOff>
    </xdr:from>
    <xdr:to>
      <xdr:col>2</xdr:col>
      <xdr:colOff>6199</xdr:colOff>
      <xdr:row>20</xdr:row>
      <xdr:rowOff>0</xdr:rowOff>
    </xdr:to>
    <xdr:sp macro="" textlink="" fLocksText="0">
      <xdr:nvSpPr>
        <xdr:cNvPr id="8" name="Redondear rectángulo de esquina del mismo lado 3">
          <a:extLst>
            <a:ext uri="{FF2B5EF4-FFF2-40B4-BE49-F238E27FC236}">
              <a16:creationId xmlns:a16="http://schemas.microsoft.com/office/drawing/2014/main" id="{948B1E7E-737B-4AEE-B475-820D61A5F3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392946" y="8073421"/>
          <a:ext cx="816426" cy="257931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4</a:t>
          </a:r>
        </a:p>
      </xdr:txBody>
    </xdr:sp>
    <xdr:clientData/>
  </xdr:twoCellAnchor>
  <xdr:twoCellAnchor>
    <xdr:from>
      <xdr:col>1</xdr:col>
      <xdr:colOff>261449</xdr:colOff>
      <xdr:row>19</xdr:row>
      <xdr:rowOff>1731</xdr:rowOff>
    </xdr:from>
    <xdr:to>
      <xdr:col>2</xdr:col>
      <xdr:colOff>327891</xdr:colOff>
      <xdr:row>20</xdr:row>
      <xdr:rowOff>0</xdr:rowOff>
    </xdr:to>
    <xdr:sp macro="" textlink="" fLocksText="0">
      <xdr:nvSpPr>
        <xdr:cNvPr id="10" name="Redondear rectángulo de esquina del mismo lado 3">
          <a:extLst>
            <a:ext uri="{FF2B5EF4-FFF2-40B4-BE49-F238E27FC236}">
              <a16:creationId xmlns:a16="http://schemas.microsoft.com/office/drawing/2014/main" id="{8703265C-EDE7-4CCC-8ECB-186A2F4AD63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757498" y="8116282"/>
          <a:ext cx="636444" cy="352192"/>
        </a:xfrm>
        <a:prstGeom prst="round2SameRect">
          <a:avLst>
            <a:gd name="adj1" fmla="val 50000"/>
            <a:gd name="adj2" fmla="val 0"/>
          </a:avLst>
        </a:prstGeom>
        <a:solidFill>
          <a:srgbClr val="FF7D7D"/>
        </a:soli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4.1</a:t>
          </a:r>
        </a:p>
      </xdr:txBody>
    </xdr:sp>
    <xdr:clientData/>
  </xdr:twoCellAnchor>
  <xdr:twoCellAnchor>
    <xdr:from>
      <xdr:col>1</xdr:col>
      <xdr:colOff>262615</xdr:colOff>
      <xdr:row>25</xdr:row>
      <xdr:rowOff>454</xdr:rowOff>
    </xdr:from>
    <xdr:to>
      <xdr:col>2</xdr:col>
      <xdr:colOff>329057</xdr:colOff>
      <xdr:row>26</xdr:row>
      <xdr:rowOff>8581</xdr:rowOff>
    </xdr:to>
    <xdr:sp macro="" textlink="" fLocksText="0">
      <xdr:nvSpPr>
        <xdr:cNvPr id="11" name="Redondear rectángulo de esquina del mismo lado 3">
          <a:extLst>
            <a:ext uri="{FF2B5EF4-FFF2-40B4-BE49-F238E27FC236}">
              <a16:creationId xmlns:a16="http://schemas.microsoft.com/office/drawing/2014/main" id="{C45F304B-4481-4BA2-ACF1-C9F844D58CE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810885" y="9863009"/>
          <a:ext cx="532002" cy="352192"/>
        </a:xfrm>
        <a:prstGeom prst="round2SameRect">
          <a:avLst>
            <a:gd name="adj1" fmla="val 50000"/>
            <a:gd name="adj2" fmla="val 0"/>
          </a:avLst>
        </a:prstGeom>
        <a:solidFill>
          <a:srgbClr val="FF7D7D"/>
        </a:soli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6.1</a:t>
          </a:r>
        </a:p>
      </xdr:txBody>
    </xdr:sp>
    <xdr:clientData/>
  </xdr:twoCellAnchor>
  <xdr:twoCellAnchor>
    <xdr:from>
      <xdr:col>1</xdr:col>
      <xdr:colOff>30496</xdr:colOff>
      <xdr:row>24</xdr:row>
      <xdr:rowOff>25864</xdr:rowOff>
    </xdr:from>
    <xdr:to>
      <xdr:col>2</xdr:col>
      <xdr:colOff>2677</xdr:colOff>
      <xdr:row>26</xdr:row>
      <xdr:rowOff>9524</xdr:rowOff>
    </xdr:to>
    <xdr:sp macro="" textlink="" fLocksText="0">
      <xdr:nvSpPr>
        <xdr:cNvPr id="12" name="Redondear rectángulo de esquina del mismo lado 3">
          <a:extLst>
            <a:ext uri="{FF2B5EF4-FFF2-40B4-BE49-F238E27FC236}">
              <a16:creationId xmlns:a16="http://schemas.microsoft.com/office/drawing/2014/main" id="{44540BF0-DA6F-43E5-A518-75A69AA5FC3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448619" y="9828066"/>
          <a:ext cx="698035" cy="257931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6</a:t>
          </a:r>
        </a:p>
      </xdr:txBody>
    </xdr:sp>
    <xdr:clientData/>
  </xdr:twoCellAnchor>
  <xdr:twoCellAnchor>
    <xdr:from>
      <xdr:col>0</xdr:col>
      <xdr:colOff>628248</xdr:colOff>
      <xdr:row>27</xdr:row>
      <xdr:rowOff>0</xdr:rowOff>
    </xdr:from>
    <xdr:to>
      <xdr:col>2</xdr:col>
      <xdr:colOff>3345</xdr:colOff>
      <xdr:row>35</xdr:row>
      <xdr:rowOff>10131</xdr:rowOff>
    </xdr:to>
    <xdr:sp macro="" textlink="" fLocksText="0">
      <xdr:nvSpPr>
        <xdr:cNvPr id="13" name="Redondear rectángulo de esquina del mismo lado 3">
          <a:extLst>
            <a:ext uri="{FF2B5EF4-FFF2-40B4-BE49-F238E27FC236}">
              <a16:creationId xmlns:a16="http://schemas.microsoft.com/office/drawing/2014/main" id="{4BE322FD-10BC-4861-84EB-0D9E06877C5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-2605900" y="13898186"/>
          <a:ext cx="6767318" cy="299022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7</a:t>
          </a:r>
        </a:p>
      </xdr:txBody>
    </xdr:sp>
    <xdr:clientData/>
  </xdr:twoCellAnchor>
  <xdr:twoCellAnchor>
    <xdr:from>
      <xdr:col>1</xdr:col>
      <xdr:colOff>11483</xdr:colOff>
      <xdr:row>36</xdr:row>
      <xdr:rowOff>1042</xdr:rowOff>
    </xdr:from>
    <xdr:to>
      <xdr:col>2</xdr:col>
      <xdr:colOff>9608</xdr:colOff>
      <xdr:row>37</xdr:row>
      <xdr:rowOff>21166</xdr:rowOff>
    </xdr:to>
    <xdr:sp macro="" textlink="" fLocksText="0">
      <xdr:nvSpPr>
        <xdr:cNvPr id="14" name="Redondear rectángulo de esquina del mismo lado 3">
          <a:extLst>
            <a:ext uri="{FF2B5EF4-FFF2-40B4-BE49-F238E27FC236}">
              <a16:creationId xmlns:a16="http://schemas.microsoft.com/office/drawing/2014/main" id="{D1CC7A57-539C-4CD8-B8CB-651CD4484A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586271" y="17676154"/>
          <a:ext cx="410649" cy="283875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</a:t>
          </a:r>
        </a:p>
      </xdr:txBody>
    </xdr:sp>
    <xdr:clientData/>
  </xdr:twoCellAnchor>
  <xdr:twoCellAnchor>
    <xdr:from>
      <xdr:col>1</xdr:col>
      <xdr:colOff>260555</xdr:colOff>
      <xdr:row>21</xdr:row>
      <xdr:rowOff>182888</xdr:rowOff>
    </xdr:from>
    <xdr:to>
      <xdr:col>2</xdr:col>
      <xdr:colOff>326997</xdr:colOff>
      <xdr:row>23</xdr:row>
      <xdr:rowOff>21166</xdr:rowOff>
    </xdr:to>
    <xdr:sp macro="" textlink="" fLocksText="0">
      <xdr:nvSpPr>
        <xdr:cNvPr id="28" name="Redondear rectángulo de esquina del mismo lado 3">
          <a:extLst>
            <a:ext uri="{FF2B5EF4-FFF2-40B4-BE49-F238E27FC236}">
              <a16:creationId xmlns:a16="http://schemas.microsoft.com/office/drawing/2014/main" id="{DA07CF63-5766-4814-8F27-7DCACF5BECE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865174" y="9017544"/>
          <a:ext cx="419303" cy="352192"/>
        </a:xfrm>
        <a:prstGeom prst="round2SameRect">
          <a:avLst>
            <a:gd name="adj1" fmla="val 50000"/>
            <a:gd name="adj2" fmla="val 0"/>
          </a:avLst>
        </a:prstGeom>
        <a:solidFill>
          <a:srgbClr val="FF7D7D"/>
        </a:soli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5.1</a:t>
          </a:r>
        </a:p>
      </xdr:txBody>
    </xdr:sp>
    <xdr:clientData/>
  </xdr:twoCellAnchor>
  <xdr:twoCellAnchor>
    <xdr:from>
      <xdr:col>1</xdr:col>
      <xdr:colOff>30120</xdr:colOff>
      <xdr:row>21</xdr:row>
      <xdr:rowOff>17839</xdr:rowOff>
    </xdr:from>
    <xdr:to>
      <xdr:col>2</xdr:col>
      <xdr:colOff>2301</xdr:colOff>
      <xdr:row>23</xdr:row>
      <xdr:rowOff>10582</xdr:rowOff>
    </xdr:to>
    <xdr:sp macro="" textlink="" fLocksText="0">
      <xdr:nvSpPr>
        <xdr:cNvPr id="29" name="Redondear rectángulo de esquina del mismo lado 3">
          <a:extLst>
            <a:ext uri="{FF2B5EF4-FFF2-40B4-BE49-F238E27FC236}">
              <a16:creationId xmlns:a16="http://schemas.microsoft.com/office/drawing/2014/main" id="{6E0518EF-A2DB-4072-970C-CBDEA8792F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510377" y="8976857"/>
          <a:ext cx="573768" cy="257931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5</a:t>
          </a:r>
        </a:p>
      </xdr:txBody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16</xdr:col>
      <xdr:colOff>756375</xdr:colOff>
      <xdr:row>30</xdr:row>
      <xdr:rowOff>4907705</xdr:rowOff>
    </xdr:to>
    <xdr:pic>
      <xdr:nvPicPr>
        <xdr:cNvPr id="30" name="Imatge 29">
          <a:extLst>
            <a:ext uri="{FF2B5EF4-FFF2-40B4-BE49-F238E27FC236}">
              <a16:creationId xmlns:a16="http://schemas.microsoft.com/office/drawing/2014/main" id="{0A898ED1-0E75-4001-A37A-2C3F94CBD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3636" y="8582121"/>
          <a:ext cx="9833700" cy="49077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31059</xdr:colOff>
      <xdr:row>1</xdr:row>
      <xdr:rowOff>62119</xdr:rowOff>
    </xdr:from>
    <xdr:to>
      <xdr:col>4</xdr:col>
      <xdr:colOff>1929424</xdr:colOff>
      <xdr:row>3</xdr:row>
      <xdr:rowOff>79476</xdr:rowOff>
    </xdr:to>
    <xdr:sp macro="" textlink="" fLocksText="0">
      <xdr:nvSpPr>
        <xdr:cNvPr id="3" name="Redondear rectángulo de esquina del mismo lado 3">
          <a:extLst>
            <a:ext uri="{FF2B5EF4-FFF2-40B4-BE49-F238E27FC236}">
              <a16:creationId xmlns:a16="http://schemas.microsoft.com/office/drawing/2014/main" id="{00000000-0008-0000-01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4372477" y="-3387856"/>
          <a:ext cx="408126" cy="7698845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CONVOCATÒRIA 2023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 STARTUP CAPITAL</a:t>
          </a:r>
        </a:p>
      </xdr:txBody>
    </xdr:sp>
    <xdr:clientData/>
  </xdr:twoCellAnchor>
  <xdr:twoCellAnchor editAs="oneCell">
    <xdr:from>
      <xdr:col>6</xdr:col>
      <xdr:colOff>172026</xdr:colOff>
      <xdr:row>1</xdr:row>
      <xdr:rowOff>26013</xdr:rowOff>
    </xdr:from>
    <xdr:to>
      <xdr:col>6</xdr:col>
      <xdr:colOff>2086232</xdr:colOff>
      <xdr:row>3</xdr:row>
      <xdr:rowOff>71491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2411" y="221398"/>
          <a:ext cx="1914206" cy="4362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31059</xdr:colOff>
      <xdr:row>1</xdr:row>
      <xdr:rowOff>62116</xdr:rowOff>
    </xdr:from>
    <xdr:to>
      <xdr:col>11</xdr:col>
      <xdr:colOff>266701</xdr:colOff>
      <xdr:row>3</xdr:row>
      <xdr:rowOff>79473</xdr:rowOff>
    </xdr:to>
    <xdr:sp macro="" textlink="" fLocksText="0">
      <xdr:nvSpPr>
        <xdr:cNvPr id="2" name="Redondear rectángulo de esquina del mismo lado 3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3607301" y="-2714026"/>
          <a:ext cx="398357" cy="6331642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CONVOCATÒRIA 2022 STARTUP CAPITAL</a:t>
          </a:r>
        </a:p>
      </xdr:txBody>
    </xdr:sp>
    <xdr:clientData/>
  </xdr:twoCellAnchor>
  <xdr:twoCellAnchor editAs="oneCell">
    <xdr:from>
      <xdr:col>11</xdr:col>
      <xdr:colOff>455822</xdr:colOff>
      <xdr:row>1</xdr:row>
      <xdr:rowOff>70954</xdr:rowOff>
    </xdr:from>
    <xdr:to>
      <xdr:col>14</xdr:col>
      <xdr:colOff>538783</xdr:colOff>
      <xdr:row>3</xdr:row>
      <xdr:rowOff>116432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1422" y="261454"/>
          <a:ext cx="1911761" cy="4264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584703</xdr:colOff>
      <xdr:row>1</xdr:row>
      <xdr:rowOff>9430</xdr:rowOff>
    </xdr:from>
    <xdr:to>
      <xdr:col>9</xdr:col>
      <xdr:colOff>673542</xdr:colOff>
      <xdr:row>3</xdr:row>
      <xdr:rowOff>36081</xdr:rowOff>
    </xdr:to>
    <xdr:sp macro="" textlink="" fLocksText="0">
      <xdr:nvSpPr>
        <xdr:cNvPr id="4" name="Redondear rectángulo de esquina del mismo lado 3">
          <a:extLst>
            <a:ext uri="{FF2B5EF4-FFF2-40B4-BE49-F238E27FC236}">
              <a16:creationId xmlns:a16="http://schemas.microsoft.com/office/drawing/2014/main" id="{00000000-0008-0000-03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4779448" y="-3996701"/>
          <a:ext cx="403879" cy="8793369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CONVOCATÒRIA 2022 STARTUP CAPITAL</a:t>
          </a:r>
        </a:p>
      </xdr:txBody>
    </xdr:sp>
    <xdr:clientData/>
  </xdr:twoCellAnchor>
  <xdr:twoCellAnchor editAs="oneCell">
    <xdr:from>
      <xdr:col>10</xdr:col>
      <xdr:colOff>470846</xdr:colOff>
      <xdr:row>1</xdr:row>
      <xdr:rowOff>48626</xdr:rowOff>
    </xdr:from>
    <xdr:to>
      <xdr:col>11</xdr:col>
      <xdr:colOff>1103176</xdr:colOff>
      <xdr:row>3</xdr:row>
      <xdr:rowOff>103398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034" y="237142"/>
          <a:ext cx="1912251" cy="4318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171450</xdr:rowOff>
    </xdr:from>
    <xdr:to>
      <xdr:col>12</xdr:col>
      <xdr:colOff>418719</xdr:colOff>
      <xdr:row>2</xdr:row>
      <xdr:rowOff>177199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71450"/>
          <a:ext cx="8791194" cy="39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5F0F5-EE30-4F1A-9C85-0613CA73FC99}">
  <dimension ref="B4:U221"/>
  <sheetViews>
    <sheetView zoomScale="99" zoomScaleNormal="90" workbookViewId="0">
      <selection activeCell="S14" sqref="S14"/>
    </sheetView>
  </sheetViews>
  <sheetFormatPr defaultColWidth="10.85546875" defaultRowHeight="15" x14ac:dyDescent="0.25"/>
  <cols>
    <col min="1" max="1" width="9.5703125" style="1" customWidth="1"/>
    <col min="2" max="2" width="4.28515625" style="8" customWidth="1"/>
    <col min="3" max="3" width="5.28515625" style="1" customWidth="1"/>
    <col min="4" max="13" width="10.85546875" style="1"/>
    <col min="14" max="14" width="7.140625" style="1" customWidth="1"/>
    <col min="15" max="15" width="4.28515625" style="1" customWidth="1"/>
    <col min="16" max="16" width="10.85546875" style="1"/>
    <col min="17" max="17" width="13.5703125" style="1" customWidth="1"/>
    <col min="18" max="16384" width="10.85546875" style="1"/>
  </cols>
  <sheetData>
    <row r="4" spans="2:21" ht="18.75" x14ac:dyDescent="0.25">
      <c r="B4" s="5"/>
      <c r="C4" s="2"/>
    </row>
    <row r="5" spans="2:21" ht="20.25" customHeight="1" x14ac:dyDescent="0.25">
      <c r="B5" s="216" t="s">
        <v>104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</row>
    <row r="6" spans="2:21" ht="4.5" customHeight="1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L6" s="4"/>
    </row>
    <row r="7" spans="2:21" ht="16.5" thickBot="1" x14ac:dyDescent="0.3">
      <c r="B7" s="6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21" x14ac:dyDescent="0.25"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</row>
    <row r="9" spans="2:21" ht="29.25" customHeight="1" x14ac:dyDescent="0.25">
      <c r="C9" s="214" t="s">
        <v>1</v>
      </c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</row>
    <row r="10" spans="2:21" ht="3.75" customHeight="1" x14ac:dyDescent="0.25"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2:21" ht="33" customHeight="1" x14ac:dyDescent="0.25">
      <c r="C11" s="218" t="s">
        <v>2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</row>
    <row r="12" spans="2:21" x14ac:dyDescent="0.25"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9"/>
      <c r="P12" s="9"/>
      <c r="Q12" s="9"/>
    </row>
    <row r="13" spans="2:21" ht="32.25" customHeight="1" x14ac:dyDescent="0.25">
      <c r="C13" s="214" t="s">
        <v>3</v>
      </c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</row>
    <row r="14" spans="2:21" x14ac:dyDescent="0.25"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9"/>
      <c r="P14" s="9"/>
      <c r="Q14" s="9"/>
    </row>
    <row r="15" spans="2:21" ht="21" customHeight="1" x14ac:dyDescent="0.25">
      <c r="C15" s="210" t="s">
        <v>4</v>
      </c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9"/>
      <c r="P15" s="9"/>
      <c r="Q15" s="9"/>
    </row>
    <row r="16" spans="2:21" ht="68.25" customHeight="1" x14ac:dyDescent="0.25">
      <c r="C16" s="164"/>
      <c r="D16" s="211" t="s">
        <v>5</v>
      </c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3"/>
      <c r="U16" s="169"/>
    </row>
    <row r="17" spans="3:17" x14ac:dyDescent="0.25">
      <c r="C17" s="164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1"/>
      <c r="P17" s="171"/>
      <c r="Q17" s="171"/>
    </row>
    <row r="18" spans="3:17" x14ac:dyDescent="0.25"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9"/>
      <c r="P18" s="9"/>
      <c r="Q18" s="9"/>
    </row>
    <row r="19" spans="3:17" ht="15" customHeight="1" x14ac:dyDescent="0.25">
      <c r="C19" s="202" t="s">
        <v>6</v>
      </c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171"/>
      <c r="P19" s="171"/>
      <c r="Q19" s="171"/>
    </row>
    <row r="20" spans="3:17" ht="50.25" customHeight="1" x14ac:dyDescent="0.25">
      <c r="C20" s="171"/>
      <c r="D20" s="203" t="s">
        <v>7</v>
      </c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</row>
    <row r="21" spans="3:17" x14ac:dyDescent="0.25">
      <c r="C21" s="171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1"/>
      <c r="P21" s="171"/>
      <c r="Q21" s="171"/>
    </row>
    <row r="22" spans="3:17" x14ac:dyDescent="0.25">
      <c r="C22" s="205" t="s">
        <v>8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171"/>
      <c r="P22" s="171"/>
      <c r="Q22" s="171"/>
    </row>
    <row r="23" spans="3:17" ht="30.75" customHeight="1" x14ac:dyDescent="0.25">
      <c r="C23" s="171"/>
      <c r="D23" s="203" t="s">
        <v>9</v>
      </c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</row>
    <row r="24" spans="3:17" ht="15.75" customHeight="1" x14ac:dyDescent="0.25">
      <c r="C24" s="171"/>
      <c r="D24" s="170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</row>
    <row r="25" spans="3:17" x14ac:dyDescent="0.25">
      <c r="C25" s="202" t="s">
        <v>10</v>
      </c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171"/>
      <c r="P25" s="171"/>
      <c r="Q25" s="171"/>
    </row>
    <row r="26" spans="3:17" ht="41.25" customHeight="1" x14ac:dyDescent="0.25">
      <c r="C26" s="171"/>
      <c r="D26" s="203" t="s">
        <v>11</v>
      </c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</row>
    <row r="27" spans="3:17" x14ac:dyDescent="0.25"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9"/>
      <c r="P27" s="9"/>
      <c r="Q27" s="9"/>
    </row>
    <row r="28" spans="3:17" x14ac:dyDescent="0.25">
      <c r="C28" s="205" t="s">
        <v>12</v>
      </c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9"/>
      <c r="P28" s="9"/>
      <c r="Q28" s="9"/>
    </row>
    <row r="29" spans="3:17" ht="34.5" customHeight="1" x14ac:dyDescent="0.25">
      <c r="C29" s="207" t="s">
        <v>13</v>
      </c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</row>
    <row r="30" spans="3:17" ht="42" customHeight="1" x14ac:dyDescent="0.25">
      <c r="C30" s="190" t="s">
        <v>14</v>
      </c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9"/>
      <c r="P30" s="9"/>
      <c r="Q30" s="9"/>
    </row>
    <row r="31" spans="3:17" ht="409.5" customHeight="1" x14ac:dyDescent="0.25"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</row>
    <row r="32" spans="3:17" ht="12.75" customHeight="1" x14ac:dyDescent="0.25"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</row>
    <row r="33" spans="3:17" ht="18" customHeight="1" x14ac:dyDescent="0.25">
      <c r="C33" s="192" t="s">
        <v>15</v>
      </c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4"/>
    </row>
    <row r="34" spans="3:17" ht="18" customHeight="1" x14ac:dyDescent="0.25">
      <c r="C34" s="195" t="s">
        <v>16</v>
      </c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7"/>
    </row>
    <row r="35" spans="3:17" x14ac:dyDescent="0.25">
      <c r="C35" s="201" t="s">
        <v>17</v>
      </c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</row>
    <row r="36" spans="3:17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3:17" ht="51" customHeight="1" x14ac:dyDescent="0.25">
      <c r="C37" s="198" t="s">
        <v>18</v>
      </c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200"/>
    </row>
    <row r="38" spans="3:17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3:17" x14ac:dyDescent="0.25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3:17" x14ac:dyDescent="0.25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3:17" x14ac:dyDescent="0.25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3:17" x14ac:dyDescent="0.25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3:17" x14ac:dyDescent="0.25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3:17" x14ac:dyDescent="0.25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3:17" x14ac:dyDescent="0.25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3:17" x14ac:dyDescent="0.25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3:17" x14ac:dyDescent="0.25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3:17" x14ac:dyDescent="0.25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3:14" x14ac:dyDescent="0.25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3:14" x14ac:dyDescent="0.25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3:14" x14ac:dyDescent="0.25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3:14" x14ac:dyDescent="0.25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3:14" x14ac:dyDescent="0.25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3:14" x14ac:dyDescent="0.25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3:14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3:14" x14ac:dyDescent="0.25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3:14" x14ac:dyDescent="0.25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3:14" x14ac:dyDescent="0.25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3:14" x14ac:dyDescent="0.25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3:14" x14ac:dyDescent="0.25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3:14" x14ac:dyDescent="0.25"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3:14" x14ac:dyDescent="0.25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3:14" x14ac:dyDescent="0.25"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3:14" x14ac:dyDescent="0.25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3:14" x14ac:dyDescent="0.25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3:14" x14ac:dyDescent="0.25"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3:14" x14ac:dyDescent="0.25"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3:14" x14ac:dyDescent="0.25"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3:14" x14ac:dyDescent="0.25"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3:14" x14ac:dyDescent="0.25"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3:14" x14ac:dyDescent="0.25"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3:14" x14ac:dyDescent="0.25"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3:14" x14ac:dyDescent="0.25"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3:14" x14ac:dyDescent="0.25"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3:14" x14ac:dyDescent="0.25"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3:14" x14ac:dyDescent="0.25"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3:14" x14ac:dyDescent="0.2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3:14" x14ac:dyDescent="0.2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3:14" x14ac:dyDescent="0.2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3:14" x14ac:dyDescent="0.2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3:14" x14ac:dyDescent="0.2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3:14" x14ac:dyDescent="0.2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3:14" x14ac:dyDescent="0.2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3:14" x14ac:dyDescent="0.2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3:14" x14ac:dyDescent="0.2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3:14" x14ac:dyDescent="0.2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3:14" x14ac:dyDescent="0.2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3:14" x14ac:dyDescent="0.2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3:14" x14ac:dyDescent="0.2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3:14" x14ac:dyDescent="0.2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3:14" x14ac:dyDescent="0.2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3:14" x14ac:dyDescent="0.2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3:14" x14ac:dyDescent="0.2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3:14" x14ac:dyDescent="0.2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3:14" x14ac:dyDescent="0.2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3:14" x14ac:dyDescent="0.2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3:14" x14ac:dyDescent="0.2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3:14" x14ac:dyDescent="0.2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3:14" x14ac:dyDescent="0.2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3:14" x14ac:dyDescent="0.2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3:14" x14ac:dyDescent="0.2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3:14" x14ac:dyDescent="0.2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3:14" x14ac:dyDescent="0.2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3:14" x14ac:dyDescent="0.2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3:14" x14ac:dyDescent="0.2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3:14" x14ac:dyDescent="0.2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3:14" x14ac:dyDescent="0.2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3:14" x14ac:dyDescent="0.2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3:14" x14ac:dyDescent="0.2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3:14" x14ac:dyDescent="0.2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3:14" x14ac:dyDescent="0.25"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3:14" x14ac:dyDescent="0.25"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3:14" x14ac:dyDescent="0.25"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3:14" x14ac:dyDescent="0.25"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3:14" x14ac:dyDescent="0.25"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3:14" x14ac:dyDescent="0.25"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3:14" x14ac:dyDescent="0.25"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3:14" x14ac:dyDescent="0.25"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3:14" x14ac:dyDescent="0.25"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3:14" x14ac:dyDescent="0.25"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3:14" x14ac:dyDescent="0.25"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3:14" x14ac:dyDescent="0.25"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3:14" x14ac:dyDescent="0.25"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3:14" x14ac:dyDescent="0.25"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3:14" x14ac:dyDescent="0.25"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3:14" x14ac:dyDescent="0.25"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3:14" x14ac:dyDescent="0.25"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3:14" x14ac:dyDescent="0.25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3:14" x14ac:dyDescent="0.25"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3:14" x14ac:dyDescent="0.25"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3:14" x14ac:dyDescent="0.25"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3:14" x14ac:dyDescent="0.25"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3:14" x14ac:dyDescent="0.25"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3:14" x14ac:dyDescent="0.25"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 spans="3:14" x14ac:dyDescent="0.25"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3:14" x14ac:dyDescent="0.25"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3:14" x14ac:dyDescent="0.25"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3:14" x14ac:dyDescent="0.25"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3:14" x14ac:dyDescent="0.25"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3:14" x14ac:dyDescent="0.25"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3:14" x14ac:dyDescent="0.25"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3:14" x14ac:dyDescent="0.25"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3:14" x14ac:dyDescent="0.25"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 spans="3:14" x14ac:dyDescent="0.25"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3:14" x14ac:dyDescent="0.25"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3:14" x14ac:dyDescent="0.25"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3:14" x14ac:dyDescent="0.25"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3:14" x14ac:dyDescent="0.25"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3:14" x14ac:dyDescent="0.25"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3:14" x14ac:dyDescent="0.25"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3:14" x14ac:dyDescent="0.25"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3:14" x14ac:dyDescent="0.25"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3:14" x14ac:dyDescent="0.25"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3:14" x14ac:dyDescent="0.25"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3:14" x14ac:dyDescent="0.25"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3:14" x14ac:dyDescent="0.25"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3:14" x14ac:dyDescent="0.25"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3:14" x14ac:dyDescent="0.25"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3:14" x14ac:dyDescent="0.25"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3:14" x14ac:dyDescent="0.25"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3:14" x14ac:dyDescent="0.25"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3:14" x14ac:dyDescent="0.25"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3:14" x14ac:dyDescent="0.25"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3:14" x14ac:dyDescent="0.25"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3:14" x14ac:dyDescent="0.25"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3:14" x14ac:dyDescent="0.25"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3:14" x14ac:dyDescent="0.25"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3:14" x14ac:dyDescent="0.25"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3:14" x14ac:dyDescent="0.25"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3:14" x14ac:dyDescent="0.25"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3:14" x14ac:dyDescent="0.25"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 spans="3:14" x14ac:dyDescent="0.25"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3:14" x14ac:dyDescent="0.25"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3:14" x14ac:dyDescent="0.25"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3:14" x14ac:dyDescent="0.25"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3:14" x14ac:dyDescent="0.25"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3:14" x14ac:dyDescent="0.25"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 spans="3:14" x14ac:dyDescent="0.25"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3:14" x14ac:dyDescent="0.25"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3:14" x14ac:dyDescent="0.25"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3:14" x14ac:dyDescent="0.25"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3:14" x14ac:dyDescent="0.25"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3:14" x14ac:dyDescent="0.25"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3:14" x14ac:dyDescent="0.25"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3:14" x14ac:dyDescent="0.25"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3:14" x14ac:dyDescent="0.25"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3:14" x14ac:dyDescent="0.25"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3:14" x14ac:dyDescent="0.25"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3:14" x14ac:dyDescent="0.25"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3:14" x14ac:dyDescent="0.25"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3:14" x14ac:dyDescent="0.25"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3:14" x14ac:dyDescent="0.25"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3:14" x14ac:dyDescent="0.25"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3:14" x14ac:dyDescent="0.25"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3:14" x14ac:dyDescent="0.25"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3:14" x14ac:dyDescent="0.25"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3:14" x14ac:dyDescent="0.25"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 spans="3:14" x14ac:dyDescent="0.25"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3:14" x14ac:dyDescent="0.25"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3:14" x14ac:dyDescent="0.25"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3:14" x14ac:dyDescent="0.25"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3:14" x14ac:dyDescent="0.25"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3:14" x14ac:dyDescent="0.25"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3:14" x14ac:dyDescent="0.25"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3:14" x14ac:dyDescent="0.25"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3:14" x14ac:dyDescent="0.25"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3:14" x14ac:dyDescent="0.25"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3:14" x14ac:dyDescent="0.25"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 spans="3:14" x14ac:dyDescent="0.25"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3:14" x14ac:dyDescent="0.25"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3:14" x14ac:dyDescent="0.25"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3:14" x14ac:dyDescent="0.25"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3:14" x14ac:dyDescent="0.25"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3:14" x14ac:dyDescent="0.25"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3:14" x14ac:dyDescent="0.25"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3:14" x14ac:dyDescent="0.25"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3:14" x14ac:dyDescent="0.25"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3:14" x14ac:dyDescent="0.25"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3:14" x14ac:dyDescent="0.25"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 spans="3:14" x14ac:dyDescent="0.25"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</row>
    <row r="221" spans="3:14" x14ac:dyDescent="0.25"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</sheetData>
  <sheetProtection algorithmName="SHA-512" hashValue="MY7nxwD3U4ic88MpqAlwSwh6mCWcZa4VZPGIPxP1ddP38p3s6ca8bzMjlw7fxJaaLlF67qpaKb+tSnOV9cDUYA==" saltValue="HpF9HvE4ItVnTr7SyNtFWA==" spinCount="100000" sheet="1" selectLockedCells="1" selectUnlockedCells="1"/>
  <mergeCells count="24">
    <mergeCell ref="C13:Q13"/>
    <mergeCell ref="B5:Q5"/>
    <mergeCell ref="C8:N8"/>
    <mergeCell ref="C9:Q9"/>
    <mergeCell ref="C11:Q11"/>
    <mergeCell ref="C12:N12"/>
    <mergeCell ref="D23:Q23"/>
    <mergeCell ref="C14:N14"/>
    <mergeCell ref="C15:N15"/>
    <mergeCell ref="D16:Q16"/>
    <mergeCell ref="C19:N19"/>
    <mergeCell ref="D20:Q20"/>
    <mergeCell ref="C22:N22"/>
    <mergeCell ref="C25:N25"/>
    <mergeCell ref="D26:Q26"/>
    <mergeCell ref="C27:N27"/>
    <mergeCell ref="C28:N28"/>
    <mergeCell ref="C29:Q29"/>
    <mergeCell ref="C30:N30"/>
    <mergeCell ref="C31:Q31"/>
    <mergeCell ref="C33:Q33"/>
    <mergeCell ref="C34:Q34"/>
    <mergeCell ref="C37:Q37"/>
    <mergeCell ref="C35:N3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62BFB-5FE3-4FD7-9F8C-4A80E64155F0}">
  <sheetPr codeName="Full2"/>
  <dimension ref="A1:DM722"/>
  <sheetViews>
    <sheetView tabSelected="1" zoomScaleNormal="100" zoomScaleSheetLayoutView="100" workbookViewId="0">
      <selection activeCell="D9" sqref="D9:G9"/>
    </sheetView>
  </sheetViews>
  <sheetFormatPr defaultColWidth="19.7109375" defaultRowHeight="15" x14ac:dyDescent="0.25"/>
  <cols>
    <col min="1" max="1" width="10.42578125" style="65" customWidth="1"/>
    <col min="2" max="2" width="28.5703125" customWidth="1"/>
    <col min="3" max="3" width="27.5703125" customWidth="1"/>
    <col min="4" max="4" width="30.7109375" customWidth="1"/>
    <col min="5" max="5" width="31.140625" customWidth="1" collapsed="1"/>
    <col min="6" max="6" width="31.140625" hidden="1" customWidth="1"/>
    <col min="7" max="7" width="32.28515625" customWidth="1"/>
    <col min="8" max="8" width="27.5703125" hidden="1" customWidth="1"/>
    <col min="9" max="9" width="15.7109375" hidden="1" customWidth="1" collapsed="1"/>
    <col min="10" max="10" width="28.85546875" hidden="1" customWidth="1"/>
    <col min="11" max="11" width="38.85546875" hidden="1" customWidth="1"/>
    <col min="12" max="12" width="9.28515625" customWidth="1"/>
    <col min="13" max="13" width="8" customWidth="1"/>
    <col min="14" max="14" width="6.7109375" customWidth="1"/>
    <col min="15" max="15" width="13.7109375" style="1" customWidth="1" collapsed="1"/>
    <col min="16" max="16" width="92.140625" style="1" customWidth="1"/>
    <col min="17" max="17" width="19.7109375" style="1" customWidth="1"/>
    <col min="18" max="117" width="19.7109375" style="1"/>
  </cols>
  <sheetData>
    <row r="1" spans="1:12" s="1" customFormat="1" x14ac:dyDescent="0.25">
      <c r="A1" s="65"/>
    </row>
    <row r="2" spans="1:12" s="1" customFormat="1" x14ac:dyDescent="0.25">
      <c r="A2" s="65"/>
    </row>
    <row r="3" spans="1:12" s="1" customFormat="1" x14ac:dyDescent="0.25">
      <c r="A3" s="65"/>
    </row>
    <row r="4" spans="1:12" s="1" customFormat="1" ht="18.75" x14ac:dyDescent="0.25">
      <c r="A4" s="65"/>
      <c r="B4" s="2"/>
    </row>
    <row r="5" spans="1:12" s="1" customFormat="1" x14ac:dyDescent="0.25">
      <c r="A5" s="65"/>
      <c r="B5" s="221" t="str">
        <f>'INSTRUCCIONS Sol·licitant'!$B$5</f>
        <v>RESOLUCIÓ EMT/1018/2023</v>
      </c>
      <c r="C5" s="221"/>
      <c r="D5" s="221"/>
      <c r="E5" s="221"/>
      <c r="F5" s="221"/>
      <c r="G5" s="221"/>
      <c r="H5" s="154"/>
      <c r="I5" s="154"/>
      <c r="J5" s="154"/>
    </row>
    <row r="6" spans="1:12" s="1" customFormat="1" x14ac:dyDescent="0.25">
      <c r="A6" s="65"/>
      <c r="B6" s="66"/>
    </row>
    <row r="7" spans="1:12" s="1" customFormat="1" x14ac:dyDescent="0.25">
      <c r="A7" s="65"/>
      <c r="B7" s="67" t="s">
        <v>19</v>
      </c>
      <c r="C7" s="68"/>
      <c r="D7" s="222"/>
      <c r="E7" s="223"/>
      <c r="F7" s="223"/>
      <c r="G7" s="224"/>
    </row>
    <row r="8" spans="1:12" s="1" customFormat="1" x14ac:dyDescent="0.25">
      <c r="A8" s="65"/>
      <c r="B8" s="67" t="s">
        <v>20</v>
      </c>
      <c r="C8" s="68"/>
      <c r="D8" s="222"/>
      <c r="E8" s="223"/>
      <c r="F8" s="223"/>
      <c r="G8" s="224"/>
    </row>
    <row r="9" spans="1:12" s="1" customFormat="1" x14ac:dyDescent="0.25">
      <c r="A9" s="65"/>
      <c r="B9" s="67" t="s">
        <v>21</v>
      </c>
      <c r="C9" s="68"/>
      <c r="D9" s="222"/>
      <c r="E9" s="223"/>
      <c r="F9" s="223"/>
      <c r="G9" s="224"/>
    </row>
    <row r="10" spans="1:12" s="1" customFormat="1" x14ac:dyDescent="0.25">
      <c r="A10" s="65"/>
      <c r="B10" s="67" t="s">
        <v>22</v>
      </c>
      <c r="C10" s="68"/>
      <c r="D10" s="222"/>
      <c r="E10" s="223"/>
      <c r="F10" s="223"/>
      <c r="G10" s="224"/>
    </row>
    <row r="11" spans="1:12" s="1" customFormat="1" hidden="1" x14ac:dyDescent="0.25">
      <c r="A11" s="65"/>
      <c r="B11" s="69" t="s">
        <v>23</v>
      </c>
      <c r="C11" s="70"/>
      <c r="D11" s="227"/>
      <c r="E11" s="228"/>
      <c r="F11" s="228"/>
      <c r="G11" s="229"/>
    </row>
    <row r="12" spans="1:12" s="1" customFormat="1" hidden="1" x14ac:dyDescent="0.25">
      <c r="A12" s="65"/>
      <c r="B12" s="69" t="s">
        <v>24</v>
      </c>
      <c r="C12" s="70"/>
      <c r="D12" s="227"/>
      <c r="E12" s="228"/>
      <c r="F12" s="228"/>
      <c r="G12" s="229"/>
    </row>
    <row r="13" spans="1:12" s="1" customFormat="1" x14ac:dyDescent="0.25">
      <c r="A13" s="65"/>
    </row>
    <row r="14" spans="1:12" s="1" customFormat="1" x14ac:dyDescent="0.25">
      <c r="A14" s="65"/>
      <c r="B14" s="66"/>
    </row>
    <row r="15" spans="1:12" s="1" customFormat="1" ht="15.75" thickBot="1" x14ac:dyDescent="0.3">
      <c r="A15" s="65"/>
      <c r="B15" s="145" t="s">
        <v>25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 s="1" customFormat="1" ht="15" customHeight="1" x14ac:dyDescent="0.25">
      <c r="A16" s="65"/>
      <c r="B16" s="71" t="s">
        <v>26</v>
      </c>
      <c r="C16" s="73"/>
      <c r="D16" s="73"/>
      <c r="E16" s="73"/>
      <c r="F16" s="73"/>
      <c r="G16" s="73"/>
    </row>
    <row r="17" spans="1:117" s="1" customFormat="1" ht="4.5" customHeight="1" x14ac:dyDescent="0.25">
      <c r="A17" s="65"/>
      <c r="B17" s="72"/>
      <c r="C17" s="73"/>
      <c r="D17" s="73"/>
      <c r="E17" s="73"/>
      <c r="F17" s="73"/>
      <c r="G17" s="73"/>
    </row>
    <row r="18" spans="1:117" s="1" customFormat="1" ht="15" customHeight="1" x14ac:dyDescent="0.25">
      <c r="A18" s="65"/>
      <c r="B18" s="174" t="s">
        <v>27</v>
      </c>
      <c r="C18" s="73"/>
      <c r="D18" s="73"/>
      <c r="E18" s="73"/>
      <c r="F18" s="73"/>
      <c r="G18" s="74" t="s">
        <v>28</v>
      </c>
    </row>
    <row r="19" spans="1:117" s="1" customFormat="1" ht="7.5" customHeight="1" x14ac:dyDescent="0.25">
      <c r="A19" s="65"/>
      <c r="G19" s="75"/>
      <c r="H19" s="75"/>
      <c r="I19" s="75"/>
      <c r="J19" s="75"/>
    </row>
    <row r="20" spans="1:117" ht="38.25" customHeight="1" x14ac:dyDescent="0.25">
      <c r="B20" s="143" t="s">
        <v>29</v>
      </c>
      <c r="C20" s="165" t="s">
        <v>30</v>
      </c>
      <c r="D20" s="143" t="s">
        <v>31</v>
      </c>
      <c r="E20" s="143" t="s">
        <v>32</v>
      </c>
      <c r="F20" s="159" t="s">
        <v>33</v>
      </c>
      <c r="G20" s="143" t="s">
        <v>34</v>
      </c>
      <c r="H20" s="159" t="s">
        <v>35</v>
      </c>
      <c r="I20" s="160" t="s">
        <v>36</v>
      </c>
      <c r="J20" s="160" t="s">
        <v>37</v>
      </c>
      <c r="K20" s="166" t="s">
        <v>38</v>
      </c>
      <c r="L20" s="1"/>
      <c r="M20" s="1"/>
      <c r="N20" s="1"/>
      <c r="DJ20"/>
      <c r="DK20"/>
      <c r="DL20"/>
      <c r="DM20"/>
    </row>
    <row r="21" spans="1:117" x14ac:dyDescent="0.25">
      <c r="B21" s="3"/>
      <c r="C21" s="141"/>
      <c r="D21" s="179"/>
      <c r="E21" s="180"/>
      <c r="F21" s="77">
        <f>E21</f>
        <v>0</v>
      </c>
      <c r="G21" s="184">
        <f>D21*E21</f>
        <v>0</v>
      </c>
      <c r="H21" s="77">
        <f>D21*F21</f>
        <v>0</v>
      </c>
      <c r="I21" s="78">
        <f>Desplegables!$D$7</f>
        <v>0.75</v>
      </c>
      <c r="J21" s="79">
        <f>+I21*H21</f>
        <v>0</v>
      </c>
      <c r="K21" s="81"/>
      <c r="L21" s="1"/>
      <c r="M21" s="1"/>
      <c r="N21" s="1"/>
      <c r="DJ21"/>
      <c r="DK21"/>
      <c r="DL21"/>
      <c r="DM21"/>
    </row>
    <row r="22" spans="1:117" x14ac:dyDescent="0.25">
      <c r="B22" s="3"/>
      <c r="C22" s="141"/>
      <c r="D22" s="179"/>
      <c r="E22" s="180"/>
      <c r="F22" s="77">
        <f t="shared" ref="F22:F23" si="0">E22</f>
        <v>0</v>
      </c>
      <c r="G22" s="184">
        <f>D22*E22</f>
        <v>0</v>
      </c>
      <c r="H22" s="77">
        <f t="shared" ref="H22:H23" si="1">D22*F22</f>
        <v>0</v>
      </c>
      <c r="I22" s="78">
        <f>Desplegables!$D$7</f>
        <v>0.75</v>
      </c>
      <c r="J22" s="79">
        <f t="shared" ref="J22:J23" si="2">+I22*H22</f>
        <v>0</v>
      </c>
      <c r="K22" s="81"/>
      <c r="L22" s="1"/>
      <c r="M22" s="1"/>
      <c r="N22" s="1"/>
      <c r="DJ22"/>
      <c r="DK22"/>
      <c r="DL22"/>
      <c r="DM22"/>
    </row>
    <row r="23" spans="1:117" x14ac:dyDescent="0.25">
      <c r="B23" s="3"/>
      <c r="C23" s="141"/>
      <c r="D23" s="181"/>
      <c r="E23" s="182"/>
      <c r="F23" s="77">
        <f t="shared" si="0"/>
        <v>0</v>
      </c>
      <c r="G23" s="184">
        <f t="shared" ref="G23:G25" si="3">D23*E23</f>
        <v>0</v>
      </c>
      <c r="H23" s="77">
        <f t="shared" si="1"/>
        <v>0</v>
      </c>
      <c r="I23" s="78">
        <f>Desplegables!$D$7</f>
        <v>0.75</v>
      </c>
      <c r="J23" s="79">
        <f t="shared" si="2"/>
        <v>0</v>
      </c>
      <c r="K23" s="81"/>
      <c r="L23" s="1"/>
      <c r="M23" s="1"/>
      <c r="N23" s="1"/>
      <c r="DJ23"/>
      <c r="DK23"/>
      <c r="DL23"/>
      <c r="DM23"/>
    </row>
    <row r="24" spans="1:117" x14ac:dyDescent="0.25">
      <c r="B24" s="3"/>
      <c r="C24" s="141"/>
      <c r="D24" s="181"/>
      <c r="E24" s="182"/>
      <c r="F24" s="77">
        <f t="shared" ref="F24:F25" si="4">E24</f>
        <v>0</v>
      </c>
      <c r="G24" s="184">
        <f>D24*E24</f>
        <v>0</v>
      </c>
      <c r="H24" s="77">
        <f t="shared" ref="H24:H26" si="5">D24*F24</f>
        <v>0</v>
      </c>
      <c r="I24" s="78">
        <f>Desplegables!$D$7</f>
        <v>0.75</v>
      </c>
      <c r="J24" s="79">
        <f>+I24*H24</f>
        <v>0</v>
      </c>
      <c r="K24" s="81"/>
      <c r="L24" s="1"/>
      <c r="M24" s="80"/>
      <c r="N24" s="1"/>
      <c r="DJ24"/>
      <c r="DK24"/>
      <c r="DL24"/>
      <c r="DM24"/>
    </row>
    <row r="25" spans="1:117" x14ac:dyDescent="0.25">
      <c r="B25" s="3"/>
      <c r="C25" s="141"/>
      <c r="D25" s="183"/>
      <c r="E25" s="182"/>
      <c r="F25" s="77">
        <f t="shared" si="4"/>
        <v>0</v>
      </c>
      <c r="G25" s="184">
        <f t="shared" si="3"/>
        <v>0</v>
      </c>
      <c r="H25" s="77">
        <f t="shared" si="5"/>
        <v>0</v>
      </c>
      <c r="I25" s="78">
        <f>Desplegables!$D$7</f>
        <v>0.75</v>
      </c>
      <c r="J25" s="79">
        <f>+I25*H25</f>
        <v>0</v>
      </c>
      <c r="K25" s="81"/>
      <c r="L25" s="1"/>
      <c r="M25" s="80"/>
      <c r="N25" s="1"/>
      <c r="DJ25"/>
      <c r="DK25"/>
      <c r="DL25"/>
      <c r="DM25"/>
    </row>
    <row r="26" spans="1:117" x14ac:dyDescent="0.25">
      <c r="B26" s="3"/>
      <c r="C26" s="141"/>
      <c r="D26" s="32"/>
      <c r="E26" s="168"/>
      <c r="F26" s="77">
        <f t="shared" ref="F26" si="6">E26</f>
        <v>0</v>
      </c>
      <c r="G26" s="184">
        <f t="shared" ref="G26:G27" si="7">+D26*E26</f>
        <v>0</v>
      </c>
      <c r="H26" s="77">
        <f t="shared" si="5"/>
        <v>0</v>
      </c>
      <c r="I26" s="78">
        <f>Desplegables!$D$7</f>
        <v>0.75</v>
      </c>
      <c r="J26" s="79">
        <f t="shared" ref="J26:J27" si="8">+I26*H26</f>
        <v>0</v>
      </c>
      <c r="K26" s="81"/>
      <c r="L26" s="1"/>
      <c r="M26" s="80"/>
      <c r="N26" s="1"/>
      <c r="DJ26"/>
      <c r="DK26"/>
      <c r="DL26"/>
      <c r="DM26"/>
    </row>
    <row r="27" spans="1:117" x14ac:dyDescent="0.25">
      <c r="B27" s="82"/>
      <c r="C27" s="142"/>
      <c r="D27" s="83"/>
      <c r="E27" s="28">
        <f>IF(C27="Mòdul A",Desplegables!$F$21,IF(C27="Mòdul B",Desplegables!$F$22,IF(C27="Mòdul c",Desplegables!$F$23,)))</f>
        <v>0</v>
      </c>
      <c r="F27" s="163"/>
      <c r="G27" s="28">
        <f t="shared" si="7"/>
        <v>0</v>
      </c>
      <c r="H27" s="84"/>
      <c r="I27" s="85">
        <f>Desplegables!$D$7</f>
        <v>0.75</v>
      </c>
      <c r="J27" s="86">
        <f t="shared" si="8"/>
        <v>0</v>
      </c>
      <c r="K27" s="87"/>
      <c r="L27" s="1"/>
      <c r="M27" s="80"/>
      <c r="N27" s="1"/>
      <c r="DJ27"/>
      <c r="DK27"/>
      <c r="DL27"/>
      <c r="DM27"/>
    </row>
    <row r="28" spans="1:117" x14ac:dyDescent="0.25">
      <c r="B28" s="88"/>
      <c r="C28" s="89"/>
      <c r="D28" s="167" t="s">
        <v>39</v>
      </c>
      <c r="E28" s="29">
        <f>SUM($E$21:$E$27)</f>
        <v>0</v>
      </c>
      <c r="F28" s="29"/>
      <c r="G28" s="30">
        <f>SUM($G$21:$G$27)</f>
        <v>0</v>
      </c>
      <c r="H28" s="90">
        <f>SUM(H21:H27)</f>
        <v>0</v>
      </c>
      <c r="I28" s="91">
        <f>IF(H28=0,0,J28/H28)</f>
        <v>0</v>
      </c>
      <c r="J28" s="30">
        <f>+SUM(J21:J26)</f>
        <v>0</v>
      </c>
      <c r="K28" s="1"/>
      <c r="L28" s="1"/>
      <c r="N28" s="1"/>
      <c r="DJ28"/>
      <c r="DK28"/>
      <c r="DL28"/>
      <c r="DM28"/>
    </row>
    <row r="29" spans="1:117" x14ac:dyDescent="0.25">
      <c r="B29" s="92"/>
      <c r="C29" s="9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DJ29"/>
      <c r="DK29"/>
      <c r="DL29"/>
      <c r="DM29"/>
    </row>
    <row r="30" spans="1:117" s="1" customFormat="1" x14ac:dyDescent="0.25">
      <c r="A30" s="65"/>
      <c r="B30" s="92"/>
      <c r="C30" s="92"/>
      <c r="D30" s="93"/>
      <c r="E30" s="94"/>
      <c r="F30" s="94"/>
    </row>
    <row r="31" spans="1:117" s="1" customFormat="1" ht="15.75" thickBot="1" x14ac:dyDescent="0.3">
      <c r="A31" s="65"/>
      <c r="B31" s="145" t="s">
        <v>40</v>
      </c>
      <c r="C31" s="146"/>
      <c r="D31" s="147"/>
      <c r="E31" s="148"/>
      <c r="F31" s="148"/>
      <c r="G31" s="12"/>
      <c r="H31" s="12"/>
      <c r="I31" s="12"/>
      <c r="J31" s="12"/>
      <c r="K31" s="12"/>
      <c r="L31" s="12"/>
    </row>
    <row r="32" spans="1:117" s="1" customFormat="1" x14ac:dyDescent="0.25">
      <c r="A32" s="65"/>
      <c r="B32" s="71" t="s">
        <v>41</v>
      </c>
      <c r="C32" s="92"/>
      <c r="D32" s="93"/>
      <c r="E32" s="94"/>
      <c r="F32" s="94"/>
    </row>
    <row r="33" spans="1:117" s="1" customFormat="1" x14ac:dyDescent="0.25">
      <c r="A33" s="65"/>
      <c r="B33" s="71"/>
      <c r="C33" s="92"/>
      <c r="D33" s="93"/>
      <c r="E33" s="94"/>
      <c r="F33" s="94"/>
    </row>
    <row r="34" spans="1:117" ht="30.75" customHeight="1" x14ac:dyDescent="0.25">
      <c r="B34" s="143" t="s">
        <v>42</v>
      </c>
      <c r="C34" s="230" t="s">
        <v>43</v>
      </c>
      <c r="D34" s="231"/>
      <c r="E34" s="231"/>
      <c r="F34" s="232"/>
      <c r="G34" s="143" t="s">
        <v>34</v>
      </c>
      <c r="H34" s="159" t="s">
        <v>35</v>
      </c>
      <c r="I34" s="144" t="s">
        <v>36</v>
      </c>
      <c r="J34" s="144" t="s">
        <v>37</v>
      </c>
      <c r="K34" s="166" t="s">
        <v>38</v>
      </c>
      <c r="L34" s="1"/>
      <c r="M34" s="1"/>
      <c r="N34" s="1"/>
      <c r="DJ34"/>
      <c r="DK34"/>
      <c r="DL34"/>
      <c r="DM34"/>
    </row>
    <row r="35" spans="1:117" x14ac:dyDescent="0.25">
      <c r="B35" s="34"/>
      <c r="C35" s="176"/>
      <c r="D35" s="177"/>
      <c r="E35" s="177"/>
      <c r="F35" s="178"/>
      <c r="G35" s="186"/>
      <c r="H35" s="77">
        <f>G35</f>
        <v>0</v>
      </c>
      <c r="I35" s="78">
        <f>Desplegables!$D$7</f>
        <v>0.75</v>
      </c>
      <c r="J35" s="79">
        <f>+I35*H35</f>
        <v>0</v>
      </c>
      <c r="K35" s="81"/>
      <c r="L35" s="1"/>
      <c r="M35" s="1"/>
      <c r="N35" s="1"/>
      <c r="DJ35"/>
      <c r="DK35"/>
      <c r="DL35"/>
      <c r="DM35"/>
    </row>
    <row r="36" spans="1:117" x14ac:dyDescent="0.25">
      <c r="B36" s="3"/>
      <c r="C36" s="176"/>
      <c r="D36" s="177"/>
      <c r="E36" s="177"/>
      <c r="F36" s="176"/>
      <c r="G36" s="186"/>
      <c r="H36" s="77">
        <f t="shared" ref="H36:H37" si="9">G36</f>
        <v>0</v>
      </c>
      <c r="I36" s="78">
        <f>Desplegables!$D$7</f>
        <v>0.75</v>
      </c>
      <c r="J36" s="79">
        <f t="shared" ref="J36:J38" si="10">+I36*H36</f>
        <v>0</v>
      </c>
      <c r="K36" s="81"/>
      <c r="L36" s="1"/>
      <c r="M36" s="1"/>
      <c r="N36" s="1"/>
      <c r="DJ36"/>
      <c r="DK36"/>
      <c r="DL36"/>
      <c r="DM36"/>
    </row>
    <row r="37" spans="1:117" x14ac:dyDescent="0.25">
      <c r="B37" s="3"/>
      <c r="C37" s="176"/>
      <c r="D37" s="177"/>
      <c r="E37" s="177"/>
      <c r="F37" s="176"/>
      <c r="G37" s="186"/>
      <c r="H37" s="77">
        <f t="shared" si="9"/>
        <v>0</v>
      </c>
      <c r="I37" s="78">
        <f>Desplegables!$D$7</f>
        <v>0.75</v>
      </c>
      <c r="J37" s="79">
        <f t="shared" si="10"/>
        <v>0</v>
      </c>
      <c r="K37" s="81"/>
      <c r="L37" s="1"/>
      <c r="M37" s="1"/>
      <c r="N37" s="1"/>
      <c r="DJ37"/>
      <c r="DK37"/>
      <c r="DL37"/>
      <c r="DM37"/>
    </row>
    <row r="38" spans="1:117" x14ac:dyDescent="0.25">
      <c r="B38" s="82"/>
      <c r="C38" s="225"/>
      <c r="D38" s="226"/>
      <c r="E38" s="226"/>
      <c r="F38" s="155"/>
      <c r="G38" s="185"/>
      <c r="H38" s="84"/>
      <c r="I38" s="85">
        <f>Desplegables!$D$7</f>
        <v>0.75</v>
      </c>
      <c r="J38" s="86">
        <f t="shared" si="10"/>
        <v>0</v>
      </c>
      <c r="K38" s="87"/>
      <c r="L38" s="1"/>
      <c r="M38" s="1"/>
      <c r="N38" s="1"/>
      <c r="DJ38"/>
      <c r="DK38"/>
      <c r="DL38"/>
      <c r="DM38"/>
    </row>
    <row r="39" spans="1:117" x14ac:dyDescent="0.25">
      <c r="A39"/>
      <c r="B39" s="89"/>
      <c r="C39" s="89"/>
      <c r="D39" s="220" t="s">
        <v>39</v>
      </c>
      <c r="E39" s="220"/>
      <c r="F39" s="156"/>
      <c r="G39" s="95">
        <f>SUM($G$35:$G$38)</f>
        <v>0</v>
      </c>
      <c r="H39" s="96">
        <f>SUM(H35:H37)</f>
        <v>0</v>
      </c>
      <c r="I39" s="91">
        <f>IF(H39=0,0,J39/H39)</f>
        <v>0</v>
      </c>
      <c r="J39" s="30">
        <f>SUM(J35:J37)</f>
        <v>0</v>
      </c>
      <c r="K39" s="1"/>
      <c r="L39" s="1"/>
      <c r="M39" s="1"/>
      <c r="N39" s="1"/>
      <c r="DJ39"/>
      <c r="DK39"/>
      <c r="DL39"/>
      <c r="DM39"/>
    </row>
    <row r="40" spans="1:117" s="1" customFormat="1" x14ac:dyDescent="0.25">
      <c r="A40" s="65"/>
      <c r="B40" s="97"/>
      <c r="C40" s="92"/>
      <c r="D40" s="98"/>
      <c r="E40" s="98"/>
      <c r="F40" s="98"/>
      <c r="G40" s="99"/>
      <c r="H40" s="100"/>
      <c r="I40" s="100"/>
      <c r="J40" s="101"/>
      <c r="L40" s="99"/>
    </row>
    <row r="41" spans="1:117" s="1" customFormat="1" x14ac:dyDescent="0.25">
      <c r="A41" s="65"/>
      <c r="B41" s="102"/>
      <c r="C41" s="102"/>
      <c r="D41" s="102"/>
      <c r="E41" s="102"/>
      <c r="F41" s="102"/>
      <c r="G41" s="102"/>
      <c r="H41" s="102"/>
      <c r="I41" s="102"/>
      <c r="J41" s="102"/>
      <c r="L41" s="102"/>
    </row>
    <row r="42" spans="1:117" s="1" customFormat="1" ht="15.75" thickBot="1" x14ac:dyDescent="0.3">
      <c r="A42" s="65"/>
      <c r="B42" s="145" t="s">
        <v>44</v>
      </c>
      <c r="C42" s="149"/>
      <c r="D42" s="149"/>
      <c r="E42" s="149"/>
      <c r="F42" s="149"/>
      <c r="G42" s="149"/>
      <c r="H42" s="149"/>
      <c r="I42" s="149"/>
      <c r="J42" s="149"/>
      <c r="K42" s="149"/>
      <c r="L42" s="149"/>
    </row>
    <row r="43" spans="1:117" s="1" customFormat="1" x14ac:dyDescent="0.25">
      <c r="A43" s="65"/>
      <c r="B43" s="71" t="s">
        <v>45</v>
      </c>
      <c r="C43" s="102"/>
      <c r="D43" s="102"/>
      <c r="E43" s="102"/>
      <c r="F43" s="102"/>
      <c r="G43" s="102"/>
      <c r="H43" s="102"/>
      <c r="I43" s="102"/>
      <c r="J43" s="102"/>
      <c r="L43" s="102"/>
    </row>
    <row r="44" spans="1:117" s="1" customFormat="1" x14ac:dyDescent="0.25">
      <c r="A44" s="65"/>
      <c r="B44" s="71"/>
      <c r="C44" s="92"/>
      <c r="D44" s="93"/>
      <c r="E44" s="94"/>
      <c r="F44" s="94"/>
    </row>
    <row r="45" spans="1:117" ht="30.75" customHeight="1" x14ac:dyDescent="0.25">
      <c r="B45" s="143" t="s">
        <v>42</v>
      </c>
      <c r="C45" s="230" t="s">
        <v>43</v>
      </c>
      <c r="D45" s="231"/>
      <c r="E45" s="231"/>
      <c r="F45" s="232"/>
      <c r="G45" s="143" t="s">
        <v>34</v>
      </c>
      <c r="H45" s="161" t="s">
        <v>35</v>
      </c>
      <c r="I45" s="144" t="s">
        <v>36</v>
      </c>
      <c r="J45" s="144" t="s">
        <v>37</v>
      </c>
      <c r="K45" s="166" t="s">
        <v>38</v>
      </c>
      <c r="L45" s="1"/>
      <c r="M45" s="1"/>
      <c r="N45" s="1"/>
      <c r="DJ45"/>
      <c r="DK45"/>
      <c r="DL45"/>
      <c r="DM45"/>
    </row>
    <row r="46" spans="1:117" x14ac:dyDescent="0.25">
      <c r="B46" s="34"/>
      <c r="C46" s="176"/>
      <c r="D46" s="177"/>
      <c r="E46" s="177"/>
      <c r="F46" s="176"/>
      <c r="G46" s="186"/>
      <c r="H46" s="103">
        <f>IF(G46&gt;$G$79/2,$G$79*50%,G46)</f>
        <v>0</v>
      </c>
      <c r="I46" s="78">
        <f>Desplegables!$D$7</f>
        <v>0.75</v>
      </c>
      <c r="J46" s="79">
        <f>+I46*H46</f>
        <v>0</v>
      </c>
      <c r="K46" s="81"/>
      <c r="L46" s="1"/>
      <c r="M46" s="1"/>
      <c r="N46" s="1"/>
      <c r="DJ46"/>
      <c r="DK46"/>
      <c r="DL46"/>
      <c r="DM46"/>
    </row>
    <row r="47" spans="1:117" x14ac:dyDescent="0.25">
      <c r="B47" s="3"/>
      <c r="C47" s="176"/>
      <c r="D47" s="177"/>
      <c r="E47" s="177"/>
      <c r="F47" s="176"/>
      <c r="G47" s="186"/>
      <c r="H47" s="103">
        <f>IF(G47&gt;$G$79/2,$G$79*50%,G47)</f>
        <v>0</v>
      </c>
      <c r="I47" s="78">
        <f>Desplegables!$D$7</f>
        <v>0.75</v>
      </c>
      <c r="J47" s="79">
        <f t="shared" ref="J47:J49" si="11">+I47*H47</f>
        <v>0</v>
      </c>
      <c r="K47" s="81"/>
      <c r="L47" s="1"/>
      <c r="M47" s="1"/>
      <c r="N47" s="1"/>
      <c r="DJ47"/>
      <c r="DK47"/>
      <c r="DL47"/>
      <c r="DM47"/>
    </row>
    <row r="48" spans="1:117" x14ac:dyDescent="0.25">
      <c r="B48" s="3"/>
      <c r="C48" s="176"/>
      <c r="D48" s="177"/>
      <c r="E48" s="177"/>
      <c r="F48" s="176"/>
      <c r="G48" s="186"/>
      <c r="H48" s="103">
        <f>IF(G48&gt;$G$79/2,$G$79*50%,G48)</f>
        <v>0</v>
      </c>
      <c r="I48" s="78">
        <f>Desplegables!$D$7</f>
        <v>0.75</v>
      </c>
      <c r="J48" s="79">
        <f t="shared" si="11"/>
        <v>0</v>
      </c>
      <c r="K48" s="81"/>
      <c r="L48" s="1"/>
      <c r="M48" s="1"/>
      <c r="N48" s="1"/>
      <c r="DJ48"/>
      <c r="DK48"/>
      <c r="DL48"/>
      <c r="DM48"/>
    </row>
    <row r="49" spans="1:117" ht="15" customHeight="1" x14ac:dyDescent="0.25">
      <c r="B49" s="82"/>
      <c r="C49" s="225"/>
      <c r="D49" s="226"/>
      <c r="E49" s="226"/>
      <c r="F49" s="155"/>
      <c r="G49" s="185"/>
      <c r="H49" s="104"/>
      <c r="I49" s="85">
        <f>Desplegables!$D$7</f>
        <v>0.75</v>
      </c>
      <c r="J49" s="86">
        <f t="shared" si="11"/>
        <v>0</v>
      </c>
      <c r="K49" s="87"/>
      <c r="L49" s="1"/>
      <c r="M49" s="1"/>
      <c r="N49" s="1"/>
      <c r="DJ49"/>
      <c r="DK49"/>
      <c r="DL49"/>
      <c r="DM49"/>
    </row>
    <row r="50" spans="1:117" x14ac:dyDescent="0.25">
      <c r="B50" s="89"/>
      <c r="C50" s="89"/>
      <c r="D50" s="220" t="s">
        <v>39</v>
      </c>
      <c r="E50" s="220"/>
      <c r="F50" s="156"/>
      <c r="G50" s="30">
        <f>SUM($G$46:$G$49)</f>
        <v>0</v>
      </c>
      <c r="H50" s="105">
        <f>SUM(H46:H49)</f>
        <v>0</v>
      </c>
      <c r="I50" s="91">
        <f>IF(H50=0,0,J50/H50)</f>
        <v>0</v>
      </c>
      <c r="J50" s="30">
        <f>SUM(J46:J48)</f>
        <v>0</v>
      </c>
      <c r="K50" s="1"/>
      <c r="L50" s="1"/>
      <c r="M50" s="1"/>
      <c r="N50" s="1"/>
      <c r="DJ50"/>
      <c r="DK50"/>
      <c r="DL50"/>
      <c r="DM50"/>
    </row>
    <row r="51" spans="1:117" s="1" customFormat="1" x14ac:dyDescent="0.25">
      <c r="A51" s="65"/>
      <c r="B51" s="97"/>
      <c r="C51" s="92"/>
      <c r="D51" s="98"/>
      <c r="E51" s="98"/>
      <c r="F51" s="98"/>
      <c r="G51" s="99"/>
      <c r="H51" s="100"/>
      <c r="I51" s="100"/>
      <c r="J51" s="101"/>
      <c r="L51" s="99"/>
    </row>
    <row r="52" spans="1:117" s="1" customFormat="1" x14ac:dyDescent="0.25">
      <c r="A52" s="65"/>
      <c r="B52" s="102"/>
      <c r="C52" s="102"/>
      <c r="D52" s="102"/>
      <c r="E52" s="102"/>
      <c r="F52" s="102"/>
      <c r="G52" s="102"/>
      <c r="H52" s="102"/>
      <c r="I52" s="102"/>
      <c r="J52" s="102"/>
      <c r="L52" s="102"/>
    </row>
    <row r="53" spans="1:117" s="1" customFormat="1" ht="15.75" thickBot="1" x14ac:dyDescent="0.3">
      <c r="A53" s="65"/>
      <c r="B53" s="145" t="s">
        <v>46</v>
      </c>
      <c r="C53" s="149"/>
      <c r="D53" s="149"/>
      <c r="E53" s="149"/>
      <c r="F53" s="149"/>
      <c r="G53" s="149"/>
      <c r="H53" s="149"/>
      <c r="I53" s="149"/>
      <c r="J53" s="149"/>
      <c r="K53" s="149"/>
      <c r="L53" s="149"/>
    </row>
    <row r="54" spans="1:117" s="1" customFormat="1" x14ac:dyDescent="0.25">
      <c r="A54" s="65"/>
      <c r="B54" s="71" t="s">
        <v>47</v>
      </c>
      <c r="C54" s="102"/>
      <c r="D54" s="102"/>
      <c r="E54" s="102"/>
      <c r="F54" s="102"/>
      <c r="G54" s="102"/>
      <c r="H54" s="102"/>
      <c r="I54" s="102"/>
      <c r="J54" s="102"/>
      <c r="L54" s="102"/>
    </row>
    <row r="55" spans="1:117" s="1" customFormat="1" x14ac:dyDescent="0.25">
      <c r="A55" s="65"/>
      <c r="B55" s="71"/>
      <c r="C55" s="92"/>
      <c r="D55" s="93"/>
      <c r="E55" s="94"/>
      <c r="F55" s="94"/>
    </row>
    <row r="56" spans="1:117" ht="30.75" customHeight="1" thickBot="1" x14ac:dyDescent="0.3">
      <c r="B56" s="143" t="s">
        <v>42</v>
      </c>
      <c r="C56" s="230" t="s">
        <v>43</v>
      </c>
      <c r="D56" s="231"/>
      <c r="E56" s="231"/>
      <c r="F56" s="232"/>
      <c r="G56" s="143" t="s">
        <v>34</v>
      </c>
      <c r="H56" s="159" t="s">
        <v>35</v>
      </c>
      <c r="I56" s="144" t="s">
        <v>36</v>
      </c>
      <c r="J56" s="144" t="s">
        <v>37</v>
      </c>
      <c r="K56" s="76" t="s">
        <v>38</v>
      </c>
      <c r="L56" s="1"/>
      <c r="M56" s="1"/>
      <c r="N56" s="1"/>
      <c r="DJ56"/>
      <c r="DK56"/>
      <c r="DL56"/>
      <c r="DM56"/>
    </row>
    <row r="57" spans="1:117" x14ac:dyDescent="0.25">
      <c r="B57" s="34"/>
      <c r="C57" s="176"/>
      <c r="D57" s="177"/>
      <c r="E57" s="177"/>
      <c r="F57" s="176"/>
      <c r="G57" s="187"/>
      <c r="H57" s="77">
        <f>G57</f>
        <v>0</v>
      </c>
      <c r="I57" s="78">
        <f>Desplegables!$D$7</f>
        <v>0.75</v>
      </c>
      <c r="J57" s="79">
        <f>+I57*H57</f>
        <v>0</v>
      </c>
      <c r="K57" s="40"/>
      <c r="L57" s="1"/>
      <c r="M57" s="1"/>
      <c r="N57" s="1"/>
      <c r="DJ57"/>
      <c r="DK57"/>
      <c r="DL57"/>
      <c r="DM57"/>
    </row>
    <row r="58" spans="1:117" x14ac:dyDescent="0.25">
      <c r="B58" s="3"/>
      <c r="C58" s="176"/>
      <c r="D58" s="177"/>
      <c r="E58" s="177"/>
      <c r="F58" s="176"/>
      <c r="G58" s="186"/>
      <c r="H58" s="77">
        <f>G58</f>
        <v>0</v>
      </c>
      <c r="I58" s="78">
        <f>Desplegables!$D$7</f>
        <v>0.75</v>
      </c>
      <c r="J58" s="79">
        <f t="shared" ref="J58:J60" si="12">+I58*H58</f>
        <v>0</v>
      </c>
      <c r="K58" s="40"/>
      <c r="L58" s="1"/>
      <c r="M58" s="1"/>
      <c r="N58" s="1"/>
      <c r="DJ58"/>
      <c r="DK58"/>
      <c r="DL58"/>
      <c r="DM58"/>
    </row>
    <row r="59" spans="1:117" x14ac:dyDescent="0.25">
      <c r="B59" s="3"/>
      <c r="C59" s="176"/>
      <c r="D59" s="177"/>
      <c r="E59" s="177"/>
      <c r="F59" s="176"/>
      <c r="G59" s="186"/>
      <c r="H59" s="77">
        <f t="shared" ref="H59" si="13">G59</f>
        <v>0</v>
      </c>
      <c r="I59" s="78">
        <f>Desplegables!$D$7</f>
        <v>0.75</v>
      </c>
      <c r="J59" s="79">
        <f t="shared" si="12"/>
        <v>0</v>
      </c>
      <c r="K59" s="81"/>
      <c r="L59" s="1"/>
      <c r="M59" s="1"/>
      <c r="N59" s="1"/>
      <c r="DJ59"/>
      <c r="DK59"/>
      <c r="DL59"/>
      <c r="DM59"/>
    </row>
    <row r="60" spans="1:117" ht="15" customHeight="1" x14ac:dyDescent="0.25">
      <c r="B60" s="82"/>
      <c r="C60" s="225"/>
      <c r="D60" s="226"/>
      <c r="E60" s="226"/>
      <c r="F60" s="155"/>
      <c r="G60" s="185"/>
      <c r="H60" s="84"/>
      <c r="I60" s="85">
        <f>Desplegables!$D$7</f>
        <v>0.75</v>
      </c>
      <c r="J60" s="86">
        <f t="shared" si="12"/>
        <v>0</v>
      </c>
      <c r="K60" s="87"/>
      <c r="L60" s="1"/>
      <c r="M60" s="1"/>
      <c r="N60" s="1"/>
      <c r="DJ60"/>
      <c r="DK60"/>
      <c r="DL60"/>
      <c r="DM60"/>
    </row>
    <row r="61" spans="1:117" x14ac:dyDescent="0.25">
      <c r="B61" s="89"/>
      <c r="C61" s="89"/>
      <c r="D61" s="220" t="s">
        <v>39</v>
      </c>
      <c r="E61" s="220"/>
      <c r="F61" s="156"/>
      <c r="G61" s="30">
        <f>SUM($G$57:$G$60)</f>
        <v>0</v>
      </c>
      <c r="H61" s="106">
        <f>SUM(H57:H60)</f>
        <v>0</v>
      </c>
      <c r="I61" s="91">
        <f>IF(H61=0,0,J61/H61)</f>
        <v>0</v>
      </c>
      <c r="J61" s="30">
        <f>SUM(J57:J59)</f>
        <v>0</v>
      </c>
      <c r="K61" s="1"/>
      <c r="L61" s="1"/>
      <c r="M61" s="1"/>
      <c r="N61" s="1"/>
      <c r="DJ61"/>
      <c r="DK61"/>
      <c r="DL61"/>
      <c r="DM61"/>
    </row>
    <row r="62" spans="1:117" s="1" customFormat="1" x14ac:dyDescent="0.25">
      <c r="A62" s="65"/>
      <c r="B62" s="97"/>
      <c r="C62" s="92"/>
      <c r="D62" s="98"/>
      <c r="E62" s="98"/>
      <c r="F62" s="98"/>
      <c r="G62" s="99"/>
      <c r="H62" s="100"/>
      <c r="I62" s="100"/>
      <c r="J62" s="101"/>
    </row>
    <row r="63" spans="1:117" s="1" customFormat="1" x14ac:dyDescent="0.25">
      <c r="A63" s="65"/>
      <c r="B63" s="102"/>
      <c r="C63" s="102"/>
      <c r="D63" s="102"/>
      <c r="E63" s="102"/>
      <c r="F63" s="102"/>
      <c r="G63" s="102"/>
      <c r="H63" s="102"/>
      <c r="I63" s="102"/>
      <c r="J63" s="102"/>
      <c r="L63" s="102"/>
    </row>
    <row r="64" spans="1:117" s="1" customFormat="1" ht="15.75" thickBot="1" x14ac:dyDescent="0.3">
      <c r="A64" s="65"/>
      <c r="B64" s="145" t="s">
        <v>48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1:117" s="1" customFormat="1" x14ac:dyDescent="0.25">
      <c r="A65" s="65"/>
      <c r="B65" s="71" t="s">
        <v>49</v>
      </c>
    </row>
    <row r="66" spans="1:117" s="1" customFormat="1" x14ac:dyDescent="0.25">
      <c r="A66" s="65"/>
      <c r="B66" s="66"/>
    </row>
    <row r="67" spans="1:117" ht="30.75" customHeight="1" x14ac:dyDescent="0.25">
      <c r="B67" s="143" t="s">
        <v>42</v>
      </c>
      <c r="C67" s="230" t="s">
        <v>43</v>
      </c>
      <c r="D67" s="231"/>
      <c r="E67" s="231"/>
      <c r="F67" s="232"/>
      <c r="G67" s="143" t="s">
        <v>34</v>
      </c>
      <c r="H67" s="159" t="s">
        <v>35</v>
      </c>
      <c r="I67" s="144" t="s">
        <v>36</v>
      </c>
      <c r="J67" s="144" t="s">
        <v>37</v>
      </c>
      <c r="K67" s="166" t="s">
        <v>38</v>
      </c>
      <c r="L67" s="1"/>
      <c r="M67" s="1"/>
      <c r="N67" s="1"/>
      <c r="DJ67"/>
      <c r="DK67"/>
      <c r="DL67"/>
      <c r="DM67"/>
    </row>
    <row r="68" spans="1:117" ht="15" customHeight="1" x14ac:dyDescent="0.25">
      <c r="B68" s="107" t="s">
        <v>50</v>
      </c>
      <c r="C68" s="251" t="s">
        <v>51</v>
      </c>
      <c r="D68" s="252"/>
      <c r="E68" s="252"/>
      <c r="F68" s="253"/>
      <c r="G68" s="33">
        <v>1000</v>
      </c>
      <c r="H68" s="77">
        <f>G68</f>
        <v>1000</v>
      </c>
      <c r="I68" s="108">
        <f>Desplegables!D11</f>
        <v>1</v>
      </c>
      <c r="J68" s="109">
        <f>+H68*I68</f>
        <v>1000</v>
      </c>
      <c r="K68" s="81"/>
      <c r="L68" s="1"/>
      <c r="M68" s="1"/>
      <c r="N68" s="1"/>
      <c r="DJ68"/>
      <c r="DK68"/>
      <c r="DL68"/>
      <c r="DM68"/>
    </row>
    <row r="69" spans="1:117" ht="15" customHeight="1" x14ac:dyDescent="0.25">
      <c r="B69" s="110"/>
      <c r="C69" s="111"/>
      <c r="D69" s="233"/>
      <c r="E69" s="234"/>
      <c r="F69" s="157"/>
      <c r="G69" s="28"/>
      <c r="H69" s="112"/>
      <c r="I69" s="113"/>
      <c r="J69" s="114"/>
      <c r="K69" s="87"/>
      <c r="L69" s="1"/>
      <c r="M69" s="1"/>
      <c r="N69" s="1"/>
      <c r="DJ69"/>
      <c r="DK69"/>
      <c r="DL69"/>
      <c r="DM69"/>
    </row>
    <row r="70" spans="1:117" x14ac:dyDescent="0.25">
      <c r="B70" s="97"/>
      <c r="C70" s="88"/>
      <c r="D70" s="235" t="s">
        <v>39</v>
      </c>
      <c r="E70" s="236"/>
      <c r="F70" s="158"/>
      <c r="G70" s="95">
        <f>SUM($G$68:$G$69)</f>
        <v>1000</v>
      </c>
      <c r="H70" s="96">
        <f>SUM(H68:H69)</f>
        <v>1000</v>
      </c>
      <c r="I70" s="115">
        <f>IF(H70=0,0,J70/H70)</f>
        <v>1</v>
      </c>
      <c r="J70" s="116">
        <f>SUM(J68:J68)</f>
        <v>1000</v>
      </c>
      <c r="K70" s="1"/>
      <c r="L70" s="1"/>
      <c r="M70" s="1"/>
      <c r="N70" s="1"/>
      <c r="DJ70"/>
      <c r="DK70"/>
      <c r="DL70"/>
      <c r="DM70"/>
    </row>
    <row r="71" spans="1:117" s="1" customFormat="1" x14ac:dyDescent="0.25">
      <c r="A71" s="65"/>
      <c r="I71" s="117"/>
    </row>
    <row r="72" spans="1:117" x14ac:dyDescent="0.25">
      <c r="B72" s="1"/>
      <c r="C72" s="1"/>
      <c r="D72" s="1"/>
      <c r="E72" s="1"/>
      <c r="F72" s="1"/>
      <c r="G72" s="1"/>
      <c r="H72" s="1"/>
      <c r="I72" s="1"/>
      <c r="J72" s="117"/>
      <c r="K72" s="1"/>
      <c r="L72" s="1"/>
      <c r="M72" s="1"/>
      <c r="N72" s="1"/>
      <c r="DJ72"/>
      <c r="DK72"/>
      <c r="DL72"/>
      <c r="DM72"/>
    </row>
    <row r="73" spans="1:117" ht="15.75" thickBot="1" x14ac:dyDescent="0.3">
      <c r="B73" s="118"/>
      <c r="C73" s="250" t="s">
        <v>52</v>
      </c>
      <c r="D73" s="250"/>
      <c r="E73" s="150"/>
      <c r="F73" s="150"/>
      <c r="G73" s="12"/>
      <c r="H73" s="12"/>
      <c r="I73" s="12"/>
      <c r="J73" s="153"/>
      <c r="K73" s="1"/>
      <c r="L73" s="1"/>
      <c r="M73" s="1"/>
      <c r="N73" s="1"/>
      <c r="DJ73"/>
      <c r="DK73"/>
      <c r="DL73"/>
      <c r="DM73"/>
    </row>
    <row r="74" spans="1:117" ht="30.75" customHeight="1" thickBot="1" x14ac:dyDescent="0.3">
      <c r="B74" s="1"/>
      <c r="C74" s="1"/>
      <c r="D74" s="1"/>
      <c r="E74" s="1"/>
      <c r="F74" s="1"/>
      <c r="G74" s="151" t="s">
        <v>34</v>
      </c>
      <c r="H74" s="162" t="s">
        <v>35</v>
      </c>
      <c r="I74" s="152" t="s">
        <v>36</v>
      </c>
      <c r="J74" s="152" t="s">
        <v>37</v>
      </c>
      <c r="K74" s="1"/>
      <c r="L74" s="1"/>
      <c r="M74" s="1"/>
      <c r="N74" s="1"/>
      <c r="DJ74"/>
      <c r="DK74"/>
      <c r="DL74"/>
      <c r="DM74"/>
    </row>
    <row r="75" spans="1:117" x14ac:dyDescent="0.25">
      <c r="B75" s="1"/>
      <c r="C75" s="241" t="s">
        <v>27</v>
      </c>
      <c r="D75" s="242"/>
      <c r="E75" s="242"/>
      <c r="F75" s="243"/>
      <c r="G75" s="119">
        <f>$G$28</f>
        <v>0</v>
      </c>
      <c r="H75" s="120">
        <f>$H$28</f>
        <v>0</v>
      </c>
      <c r="I75" s="121">
        <f>$I$28</f>
        <v>0</v>
      </c>
      <c r="J75" s="52">
        <f>H75*I75</f>
        <v>0</v>
      </c>
      <c r="K75" s="1"/>
      <c r="L75" s="1"/>
      <c r="M75" s="1"/>
      <c r="N75" s="1"/>
      <c r="DJ75"/>
      <c r="DK75"/>
      <c r="DL75"/>
      <c r="DM75"/>
    </row>
    <row r="76" spans="1:117" x14ac:dyDescent="0.25">
      <c r="B76" s="1"/>
      <c r="C76" s="244" t="s">
        <v>53</v>
      </c>
      <c r="D76" s="245"/>
      <c r="E76" s="245"/>
      <c r="F76" s="246"/>
      <c r="G76" s="188">
        <f>$G$39</f>
        <v>0</v>
      </c>
      <c r="H76" s="120">
        <f>$H$39</f>
        <v>0</v>
      </c>
      <c r="I76" s="121">
        <f>I39</f>
        <v>0</v>
      </c>
      <c r="J76" s="52">
        <f t="shared" ref="J76:J80" si="14">H76*I76</f>
        <v>0</v>
      </c>
      <c r="K76" s="1"/>
      <c r="L76" s="1"/>
      <c r="M76" s="1"/>
      <c r="N76" s="1"/>
      <c r="DJ76"/>
      <c r="DK76"/>
      <c r="DL76"/>
      <c r="DM76"/>
    </row>
    <row r="77" spans="1:117" x14ac:dyDescent="0.25">
      <c r="B77" s="1"/>
      <c r="C77" s="241" t="s">
        <v>54</v>
      </c>
      <c r="D77" s="242"/>
      <c r="E77" s="242"/>
      <c r="F77" s="243"/>
      <c r="G77" s="188">
        <f>G50</f>
        <v>0</v>
      </c>
      <c r="H77" s="122">
        <f>IF(G50&gt;G79/2,G79/2,G50)</f>
        <v>0</v>
      </c>
      <c r="I77" s="121">
        <v>0.75</v>
      </c>
      <c r="J77" s="123">
        <f>I77*H77</f>
        <v>0</v>
      </c>
      <c r="K77" s="1"/>
      <c r="L77" s="1"/>
      <c r="M77" s="1"/>
      <c r="N77" s="1"/>
      <c r="DJ77"/>
      <c r="DK77"/>
      <c r="DL77"/>
      <c r="DM77"/>
    </row>
    <row r="78" spans="1:117" ht="15.75" thickBot="1" x14ac:dyDescent="0.3">
      <c r="B78" s="1"/>
      <c r="C78" s="247" t="s">
        <v>55</v>
      </c>
      <c r="D78" s="248"/>
      <c r="E78" s="248"/>
      <c r="F78" s="249"/>
      <c r="G78" s="189">
        <f>$G$61</f>
        <v>0</v>
      </c>
      <c r="H78" s="124">
        <f>$H$61</f>
        <v>0</v>
      </c>
      <c r="I78" s="53">
        <f>I61</f>
        <v>0</v>
      </c>
      <c r="J78" s="54">
        <f>H78*I78</f>
        <v>0</v>
      </c>
      <c r="K78" s="1"/>
      <c r="L78" s="1"/>
      <c r="M78" s="1"/>
      <c r="N78" s="1"/>
      <c r="DJ78"/>
      <c r="DK78"/>
      <c r="DL78"/>
      <c r="DM78"/>
    </row>
    <row r="79" spans="1:117" ht="15.75" thickBot="1" x14ac:dyDescent="0.3">
      <c r="B79" s="1"/>
      <c r="C79" s="125"/>
      <c r="D79" s="126"/>
      <c r="E79" s="127" t="s">
        <v>56</v>
      </c>
      <c r="F79" s="127"/>
      <c r="G79" s="175">
        <f>SUM(G75:G78)</f>
        <v>0</v>
      </c>
      <c r="H79" s="175">
        <f>SUM(H75:H78)</f>
        <v>0</v>
      </c>
      <c r="I79" s="128">
        <f>IF($H$79=0,0,$J$79/H79)</f>
        <v>0</v>
      </c>
      <c r="J79" s="59">
        <f>IF(SUM($J$75:$J$78)&gt;Desplegables!$I$8,Desplegables!$I$8,SUM($J$75:$J$78))</f>
        <v>0</v>
      </c>
      <c r="K79" s="1"/>
      <c r="L79" s="1"/>
      <c r="M79" s="1"/>
      <c r="N79" s="1"/>
      <c r="DJ79"/>
      <c r="DK79"/>
      <c r="DL79"/>
      <c r="DM79"/>
    </row>
    <row r="80" spans="1:117" ht="15.75" thickTop="1" x14ac:dyDescent="0.25">
      <c r="B80" s="1"/>
      <c r="C80" s="238" t="s">
        <v>57</v>
      </c>
      <c r="D80" s="239"/>
      <c r="E80" s="239"/>
      <c r="F80" s="240"/>
      <c r="G80" s="119">
        <f>$G$68</f>
        <v>1000</v>
      </c>
      <c r="H80" s="120">
        <f>$H$70</f>
        <v>1000</v>
      </c>
      <c r="I80" s="51">
        <f>I70</f>
        <v>1</v>
      </c>
      <c r="J80" s="52">
        <f t="shared" si="14"/>
        <v>1000</v>
      </c>
      <c r="K80" s="1"/>
      <c r="L80" s="1"/>
      <c r="M80" s="1"/>
      <c r="N80" s="1"/>
      <c r="DJ80"/>
      <c r="DK80"/>
      <c r="DL80"/>
      <c r="DM80"/>
    </row>
    <row r="81" spans="1:117" s="137" customFormat="1" ht="16.5" thickBot="1" x14ac:dyDescent="0.3">
      <c r="A81" s="129"/>
      <c r="B81" s="130"/>
      <c r="C81" s="131"/>
      <c r="D81" s="131"/>
      <c r="E81" s="132" t="s">
        <v>56</v>
      </c>
      <c r="F81" s="132"/>
      <c r="G81" s="133">
        <f>+SUM($G$79:$G$80)</f>
        <v>1000</v>
      </c>
      <c r="H81" s="134">
        <f>SUM(H79:H80)</f>
        <v>1000</v>
      </c>
      <c r="I81" s="135">
        <f>IF(H81=0,0,J81/H81)</f>
        <v>1</v>
      </c>
      <c r="J81" s="136">
        <f>IF(SUM($J$79:$J$80)&gt;Desplegables!$H$7,Desplegables!$H$7,SUM($J$79:$J$80))</f>
        <v>1000</v>
      </c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  <c r="BR81" s="130"/>
      <c r="BS81" s="130"/>
      <c r="BT81" s="130"/>
      <c r="BU81" s="130"/>
      <c r="BV81" s="130"/>
      <c r="BW81" s="130"/>
      <c r="BX81" s="130"/>
      <c r="BY81" s="130"/>
      <c r="BZ81" s="130"/>
      <c r="CA81" s="130"/>
      <c r="CB81" s="130"/>
      <c r="CC81" s="130"/>
      <c r="CD81" s="130"/>
      <c r="CE81" s="130"/>
      <c r="CF81" s="130"/>
      <c r="CG81" s="130"/>
      <c r="CH81" s="130"/>
      <c r="CI81" s="130"/>
      <c r="CJ81" s="130"/>
      <c r="CK81" s="130"/>
      <c r="CL81" s="130"/>
      <c r="CM81" s="130"/>
      <c r="CN81" s="130"/>
      <c r="CO81" s="130"/>
      <c r="CP81" s="130"/>
      <c r="CQ81" s="130"/>
      <c r="CR81" s="130"/>
      <c r="CS81" s="130"/>
      <c r="CT81" s="130"/>
      <c r="CU81" s="130"/>
      <c r="CV81" s="130"/>
      <c r="CW81" s="130"/>
      <c r="CX81" s="130"/>
      <c r="CY81" s="130"/>
      <c r="CZ81" s="130"/>
      <c r="DA81" s="130"/>
      <c r="DB81" s="130"/>
      <c r="DC81" s="130"/>
      <c r="DD81" s="130"/>
      <c r="DE81" s="130"/>
      <c r="DF81" s="130"/>
      <c r="DG81" s="130"/>
      <c r="DH81" s="130"/>
      <c r="DI81" s="130"/>
    </row>
    <row r="82" spans="1:117" ht="15.75" x14ac:dyDescent="0.25">
      <c r="B82" s="1"/>
      <c r="C82" s="1"/>
      <c r="D82" s="138"/>
      <c r="E82" s="139"/>
      <c r="F82" s="139"/>
      <c r="G82" s="139"/>
      <c r="H82" s="139"/>
      <c r="I82" s="139"/>
      <c r="J82" s="139"/>
      <c r="K82" s="1"/>
      <c r="L82" s="1"/>
      <c r="M82" s="1"/>
      <c r="N82" s="1"/>
      <c r="DJ82"/>
      <c r="DK82"/>
      <c r="DL82"/>
      <c r="DM82"/>
    </row>
    <row r="83" spans="1:117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DJ83"/>
      <c r="DK83"/>
      <c r="DL83"/>
      <c r="DM83"/>
    </row>
    <row r="84" spans="1:117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DJ84"/>
      <c r="DK84"/>
      <c r="DL84"/>
      <c r="DM84"/>
    </row>
    <row r="85" spans="1:117" x14ac:dyDescent="0.25">
      <c r="B85" s="1"/>
      <c r="C85" s="140" t="s">
        <v>58</v>
      </c>
      <c r="D85" s="14"/>
      <c r="E85" s="14"/>
      <c r="F85" s="14"/>
      <c r="G85" s="14"/>
      <c r="H85" s="1"/>
      <c r="I85" s="1"/>
      <c r="J85" s="1"/>
      <c r="K85" s="1"/>
      <c r="L85" s="1"/>
      <c r="M85" s="1"/>
      <c r="N85" s="1"/>
      <c r="DJ85"/>
      <c r="DK85"/>
      <c r="DL85"/>
      <c r="DM85"/>
    </row>
    <row r="86" spans="1:117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DJ86"/>
      <c r="DK86"/>
      <c r="DL86"/>
      <c r="DM86"/>
    </row>
    <row r="87" spans="1:117" ht="15.75" thickBot="1" x14ac:dyDescent="0.3">
      <c r="B87" s="1"/>
      <c r="C87" s="258" t="s">
        <v>59</v>
      </c>
      <c r="D87" s="259"/>
      <c r="E87" s="237" t="s">
        <v>60</v>
      </c>
      <c r="F87" s="237"/>
      <c r="G87" s="237"/>
      <c r="H87" s="1"/>
      <c r="I87" s="1"/>
      <c r="J87" s="1"/>
      <c r="K87" s="1"/>
      <c r="L87" s="1"/>
      <c r="M87" s="1"/>
      <c r="N87" s="1"/>
      <c r="DJ87"/>
      <c r="DK87"/>
      <c r="DL87"/>
      <c r="DM87"/>
    </row>
    <row r="88" spans="1:117" ht="15.75" x14ac:dyDescent="0.25">
      <c r="B88" s="1"/>
      <c r="C88" s="256">
        <f>$G$80</f>
        <v>1000</v>
      </c>
      <c r="D88" s="257"/>
      <c r="E88" s="254">
        <f>$G$79</f>
        <v>0</v>
      </c>
      <c r="F88" s="254"/>
      <c r="G88" s="255"/>
      <c r="H88" s="1"/>
      <c r="I88" s="1"/>
      <c r="J88" s="1"/>
      <c r="K88" s="1"/>
      <c r="L88" s="1"/>
      <c r="M88" s="1"/>
      <c r="N88" s="1"/>
      <c r="DJ88"/>
      <c r="DK88"/>
      <c r="DL88"/>
      <c r="DM88"/>
    </row>
    <row r="89" spans="1:117" ht="15.75" thickBot="1" x14ac:dyDescent="0.3">
      <c r="B89" s="1"/>
      <c r="C89" s="1"/>
      <c r="D89" s="1"/>
      <c r="E89" s="237" t="s">
        <v>61</v>
      </c>
      <c r="F89" s="237"/>
      <c r="G89" s="237"/>
      <c r="H89" s="1"/>
      <c r="I89" s="1"/>
      <c r="J89" s="1"/>
      <c r="K89" s="1"/>
      <c r="L89" s="1"/>
      <c r="M89" s="1"/>
      <c r="N89" s="1"/>
      <c r="DJ89"/>
      <c r="DK89"/>
      <c r="DL89"/>
      <c r="DM89"/>
    </row>
    <row r="90" spans="1:117" ht="15.75" x14ac:dyDescent="0.25">
      <c r="B90" s="1"/>
      <c r="C90" s="1"/>
      <c r="D90" s="1"/>
      <c r="E90" s="254">
        <f>$G$81</f>
        <v>1000</v>
      </c>
      <c r="F90" s="254"/>
      <c r="G90" s="255"/>
      <c r="H90" s="1"/>
      <c r="I90" s="1"/>
      <c r="J90" s="1"/>
      <c r="K90" s="1"/>
      <c r="L90" s="1"/>
      <c r="M90" s="1"/>
      <c r="N90" s="1"/>
      <c r="DJ90"/>
      <c r="DK90"/>
      <c r="DL90"/>
      <c r="DM90"/>
    </row>
    <row r="91" spans="1:117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DJ91"/>
      <c r="DK91"/>
      <c r="DL91"/>
      <c r="DM91"/>
    </row>
    <row r="92" spans="1:117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DJ92"/>
      <c r="DK92"/>
      <c r="DL92"/>
      <c r="DM92"/>
    </row>
    <row r="93" spans="1:117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DJ93"/>
      <c r="DK93"/>
      <c r="DL93"/>
      <c r="DM93"/>
    </row>
    <row r="94" spans="1:117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DJ94"/>
      <c r="DK94"/>
      <c r="DL94"/>
      <c r="DM94"/>
    </row>
    <row r="95" spans="1:117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DJ95"/>
      <c r="DK95"/>
      <c r="DL95"/>
      <c r="DM95"/>
    </row>
    <row r="96" spans="1:117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DJ96"/>
      <c r="DK96"/>
      <c r="DL96"/>
      <c r="DM96"/>
    </row>
    <row r="97" spans="2:117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DJ97"/>
      <c r="DK97"/>
      <c r="DL97"/>
      <c r="DM97"/>
    </row>
    <row r="98" spans="2:117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DJ98"/>
      <c r="DK98"/>
      <c r="DL98"/>
      <c r="DM98"/>
    </row>
    <row r="99" spans="2:117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DJ99"/>
      <c r="DK99"/>
      <c r="DL99"/>
      <c r="DM99"/>
    </row>
    <row r="100" spans="2:117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DJ100"/>
      <c r="DK100"/>
      <c r="DL100"/>
      <c r="DM100"/>
    </row>
    <row r="101" spans="2:117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DJ101"/>
      <c r="DK101"/>
      <c r="DL101"/>
      <c r="DM101"/>
    </row>
    <row r="102" spans="2:117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DJ102"/>
      <c r="DK102"/>
      <c r="DL102"/>
      <c r="DM102"/>
    </row>
    <row r="103" spans="2:117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DJ103"/>
      <c r="DK103"/>
      <c r="DL103"/>
      <c r="DM103"/>
    </row>
    <row r="104" spans="2:117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DJ104"/>
      <c r="DK104"/>
      <c r="DL104"/>
      <c r="DM104"/>
    </row>
    <row r="105" spans="2:117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DJ105"/>
      <c r="DK105"/>
      <c r="DL105"/>
      <c r="DM105"/>
    </row>
    <row r="106" spans="2:117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DJ106"/>
      <c r="DK106"/>
      <c r="DL106"/>
      <c r="DM106"/>
    </row>
    <row r="107" spans="2:117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DJ107"/>
      <c r="DK107"/>
      <c r="DL107"/>
      <c r="DM107"/>
    </row>
    <row r="108" spans="2:117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DJ108"/>
      <c r="DK108"/>
      <c r="DL108"/>
      <c r="DM108"/>
    </row>
    <row r="109" spans="2:117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DJ109"/>
      <c r="DK109"/>
      <c r="DL109"/>
      <c r="DM109"/>
    </row>
    <row r="110" spans="2:117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DJ110"/>
      <c r="DK110"/>
      <c r="DL110"/>
      <c r="DM110"/>
    </row>
    <row r="111" spans="2:117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DJ111"/>
      <c r="DK111"/>
      <c r="DL111"/>
      <c r="DM111"/>
    </row>
    <row r="112" spans="2:117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DJ112"/>
      <c r="DK112"/>
      <c r="DL112"/>
      <c r="DM112"/>
    </row>
    <row r="113" spans="2:117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DJ113"/>
      <c r="DK113"/>
      <c r="DL113"/>
      <c r="DM113"/>
    </row>
    <row r="114" spans="2:117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DJ114"/>
      <c r="DK114"/>
      <c r="DL114"/>
      <c r="DM114"/>
    </row>
    <row r="115" spans="2:117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DJ115"/>
      <c r="DK115"/>
      <c r="DL115"/>
      <c r="DM115"/>
    </row>
    <row r="116" spans="2:117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DJ116"/>
      <c r="DK116"/>
      <c r="DL116"/>
      <c r="DM116"/>
    </row>
    <row r="117" spans="2:117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DJ117"/>
      <c r="DK117"/>
      <c r="DL117"/>
      <c r="DM117"/>
    </row>
    <row r="118" spans="2:117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DJ118"/>
      <c r="DK118"/>
      <c r="DL118"/>
      <c r="DM118"/>
    </row>
    <row r="119" spans="2:117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DJ119"/>
      <c r="DK119"/>
      <c r="DL119"/>
      <c r="DM119"/>
    </row>
    <row r="120" spans="2:117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DJ120"/>
      <c r="DK120"/>
      <c r="DL120"/>
      <c r="DM120"/>
    </row>
    <row r="121" spans="2:117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DJ121"/>
      <c r="DK121"/>
      <c r="DL121"/>
      <c r="DM121"/>
    </row>
    <row r="122" spans="2:117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DJ122"/>
      <c r="DK122"/>
      <c r="DL122"/>
      <c r="DM122"/>
    </row>
    <row r="123" spans="2:117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DJ123"/>
      <c r="DK123"/>
      <c r="DL123"/>
      <c r="DM123"/>
    </row>
    <row r="124" spans="2:117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DJ124"/>
      <c r="DK124"/>
      <c r="DL124"/>
      <c r="DM124"/>
    </row>
    <row r="125" spans="2:117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DJ125"/>
      <c r="DK125"/>
      <c r="DL125"/>
      <c r="DM125"/>
    </row>
    <row r="126" spans="2:117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DJ126"/>
      <c r="DK126"/>
      <c r="DL126"/>
      <c r="DM126"/>
    </row>
    <row r="127" spans="2:117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DJ127"/>
      <c r="DK127"/>
      <c r="DL127"/>
      <c r="DM127"/>
    </row>
    <row r="128" spans="2:117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DJ128"/>
      <c r="DK128"/>
      <c r="DL128"/>
      <c r="DM128"/>
    </row>
    <row r="129" spans="2:117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DJ129"/>
      <c r="DK129"/>
      <c r="DL129"/>
      <c r="DM129"/>
    </row>
    <row r="130" spans="2:117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DJ130"/>
      <c r="DK130"/>
      <c r="DL130"/>
      <c r="DM130"/>
    </row>
    <row r="131" spans="2:117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DJ131"/>
      <c r="DK131"/>
      <c r="DL131"/>
      <c r="DM131"/>
    </row>
    <row r="132" spans="2:117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DJ132"/>
      <c r="DK132"/>
      <c r="DL132"/>
      <c r="DM132"/>
    </row>
    <row r="133" spans="2:117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DJ133"/>
      <c r="DK133"/>
      <c r="DL133"/>
      <c r="DM133"/>
    </row>
    <row r="134" spans="2:117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DJ134"/>
      <c r="DK134"/>
      <c r="DL134"/>
      <c r="DM134"/>
    </row>
    <row r="135" spans="2:117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DJ135"/>
      <c r="DK135"/>
      <c r="DL135"/>
      <c r="DM135"/>
    </row>
    <row r="136" spans="2:117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DJ136"/>
      <c r="DK136"/>
      <c r="DL136"/>
      <c r="DM136"/>
    </row>
    <row r="137" spans="2:117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DJ137"/>
      <c r="DK137"/>
      <c r="DL137"/>
      <c r="DM137"/>
    </row>
    <row r="138" spans="2:117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DJ138"/>
      <c r="DK138"/>
      <c r="DL138"/>
      <c r="DM138"/>
    </row>
    <row r="139" spans="2:117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DJ139"/>
      <c r="DK139"/>
      <c r="DL139"/>
      <c r="DM139"/>
    </row>
    <row r="140" spans="2:117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DJ140"/>
      <c r="DK140"/>
      <c r="DL140"/>
      <c r="DM140"/>
    </row>
    <row r="141" spans="2:117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DJ141"/>
      <c r="DK141"/>
      <c r="DL141"/>
      <c r="DM141"/>
    </row>
    <row r="142" spans="2:117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DJ142"/>
      <c r="DK142"/>
      <c r="DL142"/>
      <c r="DM142"/>
    </row>
    <row r="143" spans="2:117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DJ143"/>
      <c r="DK143"/>
      <c r="DL143"/>
      <c r="DM143"/>
    </row>
    <row r="144" spans="2:117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DJ144"/>
      <c r="DK144"/>
      <c r="DL144"/>
      <c r="DM144"/>
    </row>
    <row r="145" spans="2:117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DJ145"/>
      <c r="DK145"/>
      <c r="DL145"/>
      <c r="DM145"/>
    </row>
    <row r="146" spans="2:117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DJ146"/>
      <c r="DK146"/>
      <c r="DL146"/>
      <c r="DM146"/>
    </row>
    <row r="147" spans="2:117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DJ147"/>
      <c r="DK147"/>
      <c r="DL147"/>
      <c r="DM147"/>
    </row>
    <row r="148" spans="2:117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DJ148"/>
      <c r="DK148"/>
      <c r="DL148"/>
      <c r="DM148"/>
    </row>
    <row r="149" spans="2:117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DJ149"/>
      <c r="DK149"/>
      <c r="DL149"/>
      <c r="DM149"/>
    </row>
    <row r="150" spans="2:117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DJ150"/>
      <c r="DK150"/>
      <c r="DL150"/>
      <c r="DM150"/>
    </row>
    <row r="151" spans="2:117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DJ151"/>
      <c r="DK151"/>
      <c r="DL151"/>
      <c r="DM151"/>
    </row>
    <row r="152" spans="2:117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DJ152"/>
      <c r="DK152"/>
      <c r="DL152"/>
      <c r="DM152"/>
    </row>
    <row r="153" spans="2:117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DJ153"/>
      <c r="DK153"/>
      <c r="DL153"/>
      <c r="DM153"/>
    </row>
    <row r="154" spans="2:117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DJ154"/>
      <c r="DK154"/>
      <c r="DL154"/>
      <c r="DM154"/>
    </row>
    <row r="155" spans="2:117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DJ155"/>
      <c r="DK155"/>
      <c r="DL155"/>
      <c r="DM155"/>
    </row>
    <row r="156" spans="2:117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DJ156"/>
      <c r="DK156"/>
      <c r="DL156"/>
      <c r="DM156"/>
    </row>
    <row r="157" spans="2:117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DJ157"/>
      <c r="DK157"/>
      <c r="DL157"/>
      <c r="DM157"/>
    </row>
    <row r="158" spans="2:117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DJ158"/>
      <c r="DK158"/>
      <c r="DL158"/>
      <c r="DM158"/>
    </row>
    <row r="159" spans="2:117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DJ159"/>
      <c r="DK159"/>
      <c r="DL159"/>
      <c r="DM159"/>
    </row>
    <row r="160" spans="2:117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DJ160"/>
      <c r="DK160"/>
      <c r="DL160"/>
      <c r="DM160"/>
    </row>
    <row r="161" spans="2:117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DJ161"/>
      <c r="DK161"/>
      <c r="DL161"/>
      <c r="DM161"/>
    </row>
    <row r="162" spans="2:117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DJ162"/>
      <c r="DK162"/>
      <c r="DL162"/>
      <c r="DM162"/>
    </row>
    <row r="163" spans="2:117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DJ163"/>
      <c r="DK163"/>
      <c r="DL163"/>
      <c r="DM163"/>
    </row>
    <row r="164" spans="2:117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DJ164"/>
      <c r="DK164"/>
      <c r="DL164"/>
      <c r="DM164"/>
    </row>
    <row r="165" spans="2:117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DJ165"/>
      <c r="DK165"/>
      <c r="DL165"/>
      <c r="DM165"/>
    </row>
    <row r="166" spans="2:117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DJ166"/>
      <c r="DK166"/>
      <c r="DL166"/>
      <c r="DM166"/>
    </row>
    <row r="167" spans="2:117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DJ167"/>
      <c r="DK167"/>
      <c r="DL167"/>
      <c r="DM167"/>
    </row>
    <row r="168" spans="2:117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DJ168"/>
      <c r="DK168"/>
      <c r="DL168"/>
      <c r="DM168"/>
    </row>
    <row r="169" spans="2:117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DJ169"/>
      <c r="DK169"/>
      <c r="DL169"/>
      <c r="DM169"/>
    </row>
    <row r="170" spans="2:117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DJ170"/>
      <c r="DK170"/>
      <c r="DL170"/>
      <c r="DM170"/>
    </row>
    <row r="171" spans="2:117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DJ171"/>
      <c r="DK171"/>
      <c r="DL171"/>
      <c r="DM171"/>
    </row>
    <row r="172" spans="2:117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DJ172"/>
      <c r="DK172"/>
      <c r="DL172"/>
      <c r="DM172"/>
    </row>
    <row r="173" spans="2:117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DJ173"/>
      <c r="DK173"/>
      <c r="DL173"/>
      <c r="DM173"/>
    </row>
    <row r="174" spans="2:117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DJ174"/>
      <c r="DK174"/>
      <c r="DL174"/>
      <c r="DM174"/>
    </row>
    <row r="175" spans="2:117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DJ175"/>
      <c r="DK175"/>
      <c r="DL175"/>
      <c r="DM175"/>
    </row>
    <row r="176" spans="2:117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DJ176"/>
      <c r="DK176"/>
      <c r="DL176"/>
      <c r="DM176"/>
    </row>
    <row r="177" spans="2:117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DJ177"/>
      <c r="DK177"/>
      <c r="DL177"/>
      <c r="DM177"/>
    </row>
    <row r="178" spans="2:117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DJ178"/>
      <c r="DK178"/>
      <c r="DL178"/>
      <c r="DM178"/>
    </row>
    <row r="179" spans="2:117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DJ179"/>
      <c r="DK179"/>
      <c r="DL179"/>
      <c r="DM179"/>
    </row>
    <row r="180" spans="2:117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DJ180"/>
      <c r="DK180"/>
      <c r="DL180"/>
      <c r="DM180"/>
    </row>
    <row r="181" spans="2:117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DJ181"/>
      <c r="DK181"/>
      <c r="DL181"/>
      <c r="DM181"/>
    </row>
    <row r="182" spans="2:117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DJ182"/>
      <c r="DK182"/>
      <c r="DL182"/>
      <c r="DM182"/>
    </row>
    <row r="183" spans="2:117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DJ183"/>
      <c r="DK183"/>
      <c r="DL183"/>
      <c r="DM183"/>
    </row>
    <row r="184" spans="2:117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DJ184"/>
      <c r="DK184"/>
      <c r="DL184"/>
      <c r="DM184"/>
    </row>
    <row r="185" spans="2:117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DJ185"/>
      <c r="DK185"/>
      <c r="DL185"/>
      <c r="DM185"/>
    </row>
    <row r="186" spans="2:117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DJ186"/>
      <c r="DK186"/>
      <c r="DL186"/>
      <c r="DM186"/>
    </row>
    <row r="187" spans="2:117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DJ187"/>
      <c r="DK187"/>
      <c r="DL187"/>
      <c r="DM187"/>
    </row>
    <row r="188" spans="2:117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DJ188"/>
      <c r="DK188"/>
      <c r="DL188"/>
      <c r="DM188"/>
    </row>
    <row r="189" spans="2:117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DJ189"/>
      <c r="DK189"/>
      <c r="DL189"/>
      <c r="DM189"/>
    </row>
    <row r="190" spans="2:117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DJ190"/>
      <c r="DK190"/>
      <c r="DL190"/>
      <c r="DM190"/>
    </row>
    <row r="191" spans="2:117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DJ191"/>
      <c r="DK191"/>
      <c r="DL191"/>
      <c r="DM191"/>
    </row>
    <row r="192" spans="2:117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DJ192"/>
      <c r="DK192"/>
      <c r="DL192"/>
      <c r="DM192"/>
    </row>
    <row r="193" spans="2:117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DJ193"/>
      <c r="DK193"/>
      <c r="DL193"/>
      <c r="DM193"/>
    </row>
    <row r="194" spans="2:117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DJ194"/>
      <c r="DK194"/>
      <c r="DL194"/>
      <c r="DM194"/>
    </row>
    <row r="195" spans="2:117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DJ195"/>
      <c r="DK195"/>
      <c r="DL195"/>
      <c r="DM195"/>
    </row>
    <row r="196" spans="2:117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DJ196"/>
      <c r="DK196"/>
      <c r="DL196"/>
      <c r="DM196"/>
    </row>
    <row r="197" spans="2:117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DJ197"/>
      <c r="DK197"/>
      <c r="DL197"/>
      <c r="DM197"/>
    </row>
    <row r="198" spans="2:117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DJ198"/>
      <c r="DK198"/>
      <c r="DL198"/>
      <c r="DM198"/>
    </row>
    <row r="199" spans="2:117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DJ199"/>
      <c r="DK199"/>
      <c r="DL199"/>
      <c r="DM199"/>
    </row>
    <row r="200" spans="2:117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DJ200"/>
      <c r="DK200"/>
      <c r="DL200"/>
      <c r="DM200"/>
    </row>
    <row r="201" spans="2:117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DJ201"/>
      <c r="DK201"/>
      <c r="DL201"/>
      <c r="DM201"/>
    </row>
    <row r="202" spans="2:117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DJ202"/>
      <c r="DK202"/>
      <c r="DL202"/>
      <c r="DM202"/>
    </row>
    <row r="203" spans="2:117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DJ203"/>
      <c r="DK203"/>
      <c r="DL203"/>
      <c r="DM203"/>
    </row>
    <row r="204" spans="2:117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DJ204"/>
      <c r="DK204"/>
      <c r="DL204"/>
      <c r="DM204"/>
    </row>
    <row r="205" spans="2:117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DJ205"/>
      <c r="DK205"/>
      <c r="DL205"/>
      <c r="DM205"/>
    </row>
    <row r="206" spans="2:117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DJ206"/>
      <c r="DK206"/>
      <c r="DL206"/>
      <c r="DM206"/>
    </row>
    <row r="207" spans="2:117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DJ207"/>
      <c r="DK207"/>
      <c r="DL207"/>
      <c r="DM207"/>
    </row>
    <row r="208" spans="2:117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DJ208"/>
      <c r="DK208"/>
      <c r="DL208"/>
      <c r="DM208"/>
    </row>
    <row r="209" spans="2:117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DJ209"/>
      <c r="DK209"/>
      <c r="DL209"/>
      <c r="DM209"/>
    </row>
    <row r="210" spans="2:117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DJ210"/>
      <c r="DK210"/>
      <c r="DL210"/>
      <c r="DM210"/>
    </row>
    <row r="211" spans="2:117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DJ211"/>
      <c r="DK211"/>
      <c r="DL211"/>
      <c r="DM211"/>
    </row>
    <row r="212" spans="2:117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DJ212"/>
      <c r="DK212"/>
      <c r="DL212"/>
      <c r="DM212"/>
    </row>
    <row r="213" spans="2:117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DJ213"/>
      <c r="DK213"/>
      <c r="DL213"/>
      <c r="DM213"/>
    </row>
    <row r="214" spans="2:117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DJ214"/>
      <c r="DK214"/>
      <c r="DL214"/>
      <c r="DM214"/>
    </row>
    <row r="215" spans="2:117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DJ215"/>
      <c r="DK215"/>
      <c r="DL215"/>
      <c r="DM215"/>
    </row>
    <row r="216" spans="2:117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DJ216"/>
      <c r="DK216"/>
      <c r="DL216"/>
      <c r="DM216"/>
    </row>
    <row r="217" spans="2:117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DJ217"/>
      <c r="DK217"/>
      <c r="DL217"/>
      <c r="DM217"/>
    </row>
    <row r="218" spans="2:117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DJ218"/>
      <c r="DK218"/>
      <c r="DL218"/>
      <c r="DM218"/>
    </row>
    <row r="219" spans="2:117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DJ219"/>
      <c r="DK219"/>
      <c r="DL219"/>
      <c r="DM219"/>
    </row>
    <row r="220" spans="2:117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DJ220"/>
      <c r="DK220"/>
      <c r="DL220"/>
      <c r="DM220"/>
    </row>
    <row r="221" spans="2:117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DJ221"/>
      <c r="DK221"/>
      <c r="DL221"/>
      <c r="DM221"/>
    </row>
    <row r="222" spans="2:117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DJ222"/>
      <c r="DK222"/>
      <c r="DL222"/>
      <c r="DM222"/>
    </row>
    <row r="223" spans="2:117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DJ223"/>
      <c r="DK223"/>
      <c r="DL223"/>
      <c r="DM223"/>
    </row>
    <row r="224" spans="2:117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DJ224"/>
      <c r="DK224"/>
      <c r="DL224"/>
      <c r="DM224"/>
    </row>
    <row r="225" spans="2:117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DJ225"/>
      <c r="DK225"/>
      <c r="DL225"/>
      <c r="DM225"/>
    </row>
    <row r="226" spans="2:117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DJ226"/>
      <c r="DK226"/>
      <c r="DL226"/>
      <c r="DM226"/>
    </row>
    <row r="227" spans="2:117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2:117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2:117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2:117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2:117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2:117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2:117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2:117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2:117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2:117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2:117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2:117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2:117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2:117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2:14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2:14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2:14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2:14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2:14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2:14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2:14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2:14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2:14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2:14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2:14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2:14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2:14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2:14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2:14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2:14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2:14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2:14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2:14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2:14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2:14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2:14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2:14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2:14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2:14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2:14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2:14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2:14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2:14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2:14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2:14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2:14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2:14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2:14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2:14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2:14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2:14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2:14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2:14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2:14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2:14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2:14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2:14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2:14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2:14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2:14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2:14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2:14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2:14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2:14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2:14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2:14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2:14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2:14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2:14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2:14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2:14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2:14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2:14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2:14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2:14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2:14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2:14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2:14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2:14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2:14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2:14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2:14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2:14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2:14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2:14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2:14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2:14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2:14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2:14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2:14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2:14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2:14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2:14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2:14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2:14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2:14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2:14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2:14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2:14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2:14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2:14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2:14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2:14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2:14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2:14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2:14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2:14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2:14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2:14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2:14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2:14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2:14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2:14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2:14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2:14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2:14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2:14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2:14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2:14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2:14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2:14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2:14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2:14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2:14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2:14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2:14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2:14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2:14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2:14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2:14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2:14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2:14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2:14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2:14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2:14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2:14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2:14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2:14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2:14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2:14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2:14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2:14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2:14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2:14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2:14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2:14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2:14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2:14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2:14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2:14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2:14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2:14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2:14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2:14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2:14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2:14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2:14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2:14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2:14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2:14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2:14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2:14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2:14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2:14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2:14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2:14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2:14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2:14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2:14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2:14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2:14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2:14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2:14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2:14" x14ac:dyDescent="0.25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2:14" x14ac:dyDescent="0.25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2:14" x14ac:dyDescent="0.25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2:14" x14ac:dyDescent="0.25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2:14" x14ac:dyDescent="0.25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2:14" x14ac:dyDescent="0.25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2:14" x14ac:dyDescent="0.25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2:14" x14ac:dyDescent="0.25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2:14" x14ac:dyDescent="0.25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2:14" x14ac:dyDescent="0.25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2:14" x14ac:dyDescent="0.25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2:14" x14ac:dyDescent="0.25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2:14" x14ac:dyDescent="0.25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2:14" x14ac:dyDescent="0.25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3:14" x14ac:dyDescent="0.25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3:14" x14ac:dyDescent="0.25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3:14" x14ac:dyDescent="0.25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3:14" x14ac:dyDescent="0.25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3:14" x14ac:dyDescent="0.25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3:14" x14ac:dyDescent="0.25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3:14" x14ac:dyDescent="0.25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3:14" x14ac:dyDescent="0.25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3:14" x14ac:dyDescent="0.25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3:14" x14ac:dyDescent="0.25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3:14" x14ac:dyDescent="0.25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3:14" x14ac:dyDescent="0.25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3:14" x14ac:dyDescent="0.25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3:14" x14ac:dyDescent="0.25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3:14" x14ac:dyDescent="0.25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3:14" x14ac:dyDescent="0.25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3:14" x14ac:dyDescent="0.25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3:14" x14ac:dyDescent="0.25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3:14" x14ac:dyDescent="0.25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3:14" x14ac:dyDescent="0.25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3:14" x14ac:dyDescent="0.25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3:14" x14ac:dyDescent="0.25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3:14" x14ac:dyDescent="0.25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3:14" x14ac:dyDescent="0.25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3:14" x14ac:dyDescent="0.25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3:14" x14ac:dyDescent="0.25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3:14" x14ac:dyDescent="0.25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3:14" x14ac:dyDescent="0.25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3:14" x14ac:dyDescent="0.25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3:14" x14ac:dyDescent="0.25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3:14" x14ac:dyDescent="0.25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3:14" x14ac:dyDescent="0.25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3:14" x14ac:dyDescent="0.25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3:14" x14ac:dyDescent="0.25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3:14" x14ac:dyDescent="0.25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3:14" x14ac:dyDescent="0.25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3:14" x14ac:dyDescent="0.25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3:14" x14ac:dyDescent="0.25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3:14" x14ac:dyDescent="0.25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3:14" x14ac:dyDescent="0.25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3:14" x14ac:dyDescent="0.25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3:14" x14ac:dyDescent="0.25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3:14" x14ac:dyDescent="0.25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3:14" x14ac:dyDescent="0.25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3:14" x14ac:dyDescent="0.25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3:14" x14ac:dyDescent="0.25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3:14" x14ac:dyDescent="0.25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3:14" x14ac:dyDescent="0.25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3:14" x14ac:dyDescent="0.25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3:14" x14ac:dyDescent="0.25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3:14" x14ac:dyDescent="0.25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3:14" x14ac:dyDescent="0.25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3:14" x14ac:dyDescent="0.25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3:14" x14ac:dyDescent="0.25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3:14" x14ac:dyDescent="0.25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3:14" x14ac:dyDescent="0.25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3:14" x14ac:dyDescent="0.25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3:14" x14ac:dyDescent="0.25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3:14" x14ac:dyDescent="0.25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3:14" x14ac:dyDescent="0.25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3:14" x14ac:dyDescent="0.25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3:14" x14ac:dyDescent="0.25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3:14" x14ac:dyDescent="0.25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3:14" x14ac:dyDescent="0.25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3:14" x14ac:dyDescent="0.25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3:14" x14ac:dyDescent="0.25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3:14" x14ac:dyDescent="0.25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3:14" x14ac:dyDescent="0.25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3:14" x14ac:dyDescent="0.25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3:14" x14ac:dyDescent="0.25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3:14" x14ac:dyDescent="0.25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3:14" x14ac:dyDescent="0.25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3:14" x14ac:dyDescent="0.25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3:14" x14ac:dyDescent="0.25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3:14" x14ac:dyDescent="0.25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3:14" x14ac:dyDescent="0.25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3:14" x14ac:dyDescent="0.25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3:14" x14ac:dyDescent="0.25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3:14" x14ac:dyDescent="0.25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3:14" x14ac:dyDescent="0.25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3:14" x14ac:dyDescent="0.25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3:14" x14ac:dyDescent="0.25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3:14" x14ac:dyDescent="0.25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3:14" x14ac:dyDescent="0.25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3:14" x14ac:dyDescent="0.25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3:14" x14ac:dyDescent="0.25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3:14" x14ac:dyDescent="0.25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3:14" x14ac:dyDescent="0.25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3:14" x14ac:dyDescent="0.25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3:14" x14ac:dyDescent="0.25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3:14" x14ac:dyDescent="0.25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3:14" x14ac:dyDescent="0.25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3:14" x14ac:dyDescent="0.25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3:14" x14ac:dyDescent="0.25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3:14" x14ac:dyDescent="0.25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3:14" x14ac:dyDescent="0.25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3:14" x14ac:dyDescent="0.25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3:14" x14ac:dyDescent="0.25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3:14" x14ac:dyDescent="0.25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3:14" x14ac:dyDescent="0.25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3:14" x14ac:dyDescent="0.25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3:14" x14ac:dyDescent="0.25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3:14" x14ac:dyDescent="0.25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3:14" x14ac:dyDescent="0.25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3:14" x14ac:dyDescent="0.25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3:14" x14ac:dyDescent="0.25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3:14" x14ac:dyDescent="0.25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3:14" x14ac:dyDescent="0.25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3:14" x14ac:dyDescent="0.25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3:14" x14ac:dyDescent="0.25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3:14" x14ac:dyDescent="0.25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3:14" x14ac:dyDescent="0.25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3:14" x14ac:dyDescent="0.25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3:14" x14ac:dyDescent="0.25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3:14" x14ac:dyDescent="0.25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3:14" x14ac:dyDescent="0.25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3:14" x14ac:dyDescent="0.25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3:14" x14ac:dyDescent="0.25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3:14" x14ac:dyDescent="0.25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3:14" x14ac:dyDescent="0.25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3:14" x14ac:dyDescent="0.25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3:14" x14ac:dyDescent="0.25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3:14" x14ac:dyDescent="0.25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3:14" x14ac:dyDescent="0.25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3:14" x14ac:dyDescent="0.25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3:14" x14ac:dyDescent="0.25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3:14" x14ac:dyDescent="0.25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3:14" x14ac:dyDescent="0.25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3:14" x14ac:dyDescent="0.25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3:14" x14ac:dyDescent="0.25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3:14" x14ac:dyDescent="0.25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3:14" x14ac:dyDescent="0.25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3:14" x14ac:dyDescent="0.25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3:14" x14ac:dyDescent="0.25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3:14" x14ac:dyDescent="0.25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3:14" x14ac:dyDescent="0.25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3:14" x14ac:dyDescent="0.25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3:14" x14ac:dyDescent="0.25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3:14" x14ac:dyDescent="0.25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3:14" x14ac:dyDescent="0.25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3:14" x14ac:dyDescent="0.25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3:14" x14ac:dyDescent="0.25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3:14" x14ac:dyDescent="0.25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3:14" x14ac:dyDescent="0.25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3:14" x14ac:dyDescent="0.25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3:14" x14ac:dyDescent="0.25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3:14" x14ac:dyDescent="0.25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3:14" x14ac:dyDescent="0.25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3:14" x14ac:dyDescent="0.25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3:14" x14ac:dyDescent="0.25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3:14" x14ac:dyDescent="0.25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3:14" x14ac:dyDescent="0.25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3:14" x14ac:dyDescent="0.25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3:14" x14ac:dyDescent="0.25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3:14" x14ac:dyDescent="0.25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3:14" x14ac:dyDescent="0.25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3:14" x14ac:dyDescent="0.25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3:14" x14ac:dyDescent="0.25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3:14" x14ac:dyDescent="0.25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3:14" x14ac:dyDescent="0.25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3:14" x14ac:dyDescent="0.25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3:14" x14ac:dyDescent="0.25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3:14" x14ac:dyDescent="0.25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3:14" x14ac:dyDescent="0.25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3:14" x14ac:dyDescent="0.25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3:14" x14ac:dyDescent="0.25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3:14" x14ac:dyDescent="0.25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3:14" x14ac:dyDescent="0.25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3:14" x14ac:dyDescent="0.25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3:14" x14ac:dyDescent="0.25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3:14" x14ac:dyDescent="0.25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3:14" x14ac:dyDescent="0.25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3:14" x14ac:dyDescent="0.25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3:14" x14ac:dyDescent="0.25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3:14" x14ac:dyDescent="0.25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3:14" x14ac:dyDescent="0.25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3:14" x14ac:dyDescent="0.25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3:14" x14ac:dyDescent="0.25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3:14" x14ac:dyDescent="0.25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3:14" x14ac:dyDescent="0.25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3:14" x14ac:dyDescent="0.25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3:14" x14ac:dyDescent="0.25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3:14" x14ac:dyDescent="0.25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3:14" x14ac:dyDescent="0.25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3:14" x14ac:dyDescent="0.25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3:14" x14ac:dyDescent="0.25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3:14" x14ac:dyDescent="0.25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3:14" x14ac:dyDescent="0.25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3:14" x14ac:dyDescent="0.25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3:14" x14ac:dyDescent="0.25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3:14" x14ac:dyDescent="0.25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3:14" x14ac:dyDescent="0.25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3:14" x14ac:dyDescent="0.25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3:14" x14ac:dyDescent="0.25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3:14" x14ac:dyDescent="0.25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3:14" x14ac:dyDescent="0.25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3:14" x14ac:dyDescent="0.25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3:14" x14ac:dyDescent="0.25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3:14" x14ac:dyDescent="0.25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3:14" x14ac:dyDescent="0.25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3:14" x14ac:dyDescent="0.25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3:14" x14ac:dyDescent="0.25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3:14" x14ac:dyDescent="0.25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3:14" x14ac:dyDescent="0.25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3:14" x14ac:dyDescent="0.25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3:14" x14ac:dyDescent="0.25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3:14" x14ac:dyDescent="0.25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3:14" x14ac:dyDescent="0.25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3:14" x14ac:dyDescent="0.25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3:14" x14ac:dyDescent="0.25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3:14" x14ac:dyDescent="0.25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3:14" x14ac:dyDescent="0.25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3:14" x14ac:dyDescent="0.25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3:14" x14ac:dyDescent="0.25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3:14" x14ac:dyDescent="0.25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3:14" x14ac:dyDescent="0.25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3:14" x14ac:dyDescent="0.25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3:14" x14ac:dyDescent="0.25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3:14" x14ac:dyDescent="0.25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3:14" x14ac:dyDescent="0.25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3:14" x14ac:dyDescent="0.25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3:14" x14ac:dyDescent="0.25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3:14" x14ac:dyDescent="0.25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3:14" x14ac:dyDescent="0.25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3:14" x14ac:dyDescent="0.25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3:14" x14ac:dyDescent="0.25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3:14" x14ac:dyDescent="0.25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3:14" x14ac:dyDescent="0.25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3:14" x14ac:dyDescent="0.25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3:14" x14ac:dyDescent="0.25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3:14" x14ac:dyDescent="0.25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3:14" x14ac:dyDescent="0.25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3:14" x14ac:dyDescent="0.25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3:14" x14ac:dyDescent="0.25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3:14" x14ac:dyDescent="0.25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3:14" x14ac:dyDescent="0.25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3:14" x14ac:dyDescent="0.25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3:14" x14ac:dyDescent="0.25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3:14" x14ac:dyDescent="0.25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3:14" x14ac:dyDescent="0.25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3:14" x14ac:dyDescent="0.25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3:14" x14ac:dyDescent="0.25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3:14" x14ac:dyDescent="0.25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3:14" x14ac:dyDescent="0.25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3:14" x14ac:dyDescent="0.25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3:14" x14ac:dyDescent="0.25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3:14" x14ac:dyDescent="0.25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3:14" x14ac:dyDescent="0.25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3:14" x14ac:dyDescent="0.25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3:14" x14ac:dyDescent="0.25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3:14" x14ac:dyDescent="0.25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3:14" x14ac:dyDescent="0.25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3:14" x14ac:dyDescent="0.25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3:14" x14ac:dyDescent="0.25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3:14" x14ac:dyDescent="0.25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3:14" x14ac:dyDescent="0.25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3:14" x14ac:dyDescent="0.25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3:14" x14ac:dyDescent="0.25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</sheetData>
  <sheetProtection algorithmName="SHA-512" hashValue="20LazuiFhjnDQb0i0o+ULYINveJBqpZYDWyxS95Od8J53BTuEgGD/kh0QGGSZteeLhCUpk9RsjavJa7l3UXuCA==" saltValue="xPT12/OYtHtC4BLnC+IFXQ==" spinCount="100000" sheet="1" insertRows="0" deleteRows="0" selectLockedCells="1"/>
  <mergeCells count="32">
    <mergeCell ref="C67:F67"/>
    <mergeCell ref="C68:F68"/>
    <mergeCell ref="D61:E61"/>
    <mergeCell ref="E90:G90"/>
    <mergeCell ref="C88:D88"/>
    <mergeCell ref="E88:G88"/>
    <mergeCell ref="C87:D87"/>
    <mergeCell ref="E87:G87"/>
    <mergeCell ref="D69:E69"/>
    <mergeCell ref="D70:E70"/>
    <mergeCell ref="E89:G89"/>
    <mergeCell ref="C80:F80"/>
    <mergeCell ref="C75:F75"/>
    <mergeCell ref="C76:F76"/>
    <mergeCell ref="C77:F77"/>
    <mergeCell ref="C78:F78"/>
    <mergeCell ref="C73:D73"/>
    <mergeCell ref="D39:E39"/>
    <mergeCell ref="B5:G5"/>
    <mergeCell ref="D9:G9"/>
    <mergeCell ref="C60:E60"/>
    <mergeCell ref="D10:G10"/>
    <mergeCell ref="D11:G11"/>
    <mergeCell ref="D12:G12"/>
    <mergeCell ref="D7:G7"/>
    <mergeCell ref="D8:G8"/>
    <mergeCell ref="C56:F56"/>
    <mergeCell ref="C45:F45"/>
    <mergeCell ref="C34:F34"/>
    <mergeCell ref="C38:E38"/>
    <mergeCell ref="C49:E49"/>
    <mergeCell ref="D50:E50"/>
  </mergeCells>
  <phoneticPr fontId="32" type="noConversion"/>
  <conditionalFormatting sqref="G50">
    <cfRule type="expression" dxfId="14" priority="13">
      <formula>$G$50&gt;($G$79/2)</formula>
    </cfRule>
  </conditionalFormatting>
  <conditionalFormatting sqref="G77">
    <cfRule type="expression" dxfId="13" priority="12">
      <formula>$G$77&gt;=($G$79/2)</formula>
    </cfRule>
  </conditionalFormatting>
  <conditionalFormatting sqref="G79">
    <cfRule type="expression" dxfId="12" priority="11">
      <formula>$G$77&gt;=($G$79/2)</formula>
    </cfRule>
    <cfRule type="cellIs" dxfId="11" priority="23" operator="greaterThanOrEqual">
      <formula>135000</formula>
    </cfRule>
    <cfRule type="cellIs" dxfId="10" priority="24" stopIfTrue="1" operator="equal">
      <formula>0</formula>
    </cfRule>
    <cfRule type="cellIs" dxfId="9" priority="25" operator="lessThan">
      <formula>135000</formula>
    </cfRule>
  </conditionalFormatting>
  <conditionalFormatting sqref="G79:H79">
    <cfRule type="cellIs" dxfId="8" priority="19" operator="greaterThan">
      <formula>200000</formula>
    </cfRule>
  </conditionalFormatting>
  <conditionalFormatting sqref="H79">
    <cfRule type="cellIs" dxfId="7" priority="18" operator="equal">
      <formula>0</formula>
    </cfRule>
    <cfRule type="cellIs" dxfId="6" priority="20" operator="between">
      <formula>135000</formula>
      <formula>200000</formula>
    </cfRule>
    <cfRule type="cellIs" dxfId="5" priority="21" operator="lessThan">
      <formula>135000</formula>
    </cfRule>
  </conditionalFormatting>
  <conditionalFormatting sqref="H79">
    <cfRule type="expression" dxfId="4" priority="7">
      <formula>$G$77&gt;=($G$79/2)</formula>
    </cfRule>
    <cfRule type="cellIs" dxfId="3" priority="8" operator="greaterThanOrEqual">
      <formula>135000</formula>
    </cfRule>
    <cfRule type="cellIs" dxfId="2" priority="9" stopIfTrue="1" operator="equal">
      <formula>0</formula>
    </cfRule>
    <cfRule type="cellIs" dxfId="1" priority="10" operator="lessThan">
      <formula>135000</formula>
    </cfRule>
  </conditionalFormatting>
  <conditionalFormatting sqref="H77">
    <cfRule type="expression" dxfId="0" priority="6">
      <formula>$G$77&gt;=($G$79/2)</formula>
    </cfRule>
  </conditionalFormatting>
  <dataValidations count="1">
    <dataValidation type="decimal" allowBlank="1" showInputMessage="1" showErrorMessage="1" sqref="G68:G69" xr:uid="{07CAC4A8-666A-4763-9708-18883F4E9EE2}">
      <formula1>0</formula1>
      <formula2>1500</formula2>
    </dataValidation>
  </dataValidations>
  <pageMargins left="0.70866141732283472" right="0.70866141732283472" top="0.74803149606299213" bottom="0.74803149606299213" header="0.31496062992125984" footer="0.31496062992125984"/>
  <pageSetup paperSize="9" scale="36" orientation="portrait" r:id="rId1"/>
  <headerFooter>
    <oddFooter xml:space="preserve">&amp;R&amp;7Start-up 
Versió 5, 31 de març de 2023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90AC7-A517-4D2A-9DE1-E0DE455F54A5}">
  <sheetPr codeName="Full6"/>
  <dimension ref="B1:O33"/>
  <sheetViews>
    <sheetView zoomScale="112" workbookViewId="0">
      <selection activeCell="J29" sqref="J29"/>
    </sheetView>
  </sheetViews>
  <sheetFormatPr defaultColWidth="9.140625" defaultRowHeight="15" x14ac:dyDescent="0.25"/>
  <cols>
    <col min="1" max="1" width="17.42578125" style="15" customWidth="1"/>
    <col min="2" max="4" width="9.140625" style="15"/>
    <col min="5" max="5" width="9.140625" style="15" customWidth="1"/>
    <col min="6" max="16384" width="9.140625" style="15"/>
  </cols>
  <sheetData>
    <row r="1" spans="2:15" s="1" customFormat="1" x14ac:dyDescent="0.25"/>
    <row r="2" spans="2:15" s="1" customFormat="1" x14ac:dyDescent="0.25"/>
    <row r="3" spans="2:15" s="1" customFormat="1" x14ac:dyDescent="0.25"/>
    <row r="4" spans="2:15" s="1" customFormat="1" ht="18.75" x14ac:dyDescent="0.25">
      <c r="B4" s="2"/>
    </row>
    <row r="5" spans="2:15" s="1" customFormat="1" ht="15" customHeight="1" x14ac:dyDescent="0.25">
      <c r="B5" s="221" t="str">
        <f>'INSTRUCCIONS Sol·licitant'!$B$5</f>
        <v>RESOLUCIÓ EMT/1018/2023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</row>
    <row r="6" spans="2:15" s="1" customFormat="1" x14ac:dyDescent="0.25"/>
    <row r="7" spans="2:15" s="1" customFormat="1" ht="15.75" thickBot="1" x14ac:dyDescent="0.3">
      <c r="B7" s="11" t="s">
        <v>62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9" spans="2:15" x14ac:dyDescent="0.25">
      <c r="B9" s="274" t="s">
        <v>63</v>
      </c>
      <c r="C9" s="274"/>
      <c r="D9" s="274"/>
      <c r="E9" s="266">
        <f>'Pressupost Empresa'!$E$7</f>
        <v>0</v>
      </c>
      <c r="F9" s="266"/>
      <c r="G9" s="266"/>
      <c r="H9" s="266"/>
      <c r="I9" s="266"/>
      <c r="J9" s="266"/>
      <c r="K9" s="13"/>
      <c r="L9" s="14"/>
      <c r="M9" s="14"/>
      <c r="N9" s="14"/>
      <c r="O9" s="14"/>
    </row>
    <row r="11" spans="2:15" ht="15.75" thickBot="1" x14ac:dyDescent="0.3">
      <c r="B11" s="267" t="s">
        <v>64</v>
      </c>
      <c r="C11" s="267"/>
      <c r="D11" s="267"/>
      <c r="E11" s="267"/>
      <c r="F11" s="267"/>
      <c r="G11" s="267"/>
      <c r="H11" s="267"/>
      <c r="I11" s="267" t="s">
        <v>60</v>
      </c>
      <c r="J11" s="267"/>
      <c r="K11" s="267"/>
      <c r="L11" s="267"/>
      <c r="M11" s="267"/>
      <c r="N11" s="267"/>
      <c r="O11" s="267"/>
    </row>
    <row r="12" spans="2:15" x14ac:dyDescent="0.25">
      <c r="B12" s="268">
        <f>'Pressupost Empresa'!$C$88</f>
        <v>1000</v>
      </c>
      <c r="C12" s="268"/>
      <c r="D12" s="268"/>
      <c r="E12" s="268"/>
      <c r="F12" s="268"/>
      <c r="G12" s="268"/>
      <c r="H12" s="268"/>
      <c r="I12" s="268">
        <f>'Pressupost Empresa'!$E$88</f>
        <v>0</v>
      </c>
      <c r="J12" s="268"/>
      <c r="K12" s="268"/>
      <c r="L12" s="268"/>
      <c r="M12" s="268"/>
      <c r="N12" s="268"/>
      <c r="O12" s="268"/>
    </row>
    <row r="13" spans="2:15" ht="15.75" thickBot="1" x14ac:dyDescent="0.3">
      <c r="C13" s="1"/>
      <c r="D13" s="1"/>
      <c r="E13" s="1"/>
      <c r="I13" s="267" t="s">
        <v>61</v>
      </c>
      <c r="J13" s="267"/>
      <c r="K13" s="267"/>
      <c r="L13" s="267"/>
      <c r="M13" s="267"/>
      <c r="N13" s="267"/>
      <c r="O13" s="267"/>
    </row>
    <row r="14" spans="2:15" x14ac:dyDescent="0.25">
      <c r="C14" s="1"/>
      <c r="D14" s="1"/>
      <c r="E14" s="1"/>
      <c r="I14" s="268">
        <f>'Pressupost Empresa'!$E$90</f>
        <v>1000</v>
      </c>
      <c r="J14" s="268"/>
      <c r="K14" s="268"/>
      <c r="L14" s="268"/>
      <c r="M14" s="268"/>
      <c r="N14" s="268"/>
      <c r="O14" s="268"/>
    </row>
    <row r="15" spans="2:15" x14ac:dyDescent="0.25">
      <c r="C15" s="1"/>
      <c r="D15" s="1"/>
      <c r="E15" s="1"/>
      <c r="I15" s="31"/>
      <c r="J15" s="31"/>
      <c r="K15" s="31"/>
      <c r="L15" s="31"/>
      <c r="M15" s="31"/>
      <c r="N15" s="31"/>
      <c r="O15" s="31"/>
    </row>
    <row r="17" spans="2:15" ht="16.5" thickBot="1" x14ac:dyDescent="0.3">
      <c r="B17" s="263" t="s">
        <v>65</v>
      </c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</row>
    <row r="19" spans="2:15" ht="15.75" x14ac:dyDescent="0.25">
      <c r="B19" s="264" t="s">
        <v>66</v>
      </c>
      <c r="C19" s="264"/>
      <c r="D19" s="264"/>
      <c r="E19" s="264"/>
      <c r="F19" s="264"/>
      <c r="G19" s="264"/>
      <c r="H19" s="264"/>
      <c r="I19" s="264"/>
      <c r="J19" s="264"/>
      <c r="K19" s="264"/>
      <c r="L19" s="260" t="s">
        <v>61</v>
      </c>
      <c r="M19" s="260"/>
      <c r="N19" s="260"/>
      <c r="O19" s="260"/>
    </row>
    <row r="20" spans="2:15" x14ac:dyDescent="0.25">
      <c r="B20" s="265">
        <f>'Pressupost Empresa'!$E$7</f>
        <v>0</v>
      </c>
      <c r="C20" s="265"/>
      <c r="D20" s="265"/>
      <c r="E20" s="265"/>
      <c r="F20" s="265"/>
      <c r="G20" s="265"/>
      <c r="H20" s="265"/>
      <c r="I20" s="265"/>
      <c r="J20" s="265"/>
      <c r="K20" s="265"/>
      <c r="L20" s="261">
        <f>I14</f>
        <v>1000</v>
      </c>
      <c r="M20" s="262"/>
      <c r="N20" s="262"/>
      <c r="O20" s="262"/>
    </row>
    <row r="21" spans="2:15" ht="15.75" thickBot="1" x14ac:dyDescent="0.3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5" spans="2:15" x14ac:dyDescent="0.25">
      <c r="B25" s="273"/>
      <c r="C25" s="273"/>
      <c r="D25" s="273"/>
      <c r="E25" s="273"/>
    </row>
    <row r="26" spans="2:15" ht="15.75" x14ac:dyDescent="0.25">
      <c r="B26" s="269"/>
      <c r="C26" s="269"/>
      <c r="D26" s="269"/>
      <c r="E26" s="270"/>
    </row>
    <row r="27" spans="2:15" x14ac:dyDescent="0.25">
      <c r="B27" s="272"/>
      <c r="C27" s="272"/>
      <c r="D27" s="272"/>
      <c r="E27" s="272"/>
    </row>
    <row r="28" spans="2:15" ht="15.75" x14ac:dyDescent="0.25">
      <c r="B28" s="271"/>
      <c r="C28" s="271"/>
      <c r="D28" s="269"/>
      <c r="E28" s="270"/>
    </row>
    <row r="29" spans="2:15" x14ac:dyDescent="0.25">
      <c r="B29" s="272"/>
      <c r="C29" s="272"/>
      <c r="D29" s="1"/>
      <c r="E29" s="1"/>
    </row>
    <row r="30" spans="2:15" ht="15.75" x14ac:dyDescent="0.25">
      <c r="B30" s="271"/>
      <c r="C30" s="271"/>
      <c r="D30" s="1"/>
      <c r="E30" s="1"/>
    </row>
    <row r="31" spans="2:15" x14ac:dyDescent="0.25">
      <c r="B31" s="1"/>
      <c r="C31" s="1"/>
      <c r="D31" s="1"/>
      <c r="E31" s="1"/>
    </row>
    <row r="32" spans="2:15" x14ac:dyDescent="0.25">
      <c r="B32" s="1"/>
      <c r="C32" s="1"/>
      <c r="D32" s="273"/>
      <c r="E32" s="273"/>
    </row>
    <row r="33" spans="2:5" ht="15.75" x14ac:dyDescent="0.25">
      <c r="B33" s="1"/>
      <c r="C33" s="1"/>
      <c r="D33" s="269"/>
      <c r="E33" s="270"/>
    </row>
  </sheetData>
  <sheetProtection algorithmName="SHA-512" hashValue="z4sqEYpTBhk+tDFgfjUR+ZiDZei0bAHbJW1tBPWYE44tn2L2x+RZ6qx6lJzu+5To3OAGiOFLIpnaW+bPR5pCAw==" saltValue="EsER0kmVqjG/cF4ncUcfIA==" spinCount="100000" sheet="1" objects="1" scenarios="1"/>
  <mergeCells count="26">
    <mergeCell ref="B5:O5"/>
    <mergeCell ref="D33:E33"/>
    <mergeCell ref="B28:C28"/>
    <mergeCell ref="D28:E28"/>
    <mergeCell ref="B29:C29"/>
    <mergeCell ref="B30:C30"/>
    <mergeCell ref="D32:E32"/>
    <mergeCell ref="B25:C25"/>
    <mergeCell ref="D25:E25"/>
    <mergeCell ref="B26:C26"/>
    <mergeCell ref="D26:E26"/>
    <mergeCell ref="B27:C27"/>
    <mergeCell ref="D27:E27"/>
    <mergeCell ref="I13:O13"/>
    <mergeCell ref="I14:O14"/>
    <mergeCell ref="B9:D9"/>
    <mergeCell ref="E9:J9"/>
    <mergeCell ref="B11:H11"/>
    <mergeCell ref="I11:O11"/>
    <mergeCell ref="I12:O12"/>
    <mergeCell ref="B12:H12"/>
    <mergeCell ref="L19:O19"/>
    <mergeCell ref="L20:O20"/>
    <mergeCell ref="B17:O17"/>
    <mergeCell ref="B19:K19"/>
    <mergeCell ref="B20:K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2A4EA-BEDC-4251-AE58-9D26C5F0257B}">
  <sheetPr codeName="Full7"/>
  <dimension ref="B5:L25"/>
  <sheetViews>
    <sheetView zoomScale="86" zoomScaleNormal="130" workbookViewId="0">
      <selection activeCell="M11" sqref="M11"/>
    </sheetView>
  </sheetViews>
  <sheetFormatPr defaultColWidth="9.140625" defaultRowHeight="15" x14ac:dyDescent="0.25"/>
  <cols>
    <col min="1" max="1" width="9.140625" style="1" customWidth="1"/>
    <col min="2" max="2" width="6.140625" style="1" customWidth="1"/>
    <col min="3" max="3" width="10.42578125" style="1" customWidth="1"/>
    <col min="4" max="4" width="9.140625" style="1"/>
    <col min="5" max="5" width="18.85546875" style="1" customWidth="1"/>
    <col min="6" max="6" width="9.140625" style="1"/>
    <col min="7" max="7" width="16.85546875" style="1" customWidth="1"/>
    <col min="8" max="8" width="15.85546875" style="1" customWidth="1"/>
    <col min="9" max="9" width="17.28515625" style="1" customWidth="1"/>
    <col min="10" max="10" width="16.5703125" style="1" customWidth="1"/>
    <col min="11" max="11" width="19.140625" style="8" customWidth="1"/>
    <col min="12" max="13" width="20" style="1" customWidth="1"/>
    <col min="14" max="14" width="13.42578125" style="1" customWidth="1"/>
    <col min="15" max="15" width="11.5703125" style="1" bestFit="1" customWidth="1"/>
    <col min="16" max="16" width="15.5703125" style="1" bestFit="1" customWidth="1"/>
    <col min="17" max="17" width="15.42578125" style="1" customWidth="1"/>
    <col min="18" max="18" width="14.140625" style="1" customWidth="1"/>
    <col min="19" max="19" width="11.7109375" style="1" bestFit="1" customWidth="1"/>
    <col min="20" max="16384" width="9.140625" style="1"/>
  </cols>
  <sheetData>
    <row r="5" spans="2:12" x14ac:dyDescent="0.25">
      <c r="B5" s="275" t="str">
        <f>'INSTRUCCIONS Sol·licitant'!$B$5</f>
        <v>RESOLUCIÓ EMT/1018/2023</v>
      </c>
      <c r="C5" s="275"/>
      <c r="D5" s="275"/>
      <c r="E5" s="275"/>
      <c r="F5" s="275"/>
      <c r="G5" s="275"/>
      <c r="H5" s="275"/>
      <c r="I5" s="275"/>
      <c r="J5" s="275"/>
      <c r="K5" s="275"/>
      <c r="L5" s="41"/>
    </row>
    <row r="6" spans="2:12" ht="8.25" customHeight="1" x14ac:dyDescent="0.25">
      <c r="B6" s="14"/>
      <c r="C6" s="14"/>
      <c r="D6" s="14"/>
      <c r="E6" s="14"/>
      <c r="F6" s="14"/>
      <c r="G6" s="14"/>
      <c r="H6" s="14"/>
      <c r="I6" s="14"/>
      <c r="J6" s="14"/>
      <c r="K6" s="42"/>
      <c r="L6" s="14"/>
    </row>
    <row r="8" spans="2:12" ht="45" customHeight="1" thickBot="1" x14ac:dyDescent="0.3">
      <c r="B8" s="282" t="str">
        <f>'Pressupost Empresa'!$B$11</f>
        <v>Codi projecte</v>
      </c>
      <c r="C8" s="283"/>
      <c r="D8" s="284"/>
      <c r="E8" s="278" t="s">
        <v>67</v>
      </c>
      <c r="F8" s="279"/>
      <c r="G8" s="43" t="s">
        <v>68</v>
      </c>
      <c r="H8" s="43" t="s">
        <v>69</v>
      </c>
      <c r="I8" s="43" t="s">
        <v>70</v>
      </c>
      <c r="J8" s="43" t="s">
        <v>71</v>
      </c>
      <c r="K8" s="43" t="s">
        <v>72</v>
      </c>
      <c r="L8" s="43" t="s">
        <v>73</v>
      </c>
    </row>
    <row r="9" spans="2:12" ht="15.75" thickBot="1" x14ac:dyDescent="0.3">
      <c r="B9" s="280">
        <f>'Pressupost Empresa'!$E$11</f>
        <v>0</v>
      </c>
      <c r="C9" s="285"/>
      <c r="D9" s="281"/>
      <c r="E9" s="280">
        <f>'Pressupost Empresa'!$E$7</f>
        <v>0</v>
      </c>
      <c r="F9" s="281"/>
      <c r="G9" s="44">
        <f>$L$22</f>
        <v>1000</v>
      </c>
      <c r="H9" s="44">
        <f>99000*80%</f>
        <v>79200</v>
      </c>
      <c r="I9" s="44">
        <f>$I$22</f>
        <v>1000</v>
      </c>
      <c r="J9" s="44">
        <f>$L$22</f>
        <v>1000</v>
      </c>
      <c r="K9" s="44">
        <f>$I$21</f>
        <v>1000</v>
      </c>
      <c r="L9" s="44">
        <f>$I$20</f>
        <v>0</v>
      </c>
    </row>
    <row r="10" spans="2:12" x14ac:dyDescent="0.25">
      <c r="B10" s="45"/>
      <c r="C10" s="45"/>
      <c r="D10" s="45"/>
      <c r="E10" s="45"/>
      <c r="F10" s="45"/>
      <c r="G10" s="46" t="s">
        <v>74</v>
      </c>
      <c r="H10" s="46" t="s">
        <v>75</v>
      </c>
      <c r="I10" s="46" t="s">
        <v>76</v>
      </c>
      <c r="J10" s="46" t="s">
        <v>74</v>
      </c>
      <c r="L10" s="47"/>
    </row>
    <row r="11" spans="2:12" x14ac:dyDescent="0.25">
      <c r="I11" s="48"/>
      <c r="L11" s="47"/>
    </row>
    <row r="12" spans="2:12" ht="5.25" customHeight="1" x14ac:dyDescent="0.25">
      <c r="L12" s="47"/>
    </row>
    <row r="13" spans="2:12" ht="15.75" thickBot="1" x14ac:dyDescent="0.3">
      <c r="B13" s="276" t="s">
        <v>52</v>
      </c>
      <c r="C13" s="276"/>
      <c r="D13" s="277" t="s">
        <v>77</v>
      </c>
      <c r="E13" s="277"/>
      <c r="F13" s="49"/>
      <c r="G13" s="49"/>
      <c r="H13" s="50"/>
      <c r="I13" s="14"/>
      <c r="J13" s="14"/>
      <c r="L13" s="47"/>
    </row>
    <row r="14" spans="2:12" ht="60.75" customHeight="1" thickBot="1" x14ac:dyDescent="0.3">
      <c r="F14" s="299" t="s">
        <v>34</v>
      </c>
      <c r="G14" s="299"/>
      <c r="H14" s="299"/>
      <c r="I14" s="294" t="s">
        <v>35</v>
      </c>
      <c r="J14" s="294"/>
      <c r="K14" s="43" t="s">
        <v>36</v>
      </c>
      <c r="L14" s="43" t="s">
        <v>37</v>
      </c>
    </row>
    <row r="15" spans="2:12" x14ac:dyDescent="0.25">
      <c r="C15" s="241" t="s">
        <v>27</v>
      </c>
      <c r="D15" s="242"/>
      <c r="E15" s="242"/>
      <c r="F15" s="289">
        <f>'Pressupost Empresa'!$G$75</f>
        <v>0</v>
      </c>
      <c r="G15" s="289"/>
      <c r="H15" s="289"/>
      <c r="I15" s="295">
        <f>'Pressupost Empresa'!$H$75</f>
        <v>0</v>
      </c>
      <c r="J15" s="295"/>
      <c r="K15" s="51">
        <f>'Pressupost Empresa'!$I$75</f>
        <v>0</v>
      </c>
      <c r="L15" s="52">
        <f>'Pressupost Empresa'!$J$75</f>
        <v>0</v>
      </c>
    </row>
    <row r="16" spans="2:12" x14ac:dyDescent="0.25">
      <c r="C16" s="290" t="s">
        <v>78</v>
      </c>
      <c r="D16" s="290"/>
      <c r="E16" s="241"/>
      <c r="F16" s="289" t="e">
        <f>'Pressupost Empresa'!#REF!</f>
        <v>#REF!</v>
      </c>
      <c r="G16" s="289"/>
      <c r="H16" s="289"/>
      <c r="I16" s="295" t="e">
        <f>'Pressupost Empresa'!#REF!</f>
        <v>#REF!</v>
      </c>
      <c r="J16" s="295"/>
      <c r="K16" s="51" t="e">
        <f>'Pressupost Empresa'!#REF!</f>
        <v>#REF!</v>
      </c>
      <c r="L16" s="52" t="e">
        <f>'Pressupost Empresa'!#REF!</f>
        <v>#REF!</v>
      </c>
    </row>
    <row r="17" spans="2:12" x14ac:dyDescent="0.25">
      <c r="C17" s="291" t="s">
        <v>79</v>
      </c>
      <c r="D17" s="291"/>
      <c r="E17" s="244"/>
      <c r="F17" s="289">
        <f>'Pressupost Empresa'!$G$76</f>
        <v>0</v>
      </c>
      <c r="G17" s="289"/>
      <c r="H17" s="289"/>
      <c r="I17" s="295">
        <f>'Pressupost Empresa'!$H$76</f>
        <v>0</v>
      </c>
      <c r="J17" s="295"/>
      <c r="K17" s="51">
        <f>'Pressupost Empresa'!$I$76</f>
        <v>0</v>
      </c>
      <c r="L17" s="52">
        <f>'Pressupost Empresa'!$J$76</f>
        <v>0</v>
      </c>
    </row>
    <row r="18" spans="2:12" x14ac:dyDescent="0.25">
      <c r="C18" s="290" t="s">
        <v>54</v>
      </c>
      <c r="D18" s="290"/>
      <c r="E18" s="241"/>
      <c r="F18" s="289">
        <f>'Pressupost Empresa'!$G$77</f>
        <v>0</v>
      </c>
      <c r="G18" s="289"/>
      <c r="H18" s="289"/>
      <c r="I18" s="295">
        <f>'Pressupost Empresa'!$H$77</f>
        <v>0</v>
      </c>
      <c r="J18" s="295"/>
      <c r="K18" s="51">
        <f>'Pressupost Empresa'!$I$77</f>
        <v>0.75</v>
      </c>
      <c r="L18" s="52">
        <f>'Pressupost Empresa'!$J$77</f>
        <v>0</v>
      </c>
    </row>
    <row r="19" spans="2:12" ht="15.75" thickBot="1" x14ac:dyDescent="0.3">
      <c r="C19" s="292" t="s">
        <v>80</v>
      </c>
      <c r="D19" s="292"/>
      <c r="E19" s="247"/>
      <c r="F19" s="300">
        <f>'Pressupost Empresa'!$G$78</f>
        <v>0</v>
      </c>
      <c r="G19" s="300"/>
      <c r="H19" s="300"/>
      <c r="I19" s="296">
        <f>'Pressupost Empresa'!$H$78</f>
        <v>0</v>
      </c>
      <c r="J19" s="296"/>
      <c r="K19" s="53">
        <f>'Pressupost Empresa'!$I$78</f>
        <v>0</v>
      </c>
      <c r="L19" s="54">
        <f>'Pressupost Empresa'!$J78</f>
        <v>0</v>
      </c>
    </row>
    <row r="20" spans="2:12" ht="15.75" thickBot="1" x14ac:dyDescent="0.3">
      <c r="C20" s="55"/>
      <c r="D20" s="56"/>
      <c r="E20" s="57" t="s">
        <v>56</v>
      </c>
      <c r="F20" s="288">
        <f>'Pressupost Empresa'!$G$79</f>
        <v>0</v>
      </c>
      <c r="G20" s="288"/>
      <c r="H20" s="288"/>
      <c r="I20" s="297">
        <f>'Pressupost Empresa'!$H$79</f>
        <v>0</v>
      </c>
      <c r="J20" s="297"/>
      <c r="K20" s="58">
        <f>'Pressupost Empresa'!$I$79</f>
        <v>0</v>
      </c>
      <c r="L20" s="59">
        <f>'Pressupost Empresa'!$J$79</f>
        <v>0</v>
      </c>
    </row>
    <row r="21" spans="2:12" ht="15.75" thickTop="1" x14ac:dyDescent="0.25">
      <c r="C21" s="286" t="s">
        <v>57</v>
      </c>
      <c r="D21" s="286"/>
      <c r="E21" s="287"/>
      <c r="F21" s="289">
        <f>'Pressupost Empresa'!$G$80</f>
        <v>1000</v>
      </c>
      <c r="G21" s="289"/>
      <c r="H21" s="289"/>
      <c r="I21" s="295">
        <f>'Pressupost Empresa'!$H$80</f>
        <v>1000</v>
      </c>
      <c r="J21" s="295"/>
      <c r="K21" s="51">
        <f>'Pressupost Empresa'!$I$80</f>
        <v>1</v>
      </c>
      <c r="L21" s="52">
        <f>'Pressupost Empresa'!$J$80</f>
        <v>1000</v>
      </c>
    </row>
    <row r="22" spans="2:12" ht="19.5" thickBot="1" x14ac:dyDescent="0.35">
      <c r="C22" s="60"/>
      <c r="D22" s="61"/>
      <c r="E22" s="62" t="s">
        <v>56</v>
      </c>
      <c r="F22" s="293">
        <f>'Pressupost Empresa'!$G$81</f>
        <v>1000</v>
      </c>
      <c r="G22" s="293"/>
      <c r="H22" s="293"/>
      <c r="I22" s="298">
        <f>'Pressupost Empresa'!$H$81</f>
        <v>1000</v>
      </c>
      <c r="J22" s="298"/>
      <c r="K22" s="63">
        <f>'Pressupost Empresa'!$I$81</f>
        <v>1</v>
      </c>
      <c r="L22" s="64">
        <f>'Pressupost Empresa'!$J$81</f>
        <v>1000</v>
      </c>
    </row>
    <row r="25" spans="2:12" ht="15.75" thickBot="1" x14ac:dyDescent="0.3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</sheetData>
  <mergeCells count="31">
    <mergeCell ref="F22:H2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F14:H14"/>
    <mergeCell ref="F15:H15"/>
    <mergeCell ref="F16:H16"/>
    <mergeCell ref="F17:H17"/>
    <mergeCell ref="F18:H18"/>
    <mergeCell ref="F19:H19"/>
    <mergeCell ref="C21:E21"/>
    <mergeCell ref="F20:H20"/>
    <mergeCell ref="F21:H21"/>
    <mergeCell ref="C15:E15"/>
    <mergeCell ref="C16:E16"/>
    <mergeCell ref="C17:E17"/>
    <mergeCell ref="C18:E18"/>
    <mergeCell ref="C19:E19"/>
    <mergeCell ref="B5:K5"/>
    <mergeCell ref="B13:C13"/>
    <mergeCell ref="D13:E13"/>
    <mergeCell ref="E8:F8"/>
    <mergeCell ref="E9:F9"/>
    <mergeCell ref="B8:D8"/>
    <mergeCell ref="B9:D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72A41-ECD6-4E6B-A7FB-E5743E90BB8D}">
  <sheetPr codeName="Hoja2"/>
  <dimension ref="A5:BU35"/>
  <sheetViews>
    <sheetView workbookViewId="0">
      <selection activeCell="D18" sqref="D18:E18"/>
    </sheetView>
  </sheetViews>
  <sheetFormatPr defaultColWidth="11.42578125" defaultRowHeight="15" x14ac:dyDescent="0.25"/>
  <cols>
    <col min="1" max="1" width="3" style="1" customWidth="1"/>
    <col min="2" max="2" width="8.7109375" style="1" bestFit="1" customWidth="1"/>
    <col min="3" max="3" width="3" style="1" customWidth="1"/>
    <col min="4" max="4" width="17.7109375" style="1" customWidth="1"/>
    <col min="5" max="5" width="8.42578125" style="1" customWidth="1"/>
    <col min="6" max="6" width="18.7109375" style="1" customWidth="1"/>
    <col min="7" max="7" width="6.85546875" style="1" customWidth="1"/>
    <col min="8" max="8" width="12.85546875" style="1" customWidth="1"/>
    <col min="9" max="9" width="14.5703125" style="1" customWidth="1"/>
    <col min="10" max="73" width="11.42578125" style="1"/>
  </cols>
  <sheetData>
    <row r="5" spans="1:73" ht="11.25" customHeight="1" x14ac:dyDescent="0.25"/>
    <row r="6" spans="1:73" s="21" customFormat="1" x14ac:dyDescent="0.25">
      <c r="A6" s="19"/>
      <c r="B6" s="19"/>
      <c r="C6" s="19"/>
      <c r="D6" s="20" t="s">
        <v>81</v>
      </c>
      <c r="E6" s="303" t="s">
        <v>82</v>
      </c>
      <c r="F6" s="303"/>
      <c r="G6" s="19"/>
      <c r="H6" s="311" t="s">
        <v>83</v>
      </c>
      <c r="I6" s="311"/>
      <c r="J6" s="35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</row>
    <row r="7" spans="1:73" x14ac:dyDescent="0.25">
      <c r="D7" s="18">
        <v>0.75</v>
      </c>
      <c r="E7" s="314" t="s">
        <v>84</v>
      </c>
      <c r="F7" s="314"/>
      <c r="H7" s="312">
        <v>100000</v>
      </c>
      <c r="I7" s="36">
        <v>1000</v>
      </c>
      <c r="J7" s="35" t="s">
        <v>85</v>
      </c>
    </row>
    <row r="8" spans="1:73" s="1" customFormat="1" x14ac:dyDescent="0.25">
      <c r="D8" s="18">
        <v>0.75</v>
      </c>
      <c r="E8" s="314" t="s">
        <v>86</v>
      </c>
      <c r="F8" s="314"/>
      <c r="H8" s="312"/>
      <c r="I8" s="36">
        <v>99000</v>
      </c>
      <c r="J8" s="37" t="s">
        <v>87</v>
      </c>
    </row>
    <row r="9" spans="1:73" s="1" customFormat="1" x14ac:dyDescent="0.25">
      <c r="D9" s="18">
        <v>0.75</v>
      </c>
      <c r="E9" s="314" t="s">
        <v>88</v>
      </c>
      <c r="F9" s="314"/>
      <c r="J9" s="22"/>
    </row>
    <row r="10" spans="1:73" s="1" customFormat="1" x14ac:dyDescent="0.25">
      <c r="D10" s="18">
        <v>0.75</v>
      </c>
      <c r="E10" s="314" t="s">
        <v>80</v>
      </c>
      <c r="F10" s="314"/>
      <c r="I10" s="22"/>
      <c r="J10" s="22"/>
    </row>
    <row r="11" spans="1:73" s="1" customFormat="1" x14ac:dyDescent="0.25">
      <c r="D11" s="18">
        <v>1</v>
      </c>
      <c r="E11" s="314" t="s">
        <v>89</v>
      </c>
      <c r="F11" s="314"/>
      <c r="H11" s="23"/>
      <c r="I11" s="22"/>
      <c r="J11" s="22"/>
    </row>
    <row r="12" spans="1:73" s="1" customFormat="1" x14ac:dyDescent="0.25">
      <c r="D12" s="18">
        <v>7.0000000000000007E-2</v>
      </c>
      <c r="E12" s="314" t="s">
        <v>90</v>
      </c>
      <c r="F12" s="314"/>
      <c r="H12" s="23"/>
      <c r="I12" s="22"/>
      <c r="J12" s="22"/>
    </row>
    <row r="14" spans="1:73" x14ac:dyDescent="0.25">
      <c r="D14" s="303" t="s">
        <v>91</v>
      </c>
      <c r="E14" s="303"/>
      <c r="F14" s="303" t="s">
        <v>91</v>
      </c>
      <c r="G14" s="303"/>
    </row>
    <row r="15" spans="1:73" s="1" customFormat="1" x14ac:dyDescent="0.25">
      <c r="D15" s="304">
        <v>135000</v>
      </c>
      <c r="E15" s="304"/>
      <c r="F15" s="304">
        <v>200000</v>
      </c>
      <c r="G15" s="304"/>
    </row>
    <row r="16" spans="1:73" x14ac:dyDescent="0.25">
      <c r="D16" s="313"/>
      <c r="E16" s="313"/>
    </row>
    <row r="17" spans="4:13" s="1" customFormat="1" x14ac:dyDescent="0.25">
      <c r="D17" s="303" t="s">
        <v>92</v>
      </c>
      <c r="E17" s="303"/>
    </row>
    <row r="18" spans="4:13" x14ac:dyDescent="0.25">
      <c r="D18" s="305">
        <v>0.5</v>
      </c>
      <c r="E18" s="305"/>
    </row>
    <row r="19" spans="4:13" x14ac:dyDescent="0.25">
      <c r="H19" s="1" t="s">
        <v>93</v>
      </c>
    </row>
    <row r="20" spans="4:13" x14ac:dyDescent="0.25">
      <c r="D20" s="303" t="s">
        <v>94</v>
      </c>
      <c r="E20" s="303"/>
      <c r="F20" s="17" t="s">
        <v>32</v>
      </c>
    </row>
    <row r="21" spans="4:13" x14ac:dyDescent="0.25">
      <c r="D21" s="26" t="s">
        <v>95</v>
      </c>
      <c r="E21" s="25"/>
      <c r="F21" s="24">
        <v>24.65</v>
      </c>
    </row>
    <row r="22" spans="4:13" x14ac:dyDescent="0.25">
      <c r="D22" s="26" t="s">
        <v>96</v>
      </c>
      <c r="E22" s="25"/>
      <c r="F22" s="24">
        <v>19.37</v>
      </c>
    </row>
    <row r="23" spans="4:13" x14ac:dyDescent="0.25">
      <c r="D23" s="26" t="s">
        <v>97</v>
      </c>
      <c r="E23" s="25"/>
      <c r="F23" s="27">
        <v>14.1</v>
      </c>
    </row>
    <row r="28" spans="4:13" x14ac:dyDescent="0.25">
      <c r="D28" s="301" t="s">
        <v>59</v>
      </c>
      <c r="E28" s="301"/>
      <c r="F28" s="301"/>
      <c r="G28" s="301"/>
      <c r="H28" s="301"/>
      <c r="I28" s="307" t="s">
        <v>60</v>
      </c>
      <c r="J28" s="307"/>
      <c r="K28" s="307"/>
      <c r="L28" s="307"/>
      <c r="M28" s="307"/>
    </row>
    <row r="29" spans="4:13" ht="15.75" x14ac:dyDescent="0.25">
      <c r="D29" s="310"/>
      <c r="E29" s="310"/>
      <c r="F29" s="310"/>
      <c r="G29" s="310"/>
      <c r="H29" s="310"/>
      <c r="I29" s="302"/>
      <c r="J29" s="302"/>
      <c r="K29" s="302"/>
      <c r="L29" s="302"/>
      <c r="M29" s="302"/>
    </row>
    <row r="30" spans="4:13" ht="51" customHeight="1" x14ac:dyDescent="0.25">
      <c r="D30" s="308" t="s">
        <v>98</v>
      </c>
      <c r="E30" s="308"/>
      <c r="F30" s="308"/>
      <c r="G30" s="308"/>
      <c r="H30" s="308"/>
      <c r="I30" s="308" t="s">
        <v>99</v>
      </c>
      <c r="J30" s="308"/>
      <c r="K30" s="308"/>
      <c r="L30" s="308"/>
      <c r="M30" s="308"/>
    </row>
    <row r="31" spans="4:13" ht="63" customHeight="1" x14ac:dyDescent="0.25">
      <c r="D31" s="309" t="s">
        <v>100</v>
      </c>
      <c r="E31" s="309"/>
      <c r="F31" s="309"/>
      <c r="G31" s="309"/>
      <c r="H31" s="309"/>
      <c r="I31" s="309" t="s">
        <v>101</v>
      </c>
      <c r="J31" s="309"/>
      <c r="K31" s="309"/>
      <c r="L31" s="309"/>
      <c r="M31" s="309"/>
    </row>
    <row r="32" spans="4:13" ht="59.25" customHeight="1" x14ac:dyDescent="0.25">
      <c r="D32" s="308" t="s">
        <v>102</v>
      </c>
      <c r="E32" s="308"/>
      <c r="F32" s="308"/>
      <c r="G32" s="308"/>
      <c r="H32" s="308"/>
    </row>
    <row r="33" spans="1:73" s="39" customFormat="1" ht="42.75" customHeight="1" x14ac:dyDescent="0.25">
      <c r="A33" s="38"/>
      <c r="B33" s="38"/>
      <c r="C33" s="38"/>
      <c r="D33" s="306" t="s">
        <v>103</v>
      </c>
      <c r="E33" s="306"/>
      <c r="F33" s="306"/>
      <c r="G33" s="306"/>
      <c r="H33" s="306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</row>
    <row r="34" spans="1:73" x14ac:dyDescent="0.25">
      <c r="I34" s="301" t="s">
        <v>61</v>
      </c>
      <c r="J34" s="301"/>
      <c r="K34" s="301"/>
      <c r="L34" s="301"/>
      <c r="M34" s="301"/>
    </row>
    <row r="35" spans="1:73" ht="15.75" x14ac:dyDescent="0.25">
      <c r="I35" s="302"/>
      <c r="J35" s="302"/>
      <c r="K35" s="302"/>
      <c r="L35" s="302"/>
      <c r="M35" s="302"/>
    </row>
  </sheetData>
  <sheetProtection selectLockedCells="1" selectUnlockedCells="1"/>
  <mergeCells count="29">
    <mergeCell ref="H6:I6"/>
    <mergeCell ref="H7:H8"/>
    <mergeCell ref="F14:G14"/>
    <mergeCell ref="D16:E16"/>
    <mergeCell ref="F15:G15"/>
    <mergeCell ref="D14:E14"/>
    <mergeCell ref="E6:F6"/>
    <mergeCell ref="E7:F7"/>
    <mergeCell ref="E8:F8"/>
    <mergeCell ref="E9:F9"/>
    <mergeCell ref="E10:F10"/>
    <mergeCell ref="E11:F11"/>
    <mergeCell ref="E12:F12"/>
    <mergeCell ref="I34:M34"/>
    <mergeCell ref="I35:M35"/>
    <mergeCell ref="D20:E20"/>
    <mergeCell ref="D15:E15"/>
    <mergeCell ref="D17:E17"/>
    <mergeCell ref="D18:E18"/>
    <mergeCell ref="D33:H33"/>
    <mergeCell ref="I28:M28"/>
    <mergeCell ref="I29:M29"/>
    <mergeCell ref="I30:M30"/>
    <mergeCell ref="I31:M31"/>
    <mergeCell ref="D28:H28"/>
    <mergeCell ref="D29:H29"/>
    <mergeCell ref="D30:H30"/>
    <mergeCell ref="D31:H31"/>
    <mergeCell ref="D32:H3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2e99af-b831-4c6c-9221-fd5f9cd1cc40" xsi:nil="true"/>
    <lcf76f155ced4ddcb4097134ff3c332f xmlns="5b8e1aee-a411-4089-8ae6-cb5f6415884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56720AD75B5498D31A1A704B7C84B" ma:contentTypeVersion="15" ma:contentTypeDescription="Crea un document nou" ma:contentTypeScope="" ma:versionID="854f54458994b0dbfdc95d5f303faa49">
  <xsd:schema xmlns:xsd="http://www.w3.org/2001/XMLSchema" xmlns:xs="http://www.w3.org/2001/XMLSchema" xmlns:p="http://schemas.microsoft.com/office/2006/metadata/properties" xmlns:ns2="5b8e1aee-a411-4089-8ae6-cb5f6415884a" xmlns:ns3="792e99af-b831-4c6c-9221-fd5f9cd1cc40" targetNamespace="http://schemas.microsoft.com/office/2006/metadata/properties" ma:root="true" ma:fieldsID="c3235ce5ac0be75df58ca0a1438fc6d1" ns2:_="" ns3:_="">
    <xsd:import namespace="5b8e1aee-a411-4089-8ae6-cb5f6415884a"/>
    <xsd:import namespace="792e99af-b831-4c6c-9221-fd5f9cd1cc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e1aee-a411-4089-8ae6-cb5f641588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497e9c44-8712-4815-a331-c0a4f63e5f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e99af-b831-4c6c-9221-fd5f9cd1cc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958abd7-f63c-4dd1-b4b4-fd0afb2f260f}" ma:internalName="TaxCatchAll" ma:showField="CatchAllData" ma:web="792e99af-b831-4c6c-9221-fd5f9cd1cc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B27B67-8ED7-472E-BEF2-50285936728D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792e99af-b831-4c6c-9221-fd5f9cd1cc40"/>
    <ds:schemaRef ds:uri="http://schemas.openxmlformats.org/package/2006/metadata/core-properties"/>
    <ds:schemaRef ds:uri="http://purl.org/dc/dcmitype/"/>
    <ds:schemaRef ds:uri="5b8e1aee-a411-4089-8ae6-cb5f6415884a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0CDB6EF-2227-4942-830C-0BAFAB11B0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DEFEB4-665C-426C-A411-9FF95D1C2F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8e1aee-a411-4089-8ae6-cb5f6415884a"/>
    <ds:schemaRef ds:uri="792e99af-b831-4c6c-9221-fd5f9cd1cc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1</vt:i4>
      </vt:variant>
    </vt:vector>
  </HeadingPairs>
  <TitlesOfParts>
    <vt:vector size="6" baseType="lpstr">
      <vt:lpstr>INSTRUCCIONS Sol·licitant</vt:lpstr>
      <vt:lpstr>Pressupost Empresa</vt:lpstr>
      <vt:lpstr>Detall per Imprès Sol·licitud</vt:lpstr>
      <vt:lpstr>Pressupost Global - Resum</vt:lpstr>
      <vt:lpstr>Desplegables</vt:lpstr>
      <vt:lpstr>'Pressupost Empresa'!Àrea_d'impressió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Pressupost RDECR20</dc:title>
  <dc:subject/>
  <dc:creator>Generalitat de Catalunya. ACCIÓ</dc:creator>
  <cp:keywords>ACCIÓ nuclis economia circular R+D Innovació ARC</cp:keywords>
  <dc:description/>
  <cp:lastModifiedBy>Mireia Raurell</cp:lastModifiedBy>
  <cp:revision/>
  <dcterms:created xsi:type="dcterms:W3CDTF">2020-06-25T16:30:45Z</dcterms:created>
  <dcterms:modified xsi:type="dcterms:W3CDTF">2023-04-13T06:01:42Z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0x010100B4C56720AD75B5498D31A1A704B7C84B</vt:lpwstr>
  </property>
  <property fmtid="{D5CDD505-2E9C-101B-9397-08002B2CF9AE}" pid="3" name="MediaServiceImageTags">
    <vt:lpwstr/>
  </property>
</Properties>
</file>