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onjo\Desktop\"/>
    </mc:Choice>
  </mc:AlternateContent>
  <xr:revisionPtr revIDLastSave="0" documentId="8_{D7D37ABE-876A-4A4B-B394-6116FBD3C6EF}" xr6:coauthVersionLast="44" xr6:coauthVersionMax="44" xr10:uidLastSave="{00000000-0000-0000-0000-000000000000}"/>
  <bookViews>
    <workbookView xWindow="28680" yWindow="-120" windowWidth="29040" windowHeight="15840" tabRatio="819" xr2:uid="{6A307BBE-5743-4FF8-B0BF-7C4660DBD2BF}"/>
  </bookViews>
  <sheets>
    <sheet name="Instruccions" sheetId="23" r:id="rId1"/>
    <sheet name="ACE057_F1_PUNTUACIÓexpedient" sheetId="41" state="hidden" r:id="rId2"/>
    <sheet name="ACE057_CÀLCUL_Criteri_territori" sheetId="43" state="hidden" r:id="rId3"/>
    <sheet name="ACE057_resumPROJECTE" sheetId="40" state="hidden" r:id="rId4"/>
    <sheet name="DESPESES.SUB_Sol.licitant" sheetId="25" r:id="rId5"/>
    <sheet name="DESPESES.SUB_Participant 01" sheetId="26" r:id="rId6"/>
    <sheet name="DESPESES.SUB_Participant 02" sheetId="31" r:id="rId7"/>
    <sheet name="DESPESES.SUB_Participant 03" sheetId="32" r:id="rId8"/>
    <sheet name="DESPESES.SUB_Participant 04" sheetId="33" r:id="rId9"/>
    <sheet name="DESPESES.SUB_Participant 05" sheetId="34" r:id="rId10"/>
    <sheet name="DESPESES.SUB_Participant 06" sheetId="35" r:id="rId11"/>
    <sheet name="DESPESES.SUB_Participant 07" sheetId="36" r:id="rId12"/>
    <sheet name="DESPESES.SUB_Participant 08" sheetId="37" r:id="rId13"/>
    <sheet name="DESPESES.SUB_Participant 09" sheetId="38" r:id="rId14"/>
    <sheet name="DESPESES.SUB_Participant 10" sheetId="39" r:id="rId15"/>
    <sheet name="Valors possibles" sheetId="42" state="hidden" r:id="rId16"/>
  </sheets>
  <externalReferences>
    <externalReference r:id="rId17"/>
  </externalReferences>
  <definedNames>
    <definedName name="_1a">'Valors possibles'!$A$4:$A$5</definedName>
    <definedName name="_1b">'Valors possibles'!$B$4:$B$7</definedName>
    <definedName name="_2a">ACE057_F1_PUNTUACIÓexpedient!$E$25</definedName>
    <definedName name="_2b">ACE057_F1_PUNTUACIÓexpedient!$E$26</definedName>
    <definedName name="_2c">ACE057_F1_PUNTUACIÓexpedient!$E$27</definedName>
    <definedName name="_3a">ACE057_F1_PUNTUACIÓexpedient!$E$29</definedName>
    <definedName name="_3b">ACE057_F1_PUNTUACIÓexpedient!$E$30</definedName>
    <definedName name="_4a">ACE057_F1_PUNTUACIÓexpedient!$E$32</definedName>
    <definedName name="_4b">ACE057_F1_PUNTUACIÓexpedient!$E$33</definedName>
    <definedName name="_5a">ACE057_F1_PUNTUACIÓexpedient!$E$35</definedName>
    <definedName name="_5b">ACE057_F1_PUNTUACIÓexpedient!$E$36</definedName>
    <definedName name="_5c">ACE057_F1_PUNTUACIÓexpedient!$E$37</definedName>
    <definedName name="_6a">ACE057_F1_PUNTUACIÓexpedient!$E$39</definedName>
    <definedName name="_6b">ACE057_F1_PUNTUACIÓexpedient!$E$40</definedName>
    <definedName name="_6c">ACE057_F1_PUNTUACIÓexpedient!$E$41</definedName>
    <definedName name="_6d">ACE057_F1_PUNTUACIÓexpedient!$E$42</definedName>
    <definedName name="_7a">ACE057_F1_PUNTUACIÓexpedient!$E$44</definedName>
    <definedName name="_xlnm.Print_Area" localSheetId="2">ACE057_CÀLCUL_Criteri_territori!$B$1:$L$43</definedName>
    <definedName name="_xlnm.Print_Area" localSheetId="1">ACE057_F1_PUNTUACIÓexpedient!$B$1:$G$44</definedName>
    <definedName name="_xlnm.Print_Area" localSheetId="3">ACE057_resumPROJECTE!$B$1:$H$82</definedName>
    <definedName name="_xlnm.Print_Area" localSheetId="5">'DESPESES.SUB_Participant 01'!$B$1:$H$55</definedName>
    <definedName name="_xlnm.Print_Area" localSheetId="6">'DESPESES.SUB_Participant 02'!$B$1:$H$55</definedName>
    <definedName name="_xlnm.Print_Area" localSheetId="7">'DESPESES.SUB_Participant 03'!$B$1:$H$55</definedName>
    <definedName name="_xlnm.Print_Area" localSheetId="8">'DESPESES.SUB_Participant 04'!$B$1:$H$55</definedName>
    <definedName name="_xlnm.Print_Area" localSheetId="9">'DESPESES.SUB_Participant 05'!$B$1:$H$55</definedName>
    <definedName name="_xlnm.Print_Area" localSheetId="10">'DESPESES.SUB_Participant 06'!$B$1:$H$55</definedName>
    <definedName name="_xlnm.Print_Area" localSheetId="11">'DESPESES.SUB_Participant 07'!$B$1:$H$55</definedName>
    <definedName name="_xlnm.Print_Area" localSheetId="12">'DESPESES.SUB_Participant 08'!$B$1:$H$55</definedName>
    <definedName name="_xlnm.Print_Area" localSheetId="13">'DESPESES.SUB_Participant 09'!$B$1:$H$55</definedName>
    <definedName name="_xlnm.Print_Area" localSheetId="14">'DESPESES.SUB_Participant 10'!$B$1:$H$55</definedName>
    <definedName name="_xlnm.Print_Area" localSheetId="4">'DESPESES.SUB_Sol.licitant'!$B$1:$H$53</definedName>
    <definedName name="_xlnm.Print_Area" localSheetId="0">Instruccions!$A$1:$J$16</definedName>
    <definedName name="Capacitats">#REF!</definedName>
    <definedName name="Comarques">'Valors possibles'!$U$2:$U$43</definedName>
    <definedName name="Noms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43" l="1"/>
  <c r="C25" i="40" l="1"/>
  <c r="C16" i="43"/>
  <c r="C19" i="43"/>
  <c r="C31" i="40"/>
  <c r="C37" i="40"/>
  <c r="C43" i="40"/>
  <c r="C25" i="43"/>
  <c r="C28" i="43"/>
  <c r="C49" i="40"/>
  <c r="C55" i="40"/>
  <c r="C31" i="43"/>
  <c r="C61" i="40"/>
  <c r="C34" i="43"/>
  <c r="C37" i="43"/>
  <c r="C67" i="40"/>
  <c r="C73" i="40"/>
  <c r="C40" i="43"/>
  <c r="C79" i="40"/>
  <c r="C42" i="43"/>
  <c r="C43" i="43"/>
  <c r="B4" i="41"/>
  <c r="H42" i="43" l="1"/>
  <c r="H39" i="43"/>
  <c r="C39" i="43"/>
  <c r="H36" i="43"/>
  <c r="C36" i="43"/>
  <c r="H33" i="43"/>
  <c r="C33" i="43"/>
  <c r="H30" i="43"/>
  <c r="C30" i="43"/>
  <c r="H24" i="43"/>
  <c r="C24" i="43"/>
  <c r="C18" i="43"/>
  <c r="H27" i="43"/>
  <c r="C27" i="43"/>
  <c r="H21" i="43"/>
  <c r="C21" i="43"/>
  <c r="H18" i="43"/>
  <c r="H15" i="43"/>
  <c r="J8" i="43" s="1"/>
  <c r="C15" i="43"/>
  <c r="B4" i="43"/>
  <c r="B6" i="43"/>
  <c r="B3" i="43"/>
  <c r="C12" i="32"/>
  <c r="J10" i="43" l="1"/>
  <c r="E10" i="43" s="1"/>
  <c r="F25" i="41" s="1"/>
  <c r="E36" i="26" l="1"/>
  <c r="H17" i="26" s="1"/>
  <c r="E36" i="34" l="1"/>
  <c r="H17" i="34" s="1"/>
  <c r="F41" i="39" l="1"/>
  <c r="F42" i="39"/>
  <c r="F43" i="39"/>
  <c r="F44" i="39"/>
  <c r="F45" i="39"/>
  <c r="F46" i="39"/>
  <c r="F47" i="39"/>
  <c r="F48" i="39"/>
  <c r="F49" i="39"/>
  <c r="F50" i="39"/>
  <c r="F51" i="39"/>
  <c r="F52" i="39"/>
  <c r="F53" i="39"/>
  <c r="F54" i="39"/>
  <c r="F40" i="39"/>
  <c r="F41" i="38"/>
  <c r="F42" i="38"/>
  <c r="F43" i="38"/>
  <c r="F44" i="38"/>
  <c r="F45" i="38"/>
  <c r="F46" i="38"/>
  <c r="F47" i="38"/>
  <c r="F48" i="38"/>
  <c r="F49" i="38"/>
  <c r="F50" i="38"/>
  <c r="F51" i="38"/>
  <c r="F52" i="38"/>
  <c r="F53" i="38"/>
  <c r="F54" i="38"/>
  <c r="F40" i="38"/>
  <c r="F41" i="37"/>
  <c r="F42" i="37"/>
  <c r="F43" i="37"/>
  <c r="F44" i="37"/>
  <c r="F45" i="37"/>
  <c r="F46" i="37"/>
  <c r="F47" i="37"/>
  <c r="F48" i="37"/>
  <c r="F49" i="37"/>
  <c r="F50" i="37"/>
  <c r="F51" i="37"/>
  <c r="F52" i="37"/>
  <c r="F53" i="37"/>
  <c r="F54" i="37"/>
  <c r="F40" i="37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40" i="36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40" i="35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40" i="34"/>
  <c r="F41" i="33"/>
  <c r="F42" i="33"/>
  <c r="F43" i="33"/>
  <c r="F44" i="33"/>
  <c r="F45" i="33"/>
  <c r="F46" i="33"/>
  <c r="F47" i="33"/>
  <c r="F48" i="33"/>
  <c r="F49" i="33"/>
  <c r="F50" i="33"/>
  <c r="F51" i="33"/>
  <c r="F52" i="33"/>
  <c r="F53" i="33"/>
  <c r="F54" i="33"/>
  <c r="F40" i="33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40" i="32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40" i="31"/>
  <c r="F41" i="26" l="1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40" i="26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38" i="25"/>
  <c r="F55" i="39" l="1"/>
  <c r="E36" i="39"/>
  <c r="E36" i="38"/>
  <c r="H17" i="38" s="1"/>
  <c r="F55" i="37"/>
  <c r="H18" i="37" s="1"/>
  <c r="E36" i="37"/>
  <c r="H17" i="37" s="1"/>
  <c r="H19" i="37" s="1"/>
  <c r="D70" i="40" s="1"/>
  <c r="E36" i="36"/>
  <c r="H17" i="36" s="1"/>
  <c r="F55" i="35"/>
  <c r="H18" i="35" s="1"/>
  <c r="E36" i="35"/>
  <c r="H17" i="35" s="1"/>
  <c r="H19" i="35" s="1"/>
  <c r="D58" i="40" s="1"/>
  <c r="F55" i="34"/>
  <c r="H18" i="34" s="1"/>
  <c r="H19" i="34" s="1"/>
  <c r="D52" i="40" s="1"/>
  <c r="F55" i="33"/>
  <c r="H18" i="33" s="1"/>
  <c r="E36" i="33"/>
  <c r="H17" i="33" s="1"/>
  <c r="H19" i="33" s="1"/>
  <c r="D46" i="40" s="1"/>
  <c r="E36" i="32"/>
  <c r="H17" i="32" s="1"/>
  <c r="F55" i="31"/>
  <c r="H18" i="31" s="1"/>
  <c r="E36" i="31"/>
  <c r="H17" i="31" s="1"/>
  <c r="H19" i="31" s="1"/>
  <c r="D34" i="40" s="1"/>
  <c r="F55" i="26"/>
  <c r="H18" i="26" s="1"/>
  <c r="H19" i="26" s="1"/>
  <c r="D28" i="40" s="1"/>
  <c r="E34" i="25"/>
  <c r="H15" i="25" s="1"/>
  <c r="H17" i="25" s="1"/>
  <c r="F53" i="25"/>
  <c r="H16" i="25" s="1"/>
  <c r="D22" i="40" l="1"/>
  <c r="H17" i="39"/>
  <c r="D80" i="40"/>
  <c r="D81" i="40"/>
  <c r="H18" i="39"/>
  <c r="F55" i="38"/>
  <c r="H18" i="38" s="1"/>
  <c r="H19" i="38" s="1"/>
  <c r="D76" i="40" s="1"/>
  <c r="F55" i="36"/>
  <c r="H18" i="36" s="1"/>
  <c r="H19" i="36" s="1"/>
  <c r="D64" i="40" s="1"/>
  <c r="F55" i="32"/>
  <c r="H18" i="32" s="1"/>
  <c r="H19" i="32" s="1"/>
  <c r="D40" i="40" l="1"/>
  <c r="F11" i="25"/>
  <c r="H19" i="39"/>
  <c r="D82" i="40" s="1"/>
  <c r="C12" i="40"/>
  <c r="B3" i="40"/>
  <c r="F34" i="25"/>
  <c r="G53" i="25"/>
  <c r="H18" i="25" l="1"/>
  <c r="F22" i="40" s="1"/>
  <c r="C12" i="39"/>
  <c r="C12" i="38"/>
  <c r="C12" i="37"/>
  <c r="C12" i="36"/>
  <c r="C12" i="35"/>
  <c r="C12" i="34"/>
  <c r="C12" i="33"/>
  <c r="C12" i="31"/>
  <c r="C12" i="26"/>
  <c r="B6" i="41"/>
  <c r="B6" i="40"/>
  <c r="B4" i="40"/>
  <c r="A45" i="41" l="1"/>
  <c r="D44" i="41"/>
  <c r="F44" i="41" s="1"/>
  <c r="F42" i="41"/>
  <c r="F41" i="41"/>
  <c r="F40" i="41"/>
  <c r="F39" i="41"/>
  <c r="D37" i="41"/>
  <c r="F37" i="41" s="1"/>
  <c r="D36" i="41"/>
  <c r="F36" i="41" s="1"/>
  <c r="D35" i="41"/>
  <c r="F35" i="41" s="1"/>
  <c r="D33" i="41"/>
  <c r="F33" i="41" s="1"/>
  <c r="D32" i="41"/>
  <c r="F32" i="41" s="1"/>
  <c r="D30" i="41"/>
  <c r="F30" i="41" s="1"/>
  <c r="D29" i="41"/>
  <c r="F29" i="41" s="1"/>
  <c r="F27" i="41"/>
  <c r="F26" i="41"/>
  <c r="D23" i="41"/>
  <c r="F23" i="41" s="1"/>
  <c r="D22" i="41"/>
  <c r="F22" i="41" s="1"/>
  <c r="F17" i="41" l="1"/>
  <c r="C8" i="40" s="1"/>
  <c r="C10" i="40" s="1"/>
  <c r="B78" i="40"/>
  <c r="B72" i="40"/>
  <c r="B66" i="40"/>
  <c r="B60" i="40"/>
  <c r="B54" i="40"/>
  <c r="B48" i="40"/>
  <c r="B42" i="40"/>
  <c r="B36" i="40"/>
  <c r="B30" i="40"/>
  <c r="B24" i="40"/>
  <c r="B18" i="40"/>
  <c r="G55" i="39"/>
  <c r="F81" i="40" s="1"/>
  <c r="F36" i="39"/>
  <c r="G55" i="38"/>
  <c r="F75" i="40" s="1"/>
  <c r="F36" i="38"/>
  <c r="G55" i="37"/>
  <c r="F69" i="40" s="1"/>
  <c r="F36" i="37"/>
  <c r="G55" i="36"/>
  <c r="F63" i="40" s="1"/>
  <c r="F36" i="36"/>
  <c r="H20" i="36" s="1"/>
  <c r="F64" i="40" s="1"/>
  <c r="G55" i="35"/>
  <c r="F57" i="40" s="1"/>
  <c r="F36" i="35"/>
  <c r="G55" i="34"/>
  <c r="F36" i="34"/>
  <c r="G55" i="33"/>
  <c r="F45" i="40" s="1"/>
  <c r="F36" i="33"/>
  <c r="H20" i="33" s="1"/>
  <c r="F46" i="40" s="1"/>
  <c r="G55" i="32"/>
  <c r="F39" i="40" s="1"/>
  <c r="F36" i="32"/>
  <c r="G55" i="31"/>
  <c r="F33" i="40" s="1"/>
  <c r="F36" i="31"/>
  <c r="H20" i="31" s="1"/>
  <c r="F34" i="40" s="1"/>
  <c r="F56" i="40" l="1"/>
  <c r="H20" i="35"/>
  <c r="F58" i="40" s="1"/>
  <c r="F38" i="40"/>
  <c r="H20" i="32"/>
  <c r="F40" i="40" s="1"/>
  <c r="F68" i="40"/>
  <c r="G68" i="40" s="1"/>
  <c r="G70" i="40" s="1"/>
  <c r="H70" i="40" s="1"/>
  <c r="H20" i="37"/>
  <c r="F70" i="40" s="1"/>
  <c r="F50" i="40"/>
  <c r="H20" i="34"/>
  <c r="F52" i="40" s="1"/>
  <c r="H20" i="38"/>
  <c r="F76" i="40" s="1"/>
  <c r="H20" i="39"/>
  <c r="F82" i="40" s="1"/>
  <c r="F80" i="40"/>
  <c r="G80" i="40" s="1"/>
  <c r="G81" i="40"/>
  <c r="G39" i="40"/>
  <c r="G38" i="40"/>
  <c r="G33" i="40"/>
  <c r="G75" i="40"/>
  <c r="G69" i="40"/>
  <c r="G63" i="40"/>
  <c r="G57" i="40"/>
  <c r="G56" i="40"/>
  <c r="G50" i="40"/>
  <c r="G45" i="40"/>
  <c r="F44" i="40"/>
  <c r="G44" i="40" s="1"/>
  <c r="D75" i="40"/>
  <c r="F74" i="40"/>
  <c r="G74" i="40" s="1"/>
  <c r="D74" i="40"/>
  <c r="D69" i="40"/>
  <c r="D68" i="40"/>
  <c r="F62" i="40"/>
  <c r="G62" i="40" s="1"/>
  <c r="D63" i="40"/>
  <c r="D62" i="40"/>
  <c r="D56" i="40"/>
  <c r="D57" i="40"/>
  <c r="F51" i="40"/>
  <c r="G51" i="40" s="1"/>
  <c r="D51" i="40"/>
  <c r="D45" i="40"/>
  <c r="D44" i="40"/>
  <c r="D39" i="40"/>
  <c r="D38" i="40"/>
  <c r="F32" i="40"/>
  <c r="G32" i="40" s="1"/>
  <c r="D33" i="40"/>
  <c r="D32" i="40"/>
  <c r="G76" i="40" l="1"/>
  <c r="H76" i="40" s="1"/>
  <c r="G82" i="40"/>
  <c r="H82" i="40" s="1"/>
  <c r="G46" i="40"/>
  <c r="H46" i="40" s="1"/>
  <c r="G34" i="40"/>
  <c r="H34" i="40" s="1"/>
  <c r="G64" i="40"/>
  <c r="H64" i="40" s="1"/>
  <c r="G58" i="40"/>
  <c r="H58" i="40" s="1"/>
  <c r="G40" i="40"/>
  <c r="H40" i="40" s="1"/>
  <c r="G52" i="40"/>
  <c r="H52" i="40" s="1"/>
  <c r="G55" i="26"/>
  <c r="F27" i="40" s="1"/>
  <c r="G27" i="40" s="1"/>
  <c r="F36" i="26"/>
  <c r="D27" i="40"/>
  <c r="F21" i="40"/>
  <c r="G21" i="40" s="1"/>
  <c r="F26" i="40" l="1"/>
  <c r="G26" i="40" s="1"/>
  <c r="H20" i="26"/>
  <c r="F28" i="40" s="1"/>
  <c r="G8" i="40" s="1"/>
  <c r="G28" i="40"/>
  <c r="H28" i="40" s="1"/>
  <c r="D21" i="40"/>
  <c r="F20" i="40"/>
  <c r="D20" i="40"/>
  <c r="G20" i="40" l="1"/>
  <c r="G22" i="40" s="1"/>
  <c r="D50" i="40"/>
  <c r="D26" i="40"/>
  <c r="H22" i="40" l="1"/>
  <c r="G10" i="40"/>
</calcChain>
</file>

<file path=xl/sharedStrings.xml><?xml version="1.0" encoding="utf-8"?>
<sst xmlns="http://schemas.openxmlformats.org/spreadsheetml/2006/main" count="589" uniqueCount="303">
  <si>
    <t xml:space="preserve">TOTAL despeses de contractació de serveis a tercers i despeses externes </t>
  </si>
  <si>
    <t xml:space="preserve">TOTAL hores de dedicació del personal del clúster sol·licitant </t>
  </si>
  <si>
    <t>Descripció despesa</t>
  </si>
  <si>
    <t>Proveïdor</t>
  </si>
  <si>
    <t>Hores de dedicació</t>
  </si>
  <si>
    <t>Nom de la persona</t>
  </si>
  <si>
    <t>DESGLOSSAMENT DE LES HORES DE DEDICACIÓ PER A LA GESTIÓ DEL PROJECTE DEL PERSONAL DEL CLÚSTER SOL·LICITANT</t>
  </si>
  <si>
    <t>Càrrec que ocupa al clúster</t>
  </si>
  <si>
    <t>Cost/Hora (€)</t>
  </si>
  <si>
    <t>Despeses de contractació de serveis a tercers i despeses externes (€)</t>
  </si>
  <si>
    <t>Clúster sol·licitant:</t>
  </si>
  <si>
    <t>Títol projecte:</t>
  </si>
  <si>
    <t>Escriure títol del projecte</t>
  </si>
  <si>
    <t>Cost Subvencionable previst (€)</t>
  </si>
  <si>
    <t>TOTAL COST SUBVENCIONABLE PREVIST (€)</t>
  </si>
  <si>
    <t xml:space="preserve">Hores de dedicació per a la gestió del projecte del personal del clúster sol·licitant (€) </t>
  </si>
  <si>
    <t xml:space="preserve">Hores de dedicació </t>
  </si>
  <si>
    <t>Participant 01: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</si>
  <si>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SOL·LICITANT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</si>
  <si>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SOL·LICITANT</t>
    </r>
  </si>
  <si>
    <t>DESGLOSSAMENT DE LES DESPESES DE CONTRACTACIÓ DE SERVEIS A TERCERS I DESPESES EXTERNES DEL CLÚSTER SOL·LICITANT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</si>
  <si>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01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</si>
  <si>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01</t>
    </r>
  </si>
  <si>
    <t>DESGLOSSAMENT DE LES DESPESES DE CONTRACTACIÓ DE SERVEIS A TERCERS I DESPESES EXTERNES DEL PARTICIPANT 01</t>
  </si>
  <si>
    <t>DESGLOSSAMENT DE LES HORES DE DEDICACIÓ PER A LA GESTIÓ DEL PROJECTE DEL PERSONAL DEL PARTICIPANT 01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</si>
  <si>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02</t>
    </r>
  </si>
  <si>
    <t xml:space="preserve">Hores de dedicació per a la gestió del projecte del personal del participant (€) </t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</si>
  <si>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02</t>
    </r>
  </si>
  <si>
    <t>DESGLOSSAMENT DE LES DESPESES DE CONTRACTACIÓ DE SERVEIS A TERCERS I DESPESES EXTERNES DEL PARTICIPANT 02</t>
  </si>
  <si>
    <t>DESGLOSSAMENT DE LES HORES DE DEDICACIÓ PER A LA GESTIÓ DEL PROJECTE DEL PERSONAL DEL PARTICIPANT 02</t>
  </si>
  <si>
    <t>Escriure nom del participant 03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</si>
  <si>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03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</si>
  <si>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03</t>
    </r>
  </si>
  <si>
    <t>DESGLOSSAMENT DE LES DESPESES DE CONTRACTACIÓ DE SERVEIS A TERCERS I DESPESES EXTERNES DEL PARTICIPANT 03</t>
  </si>
  <si>
    <t>DESGLOSSAMENT DE LES HORES DE DEDICACIÓ PER A LA GESTIÓ DEL PROJECTE DEL PERSONAL DEL PARTICIPANT 03</t>
  </si>
  <si>
    <t>Escriure nom del participant 04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</si>
  <si>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04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</si>
  <si>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04</t>
    </r>
  </si>
  <si>
    <t>DESGLOSSAMENT DE LES DESPESES DE CONTRACTACIÓ DE SERVEIS A TERCERS I DESPESES EXTERNES DEL PARTICIPANT 04</t>
  </si>
  <si>
    <t>DESGLOSSAMENT DE LES HORES DE DEDICACIÓ PER A LA GESTIÓ DEL PROJECTE DEL PERSONAL DEL PARTICIPANT 04</t>
  </si>
  <si>
    <t>Escriure nom del participant 05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</si>
  <si>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05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</si>
  <si>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05</t>
    </r>
  </si>
  <si>
    <t>DESGLOSSAMENT DE LES DESPESES DE CONTRACTACIÓ DE SERVEIS A TERCERS I DESPESES EXTERNES DEL PARTICIPANT 05</t>
  </si>
  <si>
    <t>DESGLOSSAMENT DE LES HORES DE DEDICACIÓ PER A LA GESTIÓ DEL PROJECTE DEL PERSONAL DEL PARTICIPANT 05</t>
  </si>
  <si>
    <t>Escriure nom del participant 06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</si>
  <si>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06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</si>
  <si>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06</t>
    </r>
  </si>
  <si>
    <t>DESGLOSSAMENT DE LES DESPESES DE CONTRACTACIÓ DE SERVEIS A TERCERS I DESPESES EXTERNES DEL PARTICIPANT 06</t>
  </si>
  <si>
    <t>DESGLOSSAMENT DE LES HORES DE DEDICACIÓ PER A LA GESTIÓ DEL PROJECTE DEL PERSONAL DEL PARTICIPANT 06</t>
  </si>
  <si>
    <t>Escriure nom del participant 07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</si>
  <si>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07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</si>
  <si>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07</t>
    </r>
  </si>
  <si>
    <t>DESGLOSSAMENT DE LES DESPESES DE CONTRACTACIÓ DE SERVEIS A TERCERS I DESPESES EXTERNES DEL PARTICIPANT 07</t>
  </si>
  <si>
    <t>DESGLOSSAMENT DE LES HORES DE DEDICACIÓ PER A LA GESTIÓ DEL PROJECTE DEL PERSONAL DEL PARTICIPANT 07</t>
  </si>
  <si>
    <t>Escriure nom del participant 08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</si>
  <si>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08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</si>
  <si>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08</t>
    </r>
  </si>
  <si>
    <t>DESGLOSSAMENT DE LES DESPESES DE CONTRACTACIÓ DE SERVEIS A TERCERS I DESPESES EXTERNES DEL PARTICIPANT 08</t>
  </si>
  <si>
    <t>DESGLOSSAMENT DE LES HORES DE DEDICACIÓ PER A LA GESTIÓ DEL PROJECTE DEL PERSONAL DEL PARTICIPANT 08</t>
  </si>
  <si>
    <t>Escriure nom del participant 09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</si>
  <si>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09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</si>
  <si>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09</t>
    </r>
  </si>
  <si>
    <t>DESGLOSSAMENT DE LES DESPESES DE CONTRACTACIÓ DE SERVEIS A TERCERS I DESPESES EXTERNES DEL PARTICIPANT 09</t>
  </si>
  <si>
    <t>DESGLOSSAMENT DE LES HORES DE DEDICACIÓ PER A LA GESTIÓ DEL PROJECTE DEL PERSONAL DEL PARTICIPANT 09</t>
  </si>
  <si>
    <t>Escriure nom del participant 10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</si>
  <si>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10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</si>
  <si>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10</t>
    </r>
  </si>
  <si>
    <t>DESGLOSSAMENT DE LES DESPESES DE CONTRACTACIÓ DE SERVEIS A TERCERS I DESPESES EXTERNES DEL PARTICIPANT 10</t>
  </si>
  <si>
    <t>DESGLOSSAMENT DE LES HORES DE DEDICACIÓ PER A LA GESTIÓ DEL PROJECTE DEL PERSONAL DEL PARTICIPANT 10</t>
  </si>
  <si>
    <t>Cost Subvencionable acceptat (€)</t>
  </si>
  <si>
    <t>TOTAL COST SUBVENCIONABLE ACCEPTAT (€)</t>
  </si>
  <si>
    <t>Càrrec</t>
  </si>
  <si>
    <t>Escriure nom del clúster</t>
  </si>
  <si>
    <t>TOTAL hores de dedicació del personal del participant 01</t>
  </si>
  <si>
    <t>Participant 02:</t>
  </si>
  <si>
    <t>TOTAL hores de dedicació del personal del participant 02</t>
  </si>
  <si>
    <t>Participant 03:</t>
  </si>
  <si>
    <t>TOTAL hores de dedicació del personal del participant 03</t>
  </si>
  <si>
    <t>Participant 04:</t>
  </si>
  <si>
    <t>TOTAL hores de dedicació del personal del participant 04</t>
  </si>
  <si>
    <t>Participant 05:</t>
  </si>
  <si>
    <t>TOTAL hores de dedicació del personal del participant 05</t>
  </si>
  <si>
    <t>Comentaris</t>
  </si>
  <si>
    <t>Participant 06:</t>
  </si>
  <si>
    <t>TOTAL hores de dedicació del personal del participant 06</t>
  </si>
  <si>
    <t>Participant 07:</t>
  </si>
  <si>
    <t>TOTAL hores de dedicació del personal del participant 07</t>
  </si>
  <si>
    <t>Participant 08:</t>
  </si>
  <si>
    <t>TOTAL hores de dedicació del personal del participant 08</t>
  </si>
  <si>
    <t>Participant 09:</t>
  </si>
  <si>
    <t>TOTAL hores de dedicació del personal del participant 09</t>
  </si>
  <si>
    <t>Participant 10:</t>
  </si>
  <si>
    <t>TOTAL hores de dedicació del personal del participant 10</t>
  </si>
  <si>
    <r>
      <t xml:space="preserve">PRESSUPOST SUBVENCIONABLE PREVIST </t>
    </r>
    <r>
      <rPr>
        <b/>
        <u val="double"/>
        <sz val="18"/>
        <color theme="1"/>
        <rFont val="Calibri"/>
        <family val="2"/>
        <scheme val="minor"/>
      </rPr>
      <t xml:space="preserve">TOTAL DEL PROJECTE </t>
    </r>
  </si>
  <si>
    <t>PROJECTES DE REFORÇ COMPETITIU</t>
  </si>
  <si>
    <t>Avaluador</t>
  </si>
  <si>
    <t>Data avaluació</t>
  </si>
  <si>
    <t>PUNTUACIO FINAL DE L'EXPEDIENT</t>
  </si>
  <si>
    <t>RESUM DESPESES PROJECTE</t>
  </si>
  <si>
    <t>SOL·LICITANT</t>
  </si>
  <si>
    <t>Cost Sol·licitat</t>
  </si>
  <si>
    <t>Cost acceptat</t>
  </si>
  <si>
    <t>Ajut Proposat</t>
  </si>
  <si>
    <t xml:space="preserve">Despeses de contractació de serveis a tercers i despeses externes </t>
  </si>
  <si>
    <t>Hores de dedicació del personal</t>
  </si>
  <si>
    <t>TOTAL DESPESES CLÚSTER SOL·LICITANT</t>
  </si>
  <si>
    <t>PARTICIPANT 01</t>
  </si>
  <si>
    <t>TOTAL DESPESES PARTICIPANT 01</t>
  </si>
  <si>
    <t>PARTICIPANT 02</t>
  </si>
  <si>
    <t>TOTAL DESPESES PARTICIPANT 02</t>
  </si>
  <si>
    <t>PARTICIPANT 03</t>
  </si>
  <si>
    <t>TOTAL DESPESES PARTICIPANT 03</t>
  </si>
  <si>
    <t>PARTICIPANT 04</t>
  </si>
  <si>
    <t>TOTAL DESPESES PARTICIPANT 04</t>
  </si>
  <si>
    <t>PARTICIPANT 05</t>
  </si>
  <si>
    <t>TOTAL DESPESES PARTICIPANT 05</t>
  </si>
  <si>
    <t>PARTICIPANT 06</t>
  </si>
  <si>
    <t>TOTAL DESPESES PARTICIPANT 06</t>
  </si>
  <si>
    <t>PARTICIPANT 07</t>
  </si>
  <si>
    <t>TOTAL DESPESES PARTICIPANT 07</t>
  </si>
  <si>
    <t>PARTICIPANT 08</t>
  </si>
  <si>
    <t>TOTAL DESPESES PARTICIPANT 08</t>
  </si>
  <si>
    <t>PARTICIPANT 09</t>
  </si>
  <si>
    <t>TOTAL DESPESES PARTICIPANT 09</t>
  </si>
  <si>
    <t>PARTICIPANT 10</t>
  </si>
  <si>
    <t>TOTAL DESPESES PARTICIPANT 10</t>
  </si>
  <si>
    <t>INTENSITAT AJUT (%)</t>
  </si>
  <si>
    <t>FASE 1</t>
  </si>
  <si>
    <t>Descripció Projecte</t>
  </si>
  <si>
    <t>AQUESTA INFORMACIÓ S'HA 
D'INTRODUIR A TAIS</t>
  </si>
  <si>
    <t>VALOR TOTAL</t>
  </si>
  <si>
    <t>CRITERI</t>
  </si>
  <si>
    <t>PONDERACIO</t>
  </si>
  <si>
    <t>VALOR SUBCRITERI</t>
  </si>
  <si>
    <t>Valor (1 - 5) VALOR ATORGAT AL CRITERI EN L'AVALUACIO</t>
  </si>
  <si>
    <t>VALOR FINAL CRITERIS - TAIS</t>
  </si>
  <si>
    <r>
      <t xml:space="preserve">JUSTIFICACIÓ PUNTUACIÓ
</t>
    </r>
    <r>
      <rPr>
        <sz val="10"/>
        <color theme="1"/>
        <rFont val="Calibri Light"/>
        <family val="2"/>
      </rPr>
      <t>(introduir justificació graella valoració)</t>
    </r>
    <r>
      <rPr>
        <b/>
        <sz val="12"/>
        <color theme="1"/>
        <rFont val="Calibri Light"/>
        <family val="2"/>
      </rPr>
      <t xml:space="preserve"> - TAIS</t>
    </r>
  </si>
  <si>
    <t>1.- Projecte alineat amb els reptes estratègics del sector.</t>
  </si>
  <si>
    <r>
      <rPr>
        <b/>
        <sz val="11"/>
        <color theme="1"/>
        <rFont val="Calibri Light"/>
        <family val="2"/>
      </rPr>
      <t>1.a Anàlisi estratègica</t>
    </r>
    <r>
      <rPr>
        <sz val="11"/>
        <color theme="1"/>
        <rFont val="Calibri Light"/>
        <family val="2"/>
      </rPr>
      <t xml:space="preserve"> consistent amb una clara identificació dels reptes de negoci i de l'entorn competitiu.</t>
    </r>
  </si>
  <si>
    <r>
      <t xml:space="preserve">1.b </t>
    </r>
    <r>
      <rPr>
        <sz val="11"/>
        <color theme="1"/>
        <rFont val="Calibri Light"/>
        <family val="2"/>
      </rPr>
      <t xml:space="preserve">El </t>
    </r>
    <r>
      <rPr>
        <b/>
        <sz val="11"/>
        <color theme="1"/>
        <rFont val="Calibri Light"/>
        <family val="2"/>
      </rPr>
      <t>projecte alineat</t>
    </r>
    <r>
      <rPr>
        <sz val="11"/>
        <color theme="1"/>
        <rFont val="Calibri Light"/>
        <family val="2"/>
      </rPr>
      <t xml:space="preserve"> amb els reptes estratègics del clúster</t>
    </r>
  </si>
  <si>
    <t>2.- Impacte socioeconòmic del projecte.</t>
  </si>
  <si>
    <r>
      <rPr>
        <b/>
        <sz val="11"/>
        <color theme="1"/>
        <rFont val="Calibri Light"/>
        <family val="2"/>
      </rPr>
      <t>2.b</t>
    </r>
    <r>
      <rPr>
        <sz val="11"/>
        <color theme="1"/>
        <rFont val="Calibri Light"/>
        <family val="2"/>
      </rPr>
      <t xml:space="preserve"> El projecte genera un retorn positiu destacable en la competitivitat de les empreses que hi participen i tindrà </t>
    </r>
    <r>
      <rPr>
        <b/>
        <sz val="11"/>
        <color theme="1"/>
        <rFont val="Calibri Light"/>
        <family val="2"/>
      </rPr>
      <t xml:space="preserve">efecte multiplicador </t>
    </r>
    <r>
      <rPr>
        <sz val="11"/>
        <color theme="1"/>
        <rFont val="Calibri Light"/>
        <family val="2"/>
      </rPr>
      <t>en la dinàmica competitiva del negoci en el que actua</t>
    </r>
  </si>
  <si>
    <r>
      <rPr>
        <b/>
        <sz val="11"/>
        <color theme="1"/>
        <rFont val="Calibri Light"/>
        <family val="2"/>
      </rPr>
      <t xml:space="preserve">2.c </t>
    </r>
    <r>
      <rPr>
        <sz val="11"/>
        <color theme="1"/>
        <rFont val="Calibri Light"/>
        <family val="2"/>
      </rPr>
      <t xml:space="preserve">El projecte genera  </t>
    </r>
    <r>
      <rPr>
        <b/>
        <sz val="11"/>
        <color theme="1"/>
        <rFont val="Calibri Light"/>
        <family val="2"/>
      </rPr>
      <t>bones pràctiques</t>
    </r>
    <r>
      <rPr>
        <sz val="11"/>
        <color theme="1"/>
        <rFont val="Calibri Light"/>
        <family val="2"/>
      </rPr>
      <t xml:space="preserve"> extrapolables a altres empreses del sector, fins i tot a altres sectors. </t>
    </r>
  </si>
  <si>
    <t>3.- Grau de participació d'empreses en el projecte.</t>
  </si>
  <si>
    <r>
      <rPr>
        <b/>
        <sz val="11"/>
        <color theme="1"/>
        <rFont val="Calibri Light"/>
        <family val="2"/>
      </rPr>
      <t>3.a</t>
    </r>
    <r>
      <rPr>
        <sz val="11"/>
        <color theme="1"/>
        <rFont val="Calibri Light"/>
        <family val="2"/>
      </rPr>
      <t xml:space="preserve"> Es valora l'existència d'</t>
    </r>
    <r>
      <rPr>
        <b/>
        <sz val="11"/>
        <color theme="1"/>
        <rFont val="Calibri Light"/>
        <family val="2"/>
      </rPr>
      <t>empreses participants en el projecte</t>
    </r>
    <r>
      <rPr>
        <sz val="11"/>
        <color theme="1"/>
        <rFont val="Calibri Light"/>
        <family val="2"/>
      </rPr>
      <t>, demostrada mitjançant fitxa de participant a la sol·licitud.</t>
    </r>
  </si>
  <si>
    <r>
      <rPr>
        <b/>
        <sz val="11"/>
        <color theme="1"/>
        <rFont val="Calibri Light"/>
        <family val="2"/>
      </rPr>
      <t>3.b</t>
    </r>
    <r>
      <rPr>
        <sz val="11"/>
        <color theme="1"/>
        <rFont val="Calibri Light"/>
        <family val="2"/>
      </rPr>
      <t xml:space="preserve"> </t>
    </r>
    <r>
      <rPr>
        <b/>
        <sz val="11"/>
        <color theme="1"/>
        <rFont val="Calibri Light"/>
        <family val="2"/>
      </rPr>
      <t>Capacitat dels participants</t>
    </r>
    <r>
      <rPr>
        <sz val="11"/>
        <color theme="1"/>
        <rFont val="Calibri Light"/>
        <family val="2"/>
      </rPr>
      <t xml:space="preserve"> per executar les tasques que li corresponen relacionades amb el projecte, a nivell de recursos humans, materials i financers.</t>
    </r>
  </si>
  <si>
    <t>4.- Implementació del projecte.</t>
  </si>
  <si>
    <r>
      <rPr>
        <b/>
        <sz val="11"/>
        <rFont val="Calibri Light"/>
        <family val="2"/>
      </rPr>
      <t xml:space="preserve">4.a Gestió del projecte: </t>
    </r>
    <r>
      <rPr>
        <sz val="11"/>
        <rFont val="Calibri Light"/>
        <family val="2"/>
      </rPr>
      <t xml:space="preserve">
</t>
    </r>
    <r>
      <rPr>
        <sz val="10"/>
        <rFont val="Calibri Light"/>
        <family val="2"/>
      </rPr>
      <t xml:space="preserve">  1. Detall del </t>
    </r>
    <r>
      <rPr>
        <b/>
        <sz val="10"/>
        <rFont val="Calibri Light"/>
        <family val="2"/>
      </rPr>
      <t>cost del projecte</t>
    </r>
    <r>
      <rPr>
        <sz val="10"/>
        <rFont val="Calibri Light"/>
        <family val="2"/>
      </rPr>
      <t xml:space="preserve"> on es puguin veure les diverses despeses a realitzar i la seva idoneïtat, 
  2. </t>
    </r>
    <r>
      <rPr>
        <b/>
        <sz val="10"/>
        <rFont val="Calibri Light"/>
        <family val="2"/>
      </rPr>
      <t xml:space="preserve">cronograma </t>
    </r>
    <r>
      <rPr>
        <sz val="10"/>
        <rFont val="Calibri Light"/>
        <family val="2"/>
      </rPr>
      <t xml:space="preserve">d’execució, 
  3. detall dels </t>
    </r>
    <r>
      <rPr>
        <b/>
        <sz val="10"/>
        <rFont val="Calibri Light"/>
        <family val="2"/>
      </rPr>
      <t xml:space="preserve">recursos necessaris </t>
    </r>
    <r>
      <rPr>
        <sz val="10"/>
        <rFont val="Calibri Light"/>
        <family val="2"/>
      </rPr>
      <t>i 
  4. existència d'</t>
    </r>
    <r>
      <rPr>
        <b/>
        <sz val="10"/>
        <rFont val="Calibri Light"/>
        <family val="2"/>
      </rPr>
      <t>indicadors de seguiment</t>
    </r>
    <r>
      <rPr>
        <sz val="10"/>
        <rFont val="Calibri Light"/>
        <family val="2"/>
      </rPr>
      <t xml:space="preserve"> del projecte.</t>
    </r>
  </si>
  <si>
    <r>
      <rPr>
        <b/>
        <sz val="11"/>
        <rFont val="Calibri Light"/>
        <family val="2"/>
      </rPr>
      <t xml:space="preserve">4.b Coherència del projecte: 
 </t>
    </r>
    <r>
      <rPr>
        <b/>
        <sz val="10"/>
        <rFont val="Calibri Light"/>
        <family val="2"/>
      </rPr>
      <t xml:space="preserve"> 1.</t>
    </r>
    <r>
      <rPr>
        <sz val="10"/>
        <rFont val="Calibri Light"/>
        <family val="2"/>
      </rPr>
      <t xml:space="preserve"> </t>
    </r>
    <r>
      <rPr>
        <b/>
        <sz val="10"/>
        <rFont val="Calibri Light"/>
        <family val="2"/>
      </rPr>
      <t>Demostració</t>
    </r>
    <r>
      <rPr>
        <sz val="10"/>
        <rFont val="Calibri Light"/>
        <family val="2"/>
      </rPr>
      <t xml:space="preserve">, dins de la memòria del projecte,  que el projecte plantejat </t>
    </r>
    <r>
      <rPr>
        <b/>
        <sz val="10"/>
        <rFont val="Calibri Light"/>
        <family val="2"/>
      </rPr>
      <t>pot posar-se en marxa</t>
    </r>
    <r>
      <rPr>
        <sz val="10"/>
        <rFont val="Calibri Light"/>
        <family val="2"/>
      </rPr>
      <t xml:space="preserve">,
</t>
    </r>
    <r>
      <rPr>
        <b/>
        <sz val="10"/>
        <rFont val="Calibri Light"/>
        <family val="2"/>
      </rPr>
      <t xml:space="preserve">  2.</t>
    </r>
    <r>
      <rPr>
        <sz val="10"/>
        <rFont val="Calibri Light"/>
        <family val="2"/>
      </rPr>
      <t xml:space="preserve"> És </t>
    </r>
    <r>
      <rPr>
        <b/>
        <sz val="10"/>
        <rFont val="Calibri Light"/>
        <family val="2"/>
      </rPr>
      <t>coherent</t>
    </r>
    <r>
      <rPr>
        <sz val="10"/>
        <rFont val="Calibri Light"/>
        <family val="2"/>
      </rPr>
      <t xml:space="preserve"> amb les necessitats del negoci en el qual impacta,</t>
    </r>
    <r>
      <rPr>
        <b/>
        <sz val="10"/>
        <rFont val="Calibri Light"/>
        <family val="2"/>
      </rPr>
      <t xml:space="preserve">
  3.</t>
    </r>
    <r>
      <rPr>
        <sz val="10"/>
        <rFont val="Calibri Light"/>
        <family val="2"/>
      </rPr>
      <t xml:space="preserve"> Els</t>
    </r>
    <r>
      <rPr>
        <b/>
        <sz val="10"/>
        <rFont val="Calibri Light"/>
        <family val="2"/>
      </rPr>
      <t xml:space="preserve"> col·laboradors externs estan definits,</t>
    </r>
    <r>
      <rPr>
        <sz val="10"/>
        <rFont val="Calibri Light"/>
        <family val="2"/>
      </rPr>
      <t xml:space="preserve"> tenen capacitat per a l'execució de les seves tasques dins el projecte</t>
    </r>
    <r>
      <rPr>
        <b/>
        <sz val="10"/>
        <rFont val="Calibri Light"/>
        <family val="2"/>
      </rPr>
      <t xml:space="preserve">
  4.</t>
    </r>
    <r>
      <rPr>
        <sz val="10"/>
        <rFont val="Calibri Light"/>
        <family val="2"/>
      </rPr>
      <t xml:space="preserve"> Consta d'una </t>
    </r>
    <r>
      <rPr>
        <b/>
        <sz val="10"/>
        <rFont val="Calibri Light"/>
        <family val="2"/>
      </rPr>
      <t>proposta econòmica</t>
    </r>
    <r>
      <rPr>
        <sz val="10"/>
        <rFont val="Calibri Light"/>
        <family val="2"/>
      </rPr>
      <t xml:space="preserve"> (pressupost) dels </t>
    </r>
    <r>
      <rPr>
        <b/>
        <sz val="10"/>
        <rFont val="Calibri Light"/>
        <family val="2"/>
      </rPr>
      <t>col·laboradors externs.</t>
    </r>
  </si>
  <si>
    <t>5.- Grau d'innovació i/o connexió internacional del projecte.</t>
  </si>
  <si>
    <r>
      <rPr>
        <b/>
        <sz val="11"/>
        <color theme="1"/>
        <rFont val="Calibri Light"/>
        <family val="2"/>
      </rPr>
      <t>5.a</t>
    </r>
    <r>
      <rPr>
        <sz val="11"/>
        <color theme="1"/>
        <rFont val="Calibri Light"/>
        <family val="2"/>
      </rPr>
      <t xml:space="preserve"> </t>
    </r>
    <r>
      <rPr>
        <b/>
        <sz val="11"/>
        <color theme="1"/>
        <rFont val="Calibri Light"/>
        <family val="2"/>
      </rPr>
      <t>Grau de novetat</t>
    </r>
    <r>
      <rPr>
        <b/>
        <sz val="12"/>
        <color theme="1"/>
        <rFont val="Calibri Light"/>
        <family val="2"/>
      </rPr>
      <t xml:space="preserve"> </t>
    </r>
    <r>
      <rPr>
        <sz val="12"/>
        <color theme="1"/>
        <rFont val="Calibri Light"/>
        <family val="2"/>
      </rPr>
      <t>respecte els projectes habituals en el clúster.</t>
    </r>
  </si>
  <si>
    <r>
      <rPr>
        <b/>
        <sz val="11"/>
        <color theme="1"/>
        <rFont val="Calibri Light"/>
        <family val="2"/>
      </rPr>
      <t>5.b</t>
    </r>
    <r>
      <rPr>
        <sz val="11"/>
        <color theme="1"/>
        <rFont val="Calibri Light"/>
        <family val="2"/>
      </rPr>
      <t xml:space="preserve">  El projecte contribuirà a </t>
    </r>
    <r>
      <rPr>
        <b/>
        <sz val="11"/>
        <color theme="1"/>
        <rFont val="Calibri Light"/>
        <family val="2"/>
      </rPr>
      <t>impulsar noves estratègies del sector/negoci.</t>
    </r>
  </si>
  <si>
    <r>
      <rPr>
        <b/>
        <sz val="11"/>
        <color theme="1"/>
        <rFont val="Calibri Light"/>
        <family val="2"/>
      </rPr>
      <t>5.c</t>
    </r>
    <r>
      <rPr>
        <sz val="11"/>
        <color theme="1"/>
        <rFont val="Calibri Light"/>
        <family val="2"/>
      </rPr>
      <t xml:space="preserve"> El projecte contribuirà en la </t>
    </r>
    <r>
      <rPr>
        <b/>
        <sz val="11"/>
        <color theme="1"/>
        <rFont val="Calibri Light"/>
        <family val="2"/>
      </rPr>
      <t xml:space="preserve">internacionalització del clúster </t>
    </r>
    <r>
      <rPr>
        <sz val="11"/>
        <color theme="1"/>
        <rFont val="Calibri Light"/>
        <family val="2"/>
      </rPr>
      <t>i les seves empreses.</t>
    </r>
  </si>
  <si>
    <t xml:space="preserve">6.- Projecte alineat amb el concepte de valor compartit. </t>
  </si>
  <si>
    <r>
      <rPr>
        <b/>
        <sz val="11"/>
        <color theme="1"/>
        <rFont val="Calibri Light"/>
        <family val="2"/>
      </rPr>
      <t>6.a Grau de generació</t>
    </r>
    <r>
      <rPr>
        <sz val="11"/>
        <color theme="1"/>
        <rFont val="Calibri Light"/>
        <family val="2"/>
      </rPr>
      <t xml:space="preserve"> de valor compartit del projecte</t>
    </r>
  </si>
  <si>
    <r>
      <t xml:space="preserve">6.b </t>
    </r>
    <r>
      <rPr>
        <sz val="11"/>
        <color theme="1"/>
        <rFont val="Calibri Light"/>
        <family val="2"/>
      </rPr>
      <t xml:space="preserve">El projecte de valor compatit té un clar </t>
    </r>
    <r>
      <rPr>
        <b/>
        <sz val="11"/>
        <color theme="1"/>
        <rFont val="Calibri Light"/>
        <family val="2"/>
      </rPr>
      <t>propòsit estratègic.</t>
    </r>
  </si>
  <si>
    <r>
      <rPr>
        <b/>
        <sz val="11"/>
        <color theme="1"/>
        <rFont val="Calibri Light"/>
        <family val="2"/>
      </rPr>
      <t xml:space="preserve">6.c </t>
    </r>
    <r>
      <rPr>
        <sz val="11"/>
        <color theme="1"/>
        <rFont val="Calibri Light"/>
        <family val="2"/>
      </rPr>
      <t xml:space="preserve">El projecte inclou </t>
    </r>
    <r>
      <rPr>
        <b/>
        <sz val="11"/>
        <color theme="1"/>
        <rFont val="Calibri Light"/>
        <family val="2"/>
      </rPr>
      <t>mètriques socials i/o mediambientals específiques</t>
    </r>
  </si>
  <si>
    <r>
      <rPr>
        <b/>
        <sz val="11"/>
        <color theme="1"/>
        <rFont val="Calibri Light"/>
        <family val="2"/>
      </rPr>
      <t xml:space="preserve">6.d </t>
    </r>
    <r>
      <rPr>
        <sz val="11"/>
        <color theme="1"/>
        <rFont val="Calibri Light"/>
        <family val="2"/>
      </rPr>
      <t>El projecte implica la</t>
    </r>
    <r>
      <rPr>
        <b/>
        <sz val="11"/>
        <color theme="1"/>
        <rFont val="Calibri Light"/>
        <family val="2"/>
      </rPr>
      <t xml:space="preserve"> participació col·laborativa de diversos agents de la cadena de valor</t>
    </r>
    <r>
      <rPr>
        <sz val="11"/>
        <color theme="1"/>
        <rFont val="Calibri Light"/>
        <family val="2"/>
      </rPr>
      <t>, amb un retorn específic per  cada un d’ells.</t>
    </r>
  </si>
  <si>
    <t>7.- Trajectòria del clúster.</t>
  </si>
  <si>
    <r>
      <rPr>
        <b/>
        <sz val="11"/>
        <color theme="1"/>
        <rFont val="Calibri Light"/>
        <family val="2"/>
      </rPr>
      <t xml:space="preserve">7.a Valoració de l’evolució de les activitats del clúster en els darrers tres anys: </t>
    </r>
    <r>
      <rPr>
        <sz val="11"/>
        <color theme="1"/>
        <rFont val="Calibri Light"/>
        <family val="2"/>
      </rPr>
      <t xml:space="preserve">
</t>
    </r>
    <r>
      <rPr>
        <sz val="10"/>
        <color theme="1"/>
        <rFont val="Calibri Light"/>
        <family val="2"/>
      </rPr>
      <t xml:space="preserve">- </t>
    </r>
    <r>
      <rPr>
        <b/>
        <sz val="10"/>
        <color theme="1"/>
        <rFont val="Calibri Light"/>
        <family val="2"/>
      </rPr>
      <t xml:space="preserve">cartera de projectes executats i en curs </t>
    </r>
    <r>
      <rPr>
        <sz val="10"/>
        <color theme="1"/>
        <rFont val="Calibri Light"/>
        <family val="2"/>
      </rPr>
      <t xml:space="preserve">on el clúster és coordinador o participant de convocatòries: internacionals, nacionals, locals. 
- </t>
    </r>
    <r>
      <rPr>
        <b/>
        <sz val="10"/>
        <color theme="1"/>
        <rFont val="Calibri Light"/>
        <family val="2"/>
      </rPr>
      <t>cartera de projectes interclústers</t>
    </r>
    <r>
      <rPr>
        <sz val="10"/>
        <color theme="1"/>
        <rFont val="Calibri Light"/>
        <family val="2"/>
      </rPr>
      <t xml:space="preserve">  on el clúster és coordinador o participant.
- </t>
    </r>
    <r>
      <rPr>
        <b/>
        <sz val="10"/>
        <color theme="1"/>
        <rFont val="Calibri Light"/>
        <family val="2"/>
      </rPr>
      <t xml:space="preserve">evolució de socis del clúster. </t>
    </r>
    <r>
      <rPr>
        <sz val="10"/>
        <color theme="1"/>
        <rFont val="Calibri Light"/>
        <family val="2"/>
      </rPr>
      <t xml:space="preserve">
- </t>
    </r>
    <r>
      <rPr>
        <b/>
        <sz val="10"/>
        <color theme="1"/>
        <rFont val="Calibri Light"/>
        <family val="2"/>
      </rPr>
      <t>quadre resum resultats pla d'activitats</t>
    </r>
    <r>
      <rPr>
        <sz val="10"/>
        <color theme="1"/>
        <rFont val="Calibri Light"/>
        <family val="2"/>
      </rPr>
      <t xml:space="preserve"> de l'any anterior (indicant nom d'activitat i núm. de participants).</t>
    </r>
  </si>
  <si>
    <t>AVALUADORS</t>
  </si>
  <si>
    <t>Anna Monjo</t>
  </si>
  <si>
    <t>Encarni Avilés</t>
  </si>
  <si>
    <t>1a</t>
  </si>
  <si>
    <t>1b</t>
  </si>
  <si>
    <t>2b</t>
  </si>
  <si>
    <t>2c</t>
  </si>
  <si>
    <t>3a</t>
  </si>
  <si>
    <t>3b</t>
  </si>
  <si>
    <t>4a</t>
  </si>
  <si>
    <t>4b</t>
  </si>
  <si>
    <t>5a</t>
  </si>
  <si>
    <t>5b</t>
  </si>
  <si>
    <t>5c</t>
  </si>
  <si>
    <t>6a</t>
  </si>
  <si>
    <t>6b</t>
  </si>
  <si>
    <t>6c</t>
  </si>
  <si>
    <t>6d</t>
  </si>
  <si>
    <t>7a</t>
  </si>
  <si>
    <t>Maria Janssen</t>
  </si>
  <si>
    <t>Pau Virtudes</t>
  </si>
  <si>
    <t>PROJECTES DE REFORÇ COMPETITIU - RESUM</t>
  </si>
  <si>
    <t>TOTAL COST SOL.LICITAT</t>
  </si>
  <si>
    <t>TOTAL IMPORT A JUSTIFICAR</t>
  </si>
  <si>
    <t>TOTAL AJUT PROPOSAT</t>
  </si>
  <si>
    <t>Bestreta</t>
  </si>
  <si>
    <t>Puntuació màxima convocatòria</t>
  </si>
  <si>
    <t>INSTRUCCIONS PER OMPLIR L'ANNEX DEL PRESSUPOST DE LA SOL·LICITUD</t>
  </si>
  <si>
    <t>L'arxiu està bloquejat excepte els camps que cal que el sol·licitant empleni.</t>
  </si>
  <si>
    <t>Tots els camps color gris dels fulls de despeses de sol·licitant i participants, estan bloquejats perquè seran omplerts a posterior per ACCIÓ per l'avaluació dels expedients.</t>
  </si>
  <si>
    <t>La informació que s'introdueixi en aquest formulari ha de ser coherent amb la que consta a la sol·licitud i a la memòria tècnica que es presenta conjuntament.</t>
  </si>
  <si>
    <t xml:space="preserve">Cal omplir un full de despeses pel clúster sol·licitant i per cadascun dels participants en el projecte. </t>
  </si>
  <si>
    <t>El formulari permet afegir tantes files com sigui necessari per cada tipologia de despeses.</t>
  </si>
  <si>
    <t>Ajuts a Iniciatives de Reforç de la Competitivitat 2022. PROJECTES REFORÇ COMPETITIVITAT</t>
  </si>
  <si>
    <t>Convocatòria 2022</t>
  </si>
  <si>
    <t>Albert Lorente</t>
  </si>
  <si>
    <t>Gemma Compte</t>
  </si>
  <si>
    <t>CRITERIS DE VALORACIÓ - ACEXXX/22</t>
  </si>
  <si>
    <t>Ajuts a Iniciatives de Reforç de la Competitivitat 2022 . PROJECTES REFORÇ COMPETITIVITAT</t>
  </si>
  <si>
    <t>Convocatòria 2022- Despeses subvencionables</t>
  </si>
  <si>
    <t>2.a Impacte reequilibri territorial</t>
  </si>
  <si>
    <t>COMARQUES</t>
  </si>
  <si>
    <t>Alt Camp</t>
  </si>
  <si>
    <t>Bages</t>
  </si>
  <si>
    <t>Baix Camp</t>
  </si>
  <si>
    <t>Baix Llobregat</t>
  </si>
  <si>
    <t>Barcelonès</t>
  </si>
  <si>
    <t>Garraf</t>
  </si>
  <si>
    <t>Gironès</t>
  </si>
  <si>
    <t>Maresme</t>
  </si>
  <si>
    <t>Osona</t>
  </si>
  <si>
    <t>Pla de l’Estany</t>
  </si>
  <si>
    <t>Segrià</t>
  </si>
  <si>
    <t>Tarragonès</t>
  </si>
  <si>
    <t>Vallès Oriental</t>
  </si>
  <si>
    <t>Vallès Occidental</t>
  </si>
  <si>
    <t>Alt Empordà</t>
  </si>
  <si>
    <t>Alt Penedès</t>
  </si>
  <si>
    <t>Anoia</t>
  </si>
  <si>
    <t>Baix Ebre</t>
  </si>
  <si>
    <t>Baix Penedès</t>
  </si>
  <si>
    <t>Berguedà</t>
  </si>
  <si>
    <t>Cerdanya</t>
  </si>
  <si>
    <t>Conca de Barberà</t>
  </si>
  <si>
    <t>Garrotxa</t>
  </si>
  <si>
    <t>La Selva</t>
  </si>
  <si>
    <t>Pla d’Urgell</t>
  </si>
  <si>
    <t>Segarra</t>
  </si>
  <si>
    <t>Solsonès</t>
  </si>
  <si>
    <t>Urgell</t>
  </si>
  <si>
    <t>Alta Ribagorça</t>
  </si>
  <si>
    <t>Alt Urgell</t>
  </si>
  <si>
    <t>Aran</t>
  </si>
  <si>
    <t>Baix Empordà</t>
  </si>
  <si>
    <t>Garrigues</t>
  </si>
  <si>
    <t>Moianès</t>
  </si>
  <si>
    <t>Montsià</t>
  </si>
  <si>
    <t>Noguera</t>
  </si>
  <si>
    <t>Pallars Jussà</t>
  </si>
  <si>
    <t>Pallars Sobirà</t>
  </si>
  <si>
    <t>Priorat</t>
  </si>
  <si>
    <t>Ribera d’Ebre</t>
  </si>
  <si>
    <t>Ripollès</t>
  </si>
  <si>
    <t>Terra Alta</t>
  </si>
  <si>
    <t>Comarca participant 01</t>
  </si>
  <si>
    <t>Comarca participant 01:</t>
  </si>
  <si>
    <t>Comarca participant 02:</t>
  </si>
  <si>
    <t>Comarca participant 02</t>
  </si>
  <si>
    <t>Comarca participant 03:</t>
  </si>
  <si>
    <t>Comarca participant 03</t>
  </si>
  <si>
    <t>Comarca participant 04:</t>
  </si>
  <si>
    <t>Comarca participant 04</t>
  </si>
  <si>
    <t>Comarca participant 05:</t>
  </si>
  <si>
    <t>Comarca participant 05</t>
  </si>
  <si>
    <t>Comarca participant 06:</t>
  </si>
  <si>
    <t>Comarca participant 06</t>
  </si>
  <si>
    <t>Comarca participant 07:</t>
  </si>
  <si>
    <t>Comarca participant 07</t>
  </si>
  <si>
    <t>Comarca participant 08:</t>
  </si>
  <si>
    <t>Comarca participant 08</t>
  </si>
  <si>
    <t>Comarca participant 09:</t>
  </si>
  <si>
    <t>Comarca participant 09</t>
  </si>
  <si>
    <t>Comarca participant 10:</t>
  </si>
  <si>
    <t>Comarca participant 10</t>
  </si>
  <si>
    <t>PROJECTES DE REFORÇ COMPETITIU - CÀLCUL CRITERI 2.a. Impacte reequilibri territorial</t>
  </si>
  <si>
    <t>PUNTUACIÓ DEL SUBCRITERI</t>
  </si>
  <si>
    <t>Nº TOTAL PARTICIPANTS</t>
  </si>
  <si>
    <t>VALOR DEL PARTICIPANT</t>
  </si>
  <si>
    <t>VALOR A INTRODUÏR A TAIS COM RESULTAT SUBCRITERI 2.a.</t>
  </si>
  <si>
    <t>VALORS REEQUILIBRI</t>
  </si>
  <si>
    <t>Valor reequilibri</t>
  </si>
  <si>
    <t>Escriu nom del participant 02</t>
  </si>
  <si>
    <t>Escriu nom del participant 01</t>
  </si>
  <si>
    <t>2a</t>
  </si>
  <si>
    <t>DOCUMENT D'AVALUACIÓ ACE057</t>
  </si>
  <si>
    <t>ACE057/22/XX</t>
  </si>
  <si>
    <t>BESTRETA</t>
  </si>
  <si>
    <t>Clúster</t>
  </si>
  <si>
    <t>Empresa</t>
  </si>
  <si>
    <t>Agent Entorn</t>
  </si>
  <si>
    <t>Seleccionar tipologia de participant 10</t>
  </si>
  <si>
    <t>(Introduïr data avaluació)</t>
  </si>
  <si>
    <t>Sergi Torrent</t>
  </si>
  <si>
    <t>Seleccionar tipologia de participant 09</t>
  </si>
  <si>
    <t>Seleccionar tipologia de participant 08</t>
  </si>
  <si>
    <t>Seleccionar tipologia de participant 07</t>
  </si>
  <si>
    <t>Seleccionar tipologia de participant 06</t>
  </si>
  <si>
    <t>Seleccionar tipologia de participant 05</t>
  </si>
  <si>
    <t>Seleccionar tipologia de participant 04</t>
  </si>
  <si>
    <t>Seleccionar tipologia de participant 03</t>
  </si>
  <si>
    <t>Seleccionar tipologia de participant 02</t>
  </si>
  <si>
    <t>Seleccionar tipologia de participant 01</t>
  </si>
  <si>
    <t>Tipologia de participant 01</t>
  </si>
  <si>
    <t>Tipologia de participant 02</t>
  </si>
  <si>
    <t>Tipologia de participant 03</t>
  </si>
  <si>
    <t>Tipologia de participant 04</t>
  </si>
  <si>
    <t>Tipologia de participant 05</t>
  </si>
  <si>
    <t>Tipologia de participant 06</t>
  </si>
  <si>
    <t>Tipologia de participant 07</t>
  </si>
  <si>
    <t>Tipologia de participant 08</t>
  </si>
  <si>
    <t>Tipologia de participant 09</t>
  </si>
  <si>
    <t>Tipologia de participant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</si>
</sst>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8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i/>
      <sz val="10"/>
      <color theme="1"/>
      <name val="Calibri Light"/>
      <family val="2"/>
    </font>
    <font>
      <sz val="12"/>
      <color theme="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i/>
      <sz val="11"/>
      <color theme="1"/>
      <name val="Calibri Light"/>
      <family val="2"/>
    </font>
    <font>
      <b/>
      <sz val="16"/>
      <color rgb="FFFF0000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D5D5"/>
        <bgColor indexed="64"/>
      </patternFill>
    </fill>
  </fills>
  <borders count="7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medium">
        <color indexed="64"/>
      </right>
      <top style="thin">
        <color theme="0" tint="-4.9989318521683403E-2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4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4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n">
        <color theme="4" tint="-0.24994659260841701"/>
      </top>
      <bottom/>
      <diagonal/>
    </border>
    <border>
      <left/>
      <right style="thick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</cellStyleXfs>
  <cellXfs count="37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44" fontId="0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right" vertical="center" wrapText="1" indent="2"/>
    </xf>
    <xf numFmtId="4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vertical="center"/>
    </xf>
    <xf numFmtId="44" fontId="0" fillId="2" borderId="0" xfId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10" fillId="5" borderId="7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7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44" fontId="0" fillId="7" borderId="0" xfId="1" applyFont="1" applyFill="1" applyAlignment="1">
      <alignment vertical="center"/>
    </xf>
    <xf numFmtId="44" fontId="3" fillId="7" borderId="0" xfId="0" applyNumberFormat="1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44" fontId="0" fillId="7" borderId="0" xfId="1" applyFont="1" applyFill="1" applyAlignment="1">
      <alignment horizontal="right" vertical="center"/>
    </xf>
    <xf numFmtId="0" fontId="0" fillId="7" borderId="13" xfId="0" applyFill="1" applyBorder="1"/>
    <xf numFmtId="0" fontId="0" fillId="7" borderId="15" xfId="0" applyFill="1" applyBorder="1"/>
    <xf numFmtId="0" fontId="15" fillId="7" borderId="16" xfId="0" applyFont="1" applyFill="1" applyBorder="1" applyAlignment="1">
      <alignment horizontal="left" vertical="center"/>
    </xf>
    <xf numFmtId="0" fontId="8" fillId="7" borderId="17" xfId="0" applyFont="1" applyFill="1" applyBorder="1" applyAlignment="1">
      <alignment horizontal="left" vertical="center"/>
    </xf>
    <xf numFmtId="0" fontId="0" fillId="7" borderId="17" xfId="0" applyFill="1" applyBorder="1"/>
    <xf numFmtId="0" fontId="16" fillId="2" borderId="0" xfId="0" applyFont="1" applyFill="1"/>
    <xf numFmtId="0" fontId="18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0" borderId="1" xfId="0" applyBorder="1" applyAlignment="1" applyProtection="1">
      <alignment horizontal="left" vertical="center" wrapText="1" indent="2"/>
      <protection locked="0"/>
    </xf>
    <xf numFmtId="0" fontId="3" fillId="7" borderId="0" xfId="0" applyFont="1" applyFill="1" applyAlignment="1">
      <alignment horizontal="right" vertical="center" wrapText="1" indent="2"/>
    </xf>
    <xf numFmtId="0" fontId="0" fillId="7" borderId="0" xfId="0" applyFill="1" applyAlignment="1">
      <alignment vertical="center"/>
    </xf>
    <xf numFmtId="44" fontId="3" fillId="7" borderId="0" xfId="0" applyNumberFormat="1" applyFont="1" applyFill="1" applyAlignment="1">
      <alignment horizontal="center" vertical="center"/>
    </xf>
    <xf numFmtId="0" fontId="0" fillId="4" borderId="0" xfId="0" applyFill="1"/>
    <xf numFmtId="0" fontId="1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/>
    <xf numFmtId="0" fontId="11" fillId="2" borderId="27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164" fontId="24" fillId="13" borderId="0" xfId="0" applyNumberFormat="1" applyFont="1" applyFill="1" applyAlignment="1">
      <alignment horizontal="center" vertical="center"/>
    </xf>
    <xf numFmtId="0" fontId="24" fillId="13" borderId="0" xfId="0" applyFont="1" applyFill="1" applyAlignment="1">
      <alignment horizontal="center" vertical="center"/>
    </xf>
    <xf numFmtId="44" fontId="11" fillId="10" borderId="26" xfId="0" applyNumberFormat="1" applyFont="1" applyFill="1" applyBorder="1" applyAlignment="1">
      <alignment horizontal="center" vertical="center"/>
    </xf>
    <xf numFmtId="44" fontId="0" fillId="10" borderId="18" xfId="0" applyNumberFormat="1" applyFill="1" applyBorder="1" applyAlignment="1">
      <alignment horizontal="center" vertical="center"/>
    </xf>
    <xf numFmtId="44" fontId="3" fillId="10" borderId="18" xfId="0" applyNumberFormat="1" applyFont="1" applyFill="1" applyBorder="1" applyAlignment="1">
      <alignment horizontal="center"/>
    </xf>
    <xf numFmtId="0" fontId="3" fillId="8" borderId="0" xfId="0" applyFont="1" applyFill="1"/>
    <xf numFmtId="0" fontId="3" fillId="19" borderId="0" xfId="0" applyFont="1" applyFill="1"/>
    <xf numFmtId="0" fontId="0" fillId="19" borderId="0" xfId="0" applyFill="1"/>
    <xf numFmtId="0" fontId="3" fillId="2" borderId="0" xfId="0" applyFont="1" applyFill="1"/>
    <xf numFmtId="0" fontId="3" fillId="16" borderId="0" xfId="0" applyFont="1" applyFill="1"/>
    <xf numFmtId="0" fontId="0" fillId="8" borderId="0" xfId="0" applyFill="1"/>
    <xf numFmtId="0" fontId="0" fillId="19" borderId="0" xfId="0" applyFill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indent="3"/>
    </xf>
    <xf numFmtId="0" fontId="3" fillId="2" borderId="36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0" fillId="2" borderId="0" xfId="0" applyFill="1" applyBorder="1"/>
    <xf numFmtId="44" fontId="8" fillId="10" borderId="18" xfId="0" applyNumberFormat="1" applyFont="1" applyFill="1" applyBorder="1" applyAlignment="1">
      <alignment horizontal="center"/>
    </xf>
    <xf numFmtId="0" fontId="3" fillId="20" borderId="24" xfId="0" applyFont="1" applyFill="1" applyBorder="1" applyAlignment="1">
      <alignment horizontal="left" vertical="center" wrapText="1" indent="3"/>
    </xf>
    <xf numFmtId="0" fontId="3" fillId="8" borderId="24" xfId="0" applyFont="1" applyFill="1" applyBorder="1" applyAlignment="1">
      <alignment horizontal="left" vertical="center" wrapText="1" indent="3"/>
    </xf>
    <xf numFmtId="44" fontId="8" fillId="21" borderId="56" xfId="0" applyNumberFormat="1" applyFont="1" applyFill="1" applyBorder="1" applyAlignment="1">
      <alignment horizontal="center" vertical="center" wrapText="1"/>
    </xf>
    <xf numFmtId="44" fontId="41" fillId="21" borderId="5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Protection="1"/>
    <xf numFmtId="0" fontId="11" fillId="2" borderId="0" xfId="0" applyFont="1" applyFill="1" applyAlignment="1" applyProtection="1">
      <alignment horizontal="center" vertical="center"/>
    </xf>
    <xf numFmtId="0" fontId="40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3" fillId="8" borderId="0" xfId="0" applyFont="1" applyFill="1" applyAlignment="1" applyProtection="1">
      <alignment horizontal="center" vertical="center"/>
    </xf>
    <xf numFmtId="0" fontId="20" fillId="9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8" fillId="2" borderId="0" xfId="0" applyFont="1" applyFill="1" applyProtection="1"/>
    <xf numFmtId="0" fontId="25" fillId="2" borderId="0" xfId="0" applyFont="1" applyFill="1" applyAlignment="1" applyProtection="1">
      <alignment horizontal="center" vertical="center"/>
    </xf>
    <xf numFmtId="0" fontId="26" fillId="2" borderId="0" xfId="0" applyFont="1" applyFill="1" applyProtection="1"/>
    <xf numFmtId="0" fontId="11" fillId="0" borderId="0" xfId="0" applyFont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23" fillId="2" borderId="0" xfId="0" applyFont="1" applyFill="1" applyProtection="1"/>
    <xf numFmtId="0" fontId="15" fillId="2" borderId="0" xfId="0" applyFont="1" applyFill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 wrapText="1"/>
    </xf>
    <xf numFmtId="0" fontId="27" fillId="2" borderId="29" xfId="0" applyFont="1" applyFill="1" applyBorder="1" applyAlignment="1" applyProtection="1">
      <alignment horizontal="center" vertical="center" wrapText="1"/>
    </xf>
    <xf numFmtId="0" fontId="28" fillId="2" borderId="24" xfId="0" applyFont="1" applyFill="1" applyBorder="1" applyAlignment="1" applyProtection="1">
      <alignment horizontal="center" vertical="center" wrapText="1"/>
    </xf>
    <xf numFmtId="0" fontId="28" fillId="2" borderId="21" xfId="0" applyFont="1" applyFill="1" applyBorder="1" applyAlignment="1" applyProtection="1">
      <alignment horizontal="center" vertical="center" wrapText="1"/>
    </xf>
    <xf numFmtId="0" fontId="27" fillId="18" borderId="26" xfId="0" applyFont="1" applyFill="1" applyBorder="1" applyAlignment="1" applyProtection="1">
      <alignment horizontal="center" vertical="center" wrapText="1"/>
    </xf>
    <xf numFmtId="0" fontId="27" fillId="17" borderId="23" xfId="0" applyFont="1" applyFill="1" applyBorder="1" applyAlignment="1" applyProtection="1">
      <alignment horizontal="center" vertical="center" wrapText="1"/>
    </xf>
    <xf numFmtId="0" fontId="27" fillId="17" borderId="26" xfId="0" applyFont="1" applyFill="1" applyBorder="1" applyAlignment="1" applyProtection="1">
      <alignment horizontal="center" vertical="center" wrapText="1"/>
    </xf>
    <xf numFmtId="0" fontId="27" fillId="2" borderId="0" xfId="0" applyFont="1" applyFill="1" applyAlignment="1" applyProtection="1">
      <alignment horizontal="center" vertical="center" wrapText="1"/>
    </xf>
    <xf numFmtId="0" fontId="27" fillId="2" borderId="0" xfId="0" applyFont="1" applyFill="1" applyAlignment="1" applyProtection="1">
      <alignment vertical="center" wrapText="1"/>
    </xf>
    <xf numFmtId="0" fontId="30" fillId="2" borderId="32" xfId="0" applyFont="1" applyFill="1" applyBorder="1" applyAlignment="1" applyProtection="1">
      <alignment horizontal="left" vertical="center" wrapText="1" indent="1"/>
    </xf>
    <xf numFmtId="9" fontId="32" fillId="2" borderId="33" xfId="0" applyNumberFormat="1" applyFont="1" applyFill="1" applyBorder="1" applyAlignment="1" applyProtection="1">
      <alignment horizontal="center" vertical="center" wrapText="1"/>
    </xf>
    <xf numFmtId="1" fontId="33" fillId="2" borderId="33" xfId="0" applyNumberFormat="1" applyFont="1" applyFill="1" applyBorder="1" applyAlignment="1" applyProtection="1">
      <alignment horizontal="center" vertical="center" wrapText="1"/>
    </xf>
    <xf numFmtId="0" fontId="15" fillId="17" borderId="33" xfId="0" applyFont="1" applyFill="1" applyBorder="1" applyAlignment="1" applyProtection="1">
      <alignment horizontal="center" vertical="center"/>
    </xf>
    <xf numFmtId="0" fontId="31" fillId="2" borderId="35" xfId="0" applyFont="1" applyFill="1" applyBorder="1" applyAlignment="1" applyProtection="1">
      <alignment horizontal="left" vertical="center" wrapText="1" indent="1"/>
    </xf>
    <xf numFmtId="9" fontId="32" fillId="2" borderId="36" xfId="0" applyNumberFormat="1" applyFont="1" applyFill="1" applyBorder="1" applyAlignment="1" applyProtection="1">
      <alignment horizontal="center" vertical="center" wrapText="1"/>
    </xf>
    <xf numFmtId="1" fontId="33" fillId="2" borderId="36" xfId="0" applyNumberFormat="1" applyFont="1" applyFill="1" applyBorder="1" applyAlignment="1" applyProtection="1">
      <alignment horizontal="center" vertical="center" wrapText="1"/>
    </xf>
    <xf numFmtId="0" fontId="15" fillId="17" borderId="36" xfId="0" applyFont="1" applyFill="1" applyBorder="1" applyAlignment="1" applyProtection="1">
      <alignment horizontal="center" vertical="center"/>
    </xf>
    <xf numFmtId="0" fontId="30" fillId="2" borderId="20" xfId="0" applyFont="1" applyFill="1" applyBorder="1" applyAlignment="1" applyProtection="1">
      <alignment horizontal="left" vertical="center" wrapText="1" indent="1"/>
    </xf>
    <xf numFmtId="9" fontId="32" fillId="2" borderId="0" xfId="0" applyNumberFormat="1" applyFont="1" applyFill="1" applyAlignment="1" applyProtection="1">
      <alignment horizontal="center" vertical="center" wrapText="1"/>
    </xf>
    <xf numFmtId="0" fontId="33" fillId="2" borderId="0" xfId="0" applyFont="1" applyFill="1" applyAlignment="1" applyProtection="1">
      <alignment horizontal="center" vertical="center" wrapText="1"/>
    </xf>
    <xf numFmtId="0" fontId="15" fillId="17" borderId="0" xfId="0" applyFont="1" applyFill="1" applyAlignment="1" applyProtection="1">
      <alignment horizontal="center" vertical="center"/>
    </xf>
    <xf numFmtId="0" fontId="30" fillId="2" borderId="38" xfId="0" applyFont="1" applyFill="1" applyBorder="1" applyAlignment="1" applyProtection="1">
      <alignment horizontal="left" vertical="center" wrapText="1" indent="1"/>
    </xf>
    <xf numFmtId="9" fontId="32" fillId="2" borderId="39" xfId="0" applyNumberFormat="1" applyFont="1" applyFill="1" applyBorder="1" applyAlignment="1" applyProtection="1">
      <alignment horizontal="center" vertical="center" wrapText="1"/>
    </xf>
    <xf numFmtId="0" fontId="15" fillId="17" borderId="39" xfId="0" applyFont="1" applyFill="1" applyBorder="1" applyAlignment="1" applyProtection="1">
      <alignment horizontal="center" vertical="center"/>
    </xf>
    <xf numFmtId="0" fontId="30" fillId="2" borderId="35" xfId="0" applyFont="1" applyFill="1" applyBorder="1" applyAlignment="1" applyProtection="1">
      <alignment horizontal="left" vertical="center" wrapText="1" indent="1"/>
    </xf>
    <xf numFmtId="0" fontId="33" fillId="2" borderId="36" xfId="0" applyFont="1" applyFill="1" applyBorder="1" applyAlignment="1" applyProtection="1">
      <alignment horizontal="center" vertical="center" wrapText="1"/>
    </xf>
    <xf numFmtId="0" fontId="30" fillId="2" borderId="41" xfId="0" applyFont="1" applyFill="1" applyBorder="1" applyAlignment="1" applyProtection="1">
      <alignment horizontal="left" vertical="center" wrapText="1" indent="1"/>
    </xf>
    <xf numFmtId="9" fontId="32" fillId="2" borderId="42" xfId="0" applyNumberFormat="1" applyFont="1" applyFill="1" applyBorder="1" applyAlignment="1" applyProtection="1">
      <alignment horizontal="center" vertical="center" wrapText="1"/>
    </xf>
    <xf numFmtId="0" fontId="33" fillId="2" borderId="42" xfId="0" applyFont="1" applyFill="1" applyBorder="1" applyAlignment="1" applyProtection="1">
      <alignment horizontal="center" vertical="center" wrapText="1"/>
    </xf>
    <xf numFmtId="0" fontId="15" fillId="17" borderId="42" xfId="0" applyFont="1" applyFill="1" applyBorder="1" applyAlignment="1" applyProtection="1">
      <alignment horizontal="center" vertical="center"/>
    </xf>
    <xf numFmtId="0" fontId="34" fillId="2" borderId="41" xfId="0" applyFont="1" applyFill="1" applyBorder="1" applyAlignment="1" applyProtection="1">
      <alignment horizontal="left" vertical="center" wrapText="1" indent="1"/>
    </xf>
    <xf numFmtId="0" fontId="34" fillId="2" borderId="35" xfId="0" applyFont="1" applyFill="1" applyBorder="1" applyAlignment="1" applyProtection="1">
      <alignment horizontal="left" vertical="center" wrapText="1" indent="1"/>
    </xf>
    <xf numFmtId="0" fontId="30" fillId="2" borderId="46" xfId="0" applyFont="1" applyFill="1" applyBorder="1" applyAlignment="1" applyProtection="1">
      <alignment horizontal="left" vertical="center" wrapText="1" indent="1"/>
    </xf>
    <xf numFmtId="9" fontId="32" fillId="2" borderId="47" xfId="0" applyNumberFormat="1" applyFont="1" applyFill="1" applyBorder="1" applyAlignment="1" applyProtection="1">
      <alignment horizontal="center" vertical="center" wrapText="1"/>
    </xf>
    <xf numFmtId="0" fontId="15" fillId="17" borderId="47" xfId="0" applyFont="1" applyFill="1" applyBorder="1" applyAlignment="1" applyProtection="1">
      <alignment horizontal="center" vertical="center"/>
    </xf>
    <xf numFmtId="1" fontId="33" fillId="2" borderId="0" xfId="0" applyNumberFormat="1" applyFont="1" applyFill="1" applyAlignment="1" applyProtection="1">
      <alignment horizontal="center" vertical="center" wrapText="1"/>
    </xf>
    <xf numFmtId="0" fontId="31" fillId="2" borderId="49" xfId="0" applyFont="1" applyFill="1" applyBorder="1" applyAlignment="1" applyProtection="1">
      <alignment horizontal="left" vertical="center" wrapText="1" indent="1"/>
    </xf>
    <xf numFmtId="1" fontId="33" fillId="2" borderId="50" xfId="0" applyNumberFormat="1" applyFont="1" applyFill="1" applyBorder="1" applyAlignment="1" applyProtection="1">
      <alignment horizontal="center" vertical="center" wrapText="1"/>
    </xf>
    <xf numFmtId="0" fontId="15" fillId="17" borderId="50" xfId="0" applyFont="1" applyFill="1" applyBorder="1" applyAlignment="1" applyProtection="1">
      <alignment horizontal="center" vertical="center"/>
    </xf>
    <xf numFmtId="0" fontId="30" fillId="2" borderId="52" xfId="0" applyFont="1" applyFill="1" applyBorder="1" applyAlignment="1" applyProtection="1">
      <alignment horizontal="left" vertical="center" wrapText="1" indent="1"/>
    </xf>
    <xf numFmtId="9" fontId="32" fillId="2" borderId="53" xfId="0" applyNumberFormat="1" applyFont="1" applyFill="1" applyBorder="1" applyAlignment="1" applyProtection="1">
      <alignment horizontal="center" vertical="center" wrapText="1"/>
    </xf>
    <xf numFmtId="1" fontId="33" fillId="2" borderId="53" xfId="0" applyNumberFormat="1" applyFont="1" applyFill="1" applyBorder="1" applyAlignment="1" applyProtection="1">
      <alignment horizontal="center" vertical="center" wrapText="1"/>
    </xf>
    <xf numFmtId="0" fontId="15" fillId="17" borderId="53" xfId="0" applyFont="1" applyFill="1" applyBorder="1" applyAlignment="1" applyProtection="1">
      <alignment horizontal="center" vertical="center"/>
    </xf>
    <xf numFmtId="0" fontId="38" fillId="2" borderId="0" xfId="0" applyFont="1" applyFill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/>
    </xf>
    <xf numFmtId="0" fontId="26" fillId="0" borderId="0" xfId="0" applyFont="1" applyProtection="1"/>
    <xf numFmtId="0" fontId="0" fillId="0" borderId="0" xfId="0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  <protection locked="0"/>
    </xf>
    <xf numFmtId="14" fontId="21" fillId="9" borderId="0" xfId="0" applyNumberFormat="1" applyFont="1" applyFill="1" applyAlignment="1" applyProtection="1">
      <alignment horizontal="center" vertical="center"/>
      <protection locked="0"/>
    </xf>
    <xf numFmtId="0" fontId="10" fillId="18" borderId="33" xfId="0" applyFont="1" applyFill="1" applyBorder="1" applyAlignment="1" applyProtection="1">
      <alignment horizontal="center" vertical="center"/>
      <protection locked="0"/>
    </xf>
    <xf numFmtId="0" fontId="10" fillId="18" borderId="36" xfId="0" applyFont="1" applyFill="1" applyBorder="1" applyAlignment="1" applyProtection="1">
      <alignment horizontal="center" vertical="center"/>
      <protection locked="0"/>
    </xf>
    <xf numFmtId="0" fontId="17" fillId="17" borderId="34" xfId="0" applyFont="1" applyFill="1" applyBorder="1" applyAlignment="1" applyProtection="1">
      <alignment horizontal="left" vertical="center" wrapText="1"/>
      <protection locked="0"/>
    </xf>
    <xf numFmtId="0" fontId="17" fillId="17" borderId="37" xfId="0" applyFont="1" applyFill="1" applyBorder="1" applyAlignment="1" applyProtection="1">
      <alignment horizontal="left" vertical="center" wrapText="1"/>
      <protection locked="0"/>
    </xf>
    <xf numFmtId="0" fontId="10" fillId="18" borderId="0" xfId="0" applyFont="1" applyFill="1" applyAlignment="1" applyProtection="1">
      <alignment horizontal="center" vertical="center"/>
      <protection locked="0"/>
    </xf>
    <xf numFmtId="0" fontId="10" fillId="18" borderId="39" xfId="0" applyFont="1" applyFill="1" applyBorder="1" applyAlignment="1" applyProtection="1">
      <alignment horizontal="center" vertical="center"/>
      <protection locked="0"/>
    </xf>
    <xf numFmtId="0" fontId="10" fillId="18" borderId="42" xfId="0" applyFont="1" applyFill="1" applyBorder="1" applyAlignment="1" applyProtection="1">
      <alignment horizontal="center" vertical="center"/>
      <protection locked="0"/>
    </xf>
    <xf numFmtId="0" fontId="10" fillId="18" borderId="50" xfId="0" applyFont="1" applyFill="1" applyBorder="1" applyAlignment="1" applyProtection="1">
      <alignment horizontal="center" vertical="center"/>
      <protection locked="0"/>
    </xf>
    <xf numFmtId="0" fontId="10" fillId="18" borderId="53" xfId="0" applyFont="1" applyFill="1" applyBorder="1" applyAlignment="1" applyProtection="1">
      <alignment horizontal="center" vertical="center"/>
      <protection locked="0"/>
    </xf>
    <xf numFmtId="0" fontId="10" fillId="18" borderId="47" xfId="0" applyFont="1" applyFill="1" applyBorder="1" applyAlignment="1" applyProtection="1">
      <alignment horizontal="center" vertical="center"/>
      <protection locked="0"/>
    </xf>
    <xf numFmtId="0" fontId="17" fillId="17" borderId="31" xfId="0" applyFont="1" applyFill="1" applyBorder="1" applyAlignment="1" applyProtection="1">
      <alignment horizontal="left" vertical="center" wrapText="1"/>
      <protection locked="0"/>
    </xf>
    <xf numFmtId="0" fontId="17" fillId="17" borderId="40" xfId="0" applyFont="1" applyFill="1" applyBorder="1" applyAlignment="1" applyProtection="1">
      <alignment horizontal="left" vertical="center" wrapText="1"/>
      <protection locked="0"/>
    </xf>
    <xf numFmtId="0" fontId="17" fillId="17" borderId="43" xfId="0" applyFont="1" applyFill="1" applyBorder="1" applyAlignment="1" applyProtection="1">
      <alignment horizontal="left" vertical="center" wrapText="1"/>
      <protection locked="0"/>
    </xf>
    <xf numFmtId="0" fontId="17" fillId="17" borderId="48" xfId="0" applyFont="1" applyFill="1" applyBorder="1" applyAlignment="1" applyProtection="1">
      <alignment horizontal="left" vertical="center" wrapText="1"/>
      <protection locked="0"/>
    </xf>
    <xf numFmtId="0" fontId="17" fillId="17" borderId="51" xfId="0" applyFont="1" applyFill="1" applyBorder="1" applyAlignment="1" applyProtection="1">
      <alignment horizontal="left" vertical="center" wrapText="1"/>
      <protection locked="0"/>
    </xf>
    <xf numFmtId="0" fontId="17" fillId="17" borderId="54" xfId="0" applyFont="1" applyFill="1" applyBorder="1" applyAlignment="1" applyProtection="1">
      <alignment horizontal="left" vertical="center" wrapText="1"/>
      <protection locked="0"/>
    </xf>
    <xf numFmtId="44" fontId="3" fillId="7" borderId="0" xfId="0" applyNumberFormat="1" applyFont="1" applyFill="1" applyAlignment="1" applyProtection="1">
      <alignment horizontal="center" vertical="center" wrapText="1"/>
    </xf>
    <xf numFmtId="0" fontId="8" fillId="7" borderId="14" xfId="0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0" fillId="7" borderId="15" xfId="0" applyFill="1" applyBorder="1" applyAlignment="1"/>
    <xf numFmtId="44" fontId="0" fillId="3" borderId="2" xfId="1" applyFont="1" applyFill="1" applyBorder="1" applyAlignment="1" applyProtection="1">
      <alignment horizontal="center" vertical="center" wrapText="1"/>
    </xf>
    <xf numFmtId="164" fontId="0" fillId="3" borderId="3" xfId="1" applyNumberFormat="1" applyFont="1" applyFill="1" applyBorder="1" applyAlignment="1" applyProtection="1">
      <alignment horizontal="right" vertical="center" wrapText="1"/>
    </xf>
    <xf numFmtId="44" fontId="0" fillId="7" borderId="0" xfId="1" applyFont="1" applyFill="1" applyAlignment="1" applyProtection="1">
      <alignment vertical="center"/>
    </xf>
    <xf numFmtId="0" fontId="7" fillId="6" borderId="0" xfId="0" applyFont="1" applyFill="1" applyAlignment="1" applyProtection="1">
      <alignment vertical="center"/>
    </xf>
    <xf numFmtId="0" fontId="2" fillId="6" borderId="0" xfId="0" applyFont="1" applyFill="1" applyAlignment="1" applyProtection="1">
      <alignment vertical="center"/>
    </xf>
    <xf numFmtId="0" fontId="0" fillId="10" borderId="69" xfId="0" applyFill="1" applyBorder="1"/>
    <xf numFmtId="44" fontId="0" fillId="2" borderId="0" xfId="1" applyFont="1" applyFill="1" applyAlignment="1" applyProtection="1">
      <alignment vertical="center"/>
    </xf>
    <xf numFmtId="165" fontId="11" fillId="2" borderId="26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/>
    <xf numFmtId="49" fontId="0" fillId="3" borderId="2" xfId="1" applyNumberFormat="1" applyFont="1" applyFill="1" applyBorder="1" applyAlignment="1" applyProtection="1">
      <alignment horizontal="center" vertical="center" wrapText="1"/>
    </xf>
    <xf numFmtId="44" fontId="0" fillId="7" borderId="0" xfId="1" applyNumberFormat="1" applyFont="1" applyFill="1" applyAlignment="1">
      <alignment horizontal="right" vertical="center"/>
    </xf>
    <xf numFmtId="44" fontId="0" fillId="7" borderId="0" xfId="1" applyNumberFormat="1" applyFont="1" applyFill="1" applyAlignment="1">
      <alignment vertical="center"/>
    </xf>
    <xf numFmtId="44" fontId="0" fillId="2" borderId="2" xfId="1" applyNumberFormat="1" applyFont="1" applyFill="1" applyBorder="1" applyAlignment="1" applyProtection="1">
      <alignment horizontal="center" vertical="center" wrapText="1"/>
      <protection locked="0"/>
    </xf>
    <xf numFmtId="44" fontId="0" fillId="3" borderId="2" xfId="1" applyNumberFormat="1" applyFont="1" applyFill="1" applyBorder="1" applyAlignment="1" applyProtection="1">
      <alignment horizontal="center" vertical="center" wrapText="1"/>
    </xf>
    <xf numFmtId="44" fontId="0" fillId="3" borderId="3" xfId="1" applyNumberFormat="1" applyFont="1" applyFill="1" applyBorder="1" applyAlignment="1" applyProtection="1">
      <alignment horizontal="right" vertical="center" wrapText="1"/>
    </xf>
    <xf numFmtId="44" fontId="0" fillId="7" borderId="0" xfId="1" applyNumberFormat="1" applyFont="1" applyFill="1" applyAlignment="1" applyProtection="1">
      <alignment vertical="center"/>
    </xf>
    <xf numFmtId="0" fontId="8" fillId="7" borderId="0" xfId="0" applyFont="1" applyFill="1" applyAlignment="1">
      <alignment horizontal="left" vertical="center" wrapText="1" indent="2"/>
    </xf>
    <xf numFmtId="0" fontId="0" fillId="2" borderId="70" xfId="0" applyFill="1" applyBorder="1" applyAlignment="1" applyProtection="1">
      <alignment horizontal="left" vertical="center" wrapText="1" indent="2"/>
      <protection locked="0"/>
    </xf>
    <xf numFmtId="0" fontId="0" fillId="2" borderId="71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7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>
      <alignment horizontal="left" vertical="center" wrapText="1" indent="2"/>
    </xf>
    <xf numFmtId="44" fontId="0" fillId="2" borderId="72" xfId="1" applyFont="1" applyFill="1" applyBorder="1" applyAlignment="1" applyProtection="1">
      <alignment horizontal="center" vertical="center" wrapText="1"/>
      <protection locked="0"/>
    </xf>
    <xf numFmtId="44" fontId="0" fillId="2" borderId="72" xfId="1" applyNumberFormat="1" applyFont="1" applyFill="1" applyBorder="1" applyAlignment="1" applyProtection="1">
      <alignment horizontal="center" vertical="center" wrapText="1"/>
      <protection locked="0"/>
    </xf>
    <xf numFmtId="44" fontId="0" fillId="2" borderId="71" xfId="1" applyNumberFormat="1" applyFont="1" applyFill="1" applyBorder="1" applyAlignment="1" applyProtection="1">
      <alignment horizontal="right" vertical="center" wrapText="1"/>
    </xf>
    <xf numFmtId="44" fontId="0" fillId="2" borderId="2" xfId="1" applyNumberFormat="1" applyFont="1" applyFill="1" applyBorder="1" applyAlignment="1" applyProtection="1">
      <alignment horizontal="right" vertical="center" wrapText="1"/>
    </xf>
    <xf numFmtId="44" fontId="0" fillId="2" borderId="71" xfId="1" applyNumberFormat="1" applyFont="1" applyFill="1" applyBorder="1" applyAlignment="1" applyProtection="1">
      <alignment horizontal="center" vertical="center" wrapText="1"/>
      <protection locked="0"/>
    </xf>
    <xf numFmtId="44" fontId="0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6" xfId="0" applyNumberFormat="1" applyFont="1" applyBorder="1" applyAlignment="1" applyProtection="1">
      <alignment horizontal="center" vertical="center"/>
    </xf>
    <xf numFmtId="2" fontId="11" fillId="10" borderId="26" xfId="0" applyNumberFormat="1" applyFont="1" applyFill="1" applyBorder="1" applyAlignment="1">
      <alignment horizontal="center" vertical="center"/>
    </xf>
    <xf numFmtId="10" fontId="11" fillId="10" borderId="26" xfId="2" applyNumberFormat="1" applyFont="1" applyFill="1" applyBorder="1" applyAlignment="1">
      <alignment horizontal="center" vertical="center"/>
    </xf>
    <xf numFmtId="0" fontId="43" fillId="0" borderId="0" xfId="3" applyFont="1"/>
    <xf numFmtId="0" fontId="10" fillId="22" borderId="0" xfId="0" applyFont="1" applyFill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center" wrapText="1" indent="1"/>
    </xf>
    <xf numFmtId="0" fontId="33" fillId="0" borderId="0" xfId="0" applyFont="1" applyFill="1" applyAlignment="1" applyProtection="1">
      <alignment horizontal="center" vertical="center" wrapText="1"/>
    </xf>
    <xf numFmtId="0" fontId="33" fillId="0" borderId="39" xfId="0" applyFont="1" applyFill="1" applyBorder="1" applyAlignment="1" applyProtection="1">
      <alignment horizontal="center" vertical="center" wrapText="1"/>
    </xf>
    <xf numFmtId="0" fontId="33" fillId="0" borderId="36" xfId="0" applyFont="1" applyFill="1" applyBorder="1" applyAlignment="1" applyProtection="1">
      <alignment horizontal="center" vertical="center" wrapText="1"/>
    </xf>
    <xf numFmtId="0" fontId="0" fillId="24" borderId="18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3" fillId="23" borderId="0" xfId="0" applyFont="1" applyFill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3" fillId="23" borderId="0" xfId="0" applyFont="1" applyFill="1" applyAlignment="1">
      <alignment vertical="center"/>
    </xf>
    <xf numFmtId="0" fontId="0" fillId="23" borderId="18" xfId="0" applyFill="1" applyBorder="1" applyAlignment="1">
      <alignment vertical="center"/>
    </xf>
    <xf numFmtId="0" fontId="0" fillId="23" borderId="0" xfId="0" applyFill="1" applyAlignment="1">
      <alignment vertical="center"/>
    </xf>
    <xf numFmtId="0" fontId="8" fillId="2" borderId="0" xfId="0" applyFont="1" applyFill="1" applyBorder="1" applyAlignment="1">
      <alignment horizontal="left" vertical="center" indent="1"/>
    </xf>
    <xf numFmtId="0" fontId="21" fillId="2" borderId="0" xfId="0" applyFont="1" applyFill="1" applyBorder="1" applyAlignment="1">
      <alignment vertical="center"/>
    </xf>
    <xf numFmtId="0" fontId="43" fillId="2" borderId="0" xfId="3" applyFont="1" applyFill="1"/>
    <xf numFmtId="0" fontId="43" fillId="2" borderId="0" xfId="3" applyFont="1" applyFill="1" applyBorder="1"/>
    <xf numFmtId="0" fontId="31" fillId="2" borderId="0" xfId="0" applyFont="1" applyFill="1" applyBorder="1" applyAlignment="1" applyProtection="1">
      <alignment horizontal="left" vertical="center" indent="1"/>
    </xf>
    <xf numFmtId="0" fontId="46" fillId="2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43" fillId="2" borderId="0" xfId="3" applyFont="1" applyFill="1" applyAlignment="1"/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3" applyFont="1" applyFill="1"/>
    <xf numFmtId="0" fontId="4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/>
    </xf>
    <xf numFmtId="0" fontId="0" fillId="19" borderId="5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1" borderId="0" xfId="0" applyFont="1" applyFill="1"/>
    <xf numFmtId="0" fontId="0" fillId="21" borderId="0" xfId="0" applyFill="1"/>
    <xf numFmtId="0" fontId="0" fillId="21" borderId="18" xfId="0" applyFill="1" applyBorder="1"/>
    <xf numFmtId="9" fontId="0" fillId="21" borderId="18" xfId="0" applyNumberFormat="1" applyFill="1" applyBorder="1"/>
    <xf numFmtId="1" fontId="15" fillId="17" borderId="0" xfId="0" applyNumberFormat="1" applyFont="1" applyFill="1" applyAlignment="1" applyProtection="1">
      <alignment horizontal="center" vertical="center"/>
    </xf>
    <xf numFmtId="0" fontId="0" fillId="8" borderId="18" xfId="0" applyFill="1" applyBorder="1" applyAlignment="1">
      <alignment vertical="center"/>
    </xf>
    <xf numFmtId="44" fontId="5" fillId="2" borderId="13" xfId="0" applyNumberFormat="1" applyFont="1" applyFill="1" applyBorder="1" applyAlignment="1">
      <alignment vertical="center"/>
    </xf>
    <xf numFmtId="44" fontId="5" fillId="2" borderId="15" xfId="0" applyNumberFormat="1" applyFont="1" applyFill="1" applyBorder="1" applyAlignment="1">
      <alignment vertical="center"/>
    </xf>
    <xf numFmtId="44" fontId="5" fillId="2" borderId="17" xfId="0" applyNumberFormat="1" applyFont="1" applyFill="1" applyBorder="1" applyAlignment="1">
      <alignment vertical="center"/>
    </xf>
    <xf numFmtId="44" fontId="9" fillId="4" borderId="69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62" xfId="0" applyFont="1" applyFill="1" applyBorder="1" applyAlignment="1">
      <alignment vertical="center"/>
    </xf>
    <xf numFmtId="0" fontId="21" fillId="2" borderId="63" xfId="0" applyFont="1" applyFill="1" applyBorder="1" applyAlignment="1">
      <alignment vertical="center"/>
    </xf>
    <xf numFmtId="44" fontId="0" fillId="10" borderId="56" xfId="0" applyNumberFormat="1" applyFill="1" applyBorder="1" applyAlignment="1" applyProtection="1">
      <alignment horizontal="center" vertical="center"/>
    </xf>
    <xf numFmtId="44" fontId="0" fillId="10" borderId="57" xfId="0" applyNumberFormat="1" applyFill="1" applyBorder="1" applyAlignment="1" applyProtection="1">
      <alignment horizontal="center" vertical="center"/>
    </xf>
    <xf numFmtId="44" fontId="0" fillId="10" borderId="56" xfId="0" applyNumberFormat="1" applyFill="1" applyBorder="1" applyAlignment="1">
      <alignment horizontal="center" vertical="center"/>
    </xf>
    <xf numFmtId="44" fontId="0" fillId="10" borderId="57" xfId="0" applyNumberForma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left" vertical="center" wrapText="1" indent="3"/>
    </xf>
    <xf numFmtId="0" fontId="8" fillId="2" borderId="61" xfId="0" applyFont="1" applyFill="1" applyBorder="1" applyAlignment="1">
      <alignment horizontal="center" vertical="center"/>
    </xf>
    <xf numFmtId="44" fontId="5" fillId="2" borderId="75" xfId="0" applyNumberFormat="1" applyFont="1" applyFill="1" applyBorder="1" applyAlignment="1">
      <alignment vertical="center"/>
    </xf>
    <xf numFmtId="44" fontId="5" fillId="2" borderId="76" xfId="0" applyNumberFormat="1" applyFont="1" applyFill="1" applyBorder="1" applyAlignment="1">
      <alignment vertical="center"/>
    </xf>
    <xf numFmtId="44" fontId="5" fillId="2" borderId="77" xfId="0" applyNumberFormat="1" applyFont="1" applyFill="1" applyBorder="1" applyAlignment="1">
      <alignment vertical="center"/>
    </xf>
    <xf numFmtId="44" fontId="9" fillId="4" borderId="78" xfId="0" applyNumberFormat="1" applyFont="1" applyFill="1" applyBorder="1" applyAlignment="1">
      <alignment vertical="center"/>
    </xf>
    <xf numFmtId="0" fontId="10" fillId="3" borderId="4" xfId="0" applyFont="1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/>
    </xf>
    <xf numFmtId="0" fontId="10" fillId="3" borderId="73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10" fillId="25" borderId="7" xfId="0" applyFont="1" applyFill="1" applyBorder="1" applyAlignment="1" applyProtection="1">
      <alignment horizontal="left" vertical="center"/>
    </xf>
    <xf numFmtId="0" fontId="10" fillId="5" borderId="7" xfId="0" applyFont="1" applyFill="1" applyBorder="1" applyAlignment="1" applyProtection="1">
      <alignment horizontal="left" vertical="center"/>
    </xf>
    <xf numFmtId="0" fontId="10" fillId="4" borderId="9" xfId="0" applyFont="1" applyFill="1" applyBorder="1" applyAlignment="1" applyProtection="1">
      <alignment horizontal="left" vertical="center"/>
    </xf>
    <xf numFmtId="0" fontId="12" fillId="2" borderId="0" xfId="0" applyFont="1" applyFill="1" applyAlignment="1">
      <alignment horizontal="left" vertical="center"/>
    </xf>
    <xf numFmtId="0" fontId="0" fillId="15" borderId="0" xfId="0" applyFill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center" vertical="center"/>
    </xf>
    <xf numFmtId="0" fontId="15" fillId="3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</xf>
    <xf numFmtId="0" fontId="5" fillId="11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3" fillId="11" borderId="24" xfId="0" applyFont="1" applyFill="1" applyBorder="1" applyAlignment="1" applyProtection="1">
      <alignment horizontal="center" vertical="center" wrapText="1"/>
    </xf>
    <xf numFmtId="0" fontId="3" fillId="11" borderId="22" xfId="0" applyFont="1" applyFill="1" applyBorder="1" applyAlignment="1" applyProtection="1">
      <alignment horizontal="center" vertical="center" wrapText="1"/>
    </xf>
    <xf numFmtId="0" fontId="27" fillId="17" borderId="24" xfId="0" applyFont="1" applyFill="1" applyBorder="1" applyAlignment="1" applyProtection="1">
      <alignment horizontal="center" vertical="center" wrapText="1"/>
    </xf>
    <xf numFmtId="0" fontId="27" fillId="17" borderId="28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27" fillId="4" borderId="30" xfId="0" applyFont="1" applyFill="1" applyBorder="1" applyAlignment="1" applyProtection="1">
      <alignment horizontal="left" vertical="center" wrapText="1"/>
    </xf>
    <xf numFmtId="0" fontId="27" fillId="4" borderId="21" xfId="0" applyFont="1" applyFill="1" applyBorder="1" applyAlignment="1" applyProtection="1">
      <alignment horizontal="left" vertical="center" wrapText="1"/>
    </xf>
    <xf numFmtId="0" fontId="27" fillId="4" borderId="0" xfId="0" applyFont="1" applyFill="1" applyAlignment="1" applyProtection="1">
      <alignment horizontal="left" vertical="center" wrapText="1"/>
    </xf>
    <xf numFmtId="0" fontId="27" fillId="4" borderId="31" xfId="0" applyFont="1" applyFill="1" applyBorder="1" applyAlignment="1" applyProtection="1">
      <alignment horizontal="left" vertical="center" wrapText="1"/>
    </xf>
    <xf numFmtId="0" fontId="8" fillId="2" borderId="37" xfId="0" applyFont="1" applyFill="1" applyBorder="1" applyAlignment="1" applyProtection="1">
      <alignment horizontal="center" vertical="center"/>
    </xf>
    <xf numFmtId="0" fontId="27" fillId="4" borderId="28" xfId="0" applyFont="1" applyFill="1" applyBorder="1" applyAlignment="1" applyProtection="1">
      <alignment horizontal="left" vertical="center" wrapText="1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8" fillId="2" borderId="45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2" fillId="14" borderId="30" xfId="0" applyFont="1" applyFill="1" applyBorder="1" applyAlignment="1">
      <alignment horizontal="center" vertical="center" wrapText="1"/>
    </xf>
    <xf numFmtId="0" fontId="2" fillId="14" borderId="28" xfId="0" applyFont="1" applyFill="1" applyBorder="1" applyAlignment="1">
      <alignment horizontal="center" vertical="center" wrapText="1"/>
    </xf>
    <xf numFmtId="0" fontId="44" fillId="4" borderId="30" xfId="0" applyFont="1" applyFill="1" applyBorder="1" applyAlignment="1">
      <alignment horizontal="center" vertical="center"/>
    </xf>
    <xf numFmtId="0" fontId="44" fillId="4" borderId="28" xfId="0" applyFont="1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/>
    </xf>
    <xf numFmtId="0" fontId="44" fillId="4" borderId="37" xfId="0" applyFont="1" applyFill="1" applyBorder="1" applyAlignment="1">
      <alignment horizontal="center" vertical="center"/>
    </xf>
    <xf numFmtId="0" fontId="21" fillId="15" borderId="35" xfId="0" applyFont="1" applyFill="1" applyBorder="1" applyAlignment="1">
      <alignment horizontal="left" vertical="center" indent="3"/>
    </xf>
    <xf numFmtId="0" fontId="21" fillId="15" borderId="36" xfId="0" applyFont="1" applyFill="1" applyBorder="1" applyAlignment="1">
      <alignment horizontal="left" vertical="center" indent="3"/>
    </xf>
    <xf numFmtId="0" fontId="21" fillId="15" borderId="37" xfId="0" applyFont="1" applyFill="1" applyBorder="1" applyAlignment="1">
      <alignment horizontal="left" vertical="center" indent="3"/>
    </xf>
    <xf numFmtId="0" fontId="21" fillId="2" borderId="30" xfId="0" applyFont="1" applyFill="1" applyBorder="1" applyAlignment="1">
      <alignment horizontal="left" vertical="center" indent="3"/>
    </xf>
    <xf numFmtId="0" fontId="21" fillId="2" borderId="21" xfId="0" applyFont="1" applyFill="1" applyBorder="1" applyAlignment="1">
      <alignment horizontal="left" vertical="center" indent="3"/>
    </xf>
    <xf numFmtId="0" fontId="21" fillId="2" borderId="28" xfId="0" applyFont="1" applyFill="1" applyBorder="1" applyAlignment="1">
      <alignment horizontal="left" vertical="center" indent="3"/>
    </xf>
    <xf numFmtId="0" fontId="45" fillId="2" borderId="0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40" fillId="2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left" vertical="center"/>
    </xf>
    <xf numFmtId="0" fontId="3" fillId="20" borderId="24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1" borderId="24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8" fillId="15" borderId="24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vertical="center" wrapText="1"/>
    </xf>
    <xf numFmtId="165" fontId="8" fillId="4" borderId="24" xfId="0" applyNumberFormat="1" applyFont="1" applyFill="1" applyBorder="1" applyAlignment="1">
      <alignment horizontal="center" vertical="center"/>
    </xf>
    <xf numFmtId="165" fontId="8" fillId="4" borderId="22" xfId="0" applyNumberFormat="1" applyFont="1" applyFill="1" applyBorder="1" applyAlignment="1">
      <alignment horizontal="center" vertical="center"/>
    </xf>
    <xf numFmtId="2" fontId="47" fillId="25" borderId="24" xfId="3" applyNumberFormat="1" applyFont="1" applyFill="1" applyBorder="1" applyAlignment="1">
      <alignment horizontal="center" vertical="center"/>
    </xf>
    <xf numFmtId="2" fontId="47" fillId="25" borderId="22" xfId="3" applyNumberFormat="1" applyFont="1" applyFill="1" applyBorder="1" applyAlignment="1">
      <alignment horizontal="center" vertical="center"/>
    </xf>
    <xf numFmtId="1" fontId="11" fillId="10" borderId="24" xfId="0" applyNumberFormat="1" applyFont="1" applyFill="1" applyBorder="1" applyAlignment="1">
      <alignment horizontal="center" vertical="center"/>
    </xf>
    <xf numFmtId="1" fontId="11" fillId="10" borderId="2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4" fontId="8" fillId="21" borderId="56" xfId="0" applyNumberFormat="1" applyFont="1" applyFill="1" applyBorder="1" applyAlignment="1">
      <alignment horizontal="center" vertical="center" wrapText="1"/>
    </xf>
    <xf numFmtId="44" fontId="8" fillId="21" borderId="57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11" borderId="24" xfId="0" applyFont="1" applyFill="1" applyBorder="1" applyAlignment="1">
      <alignment horizontal="left" vertical="center" wrapText="1" indent="3"/>
    </xf>
    <xf numFmtId="0" fontId="3" fillId="11" borderId="22" xfId="0" applyFont="1" applyFill="1" applyBorder="1" applyAlignment="1">
      <alignment horizontal="left" vertical="center" wrapText="1" indent="3"/>
    </xf>
    <xf numFmtId="44" fontId="0" fillId="2" borderId="18" xfId="0" applyNumberForma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left" vertical="center" indent="2"/>
    </xf>
    <xf numFmtId="0" fontId="7" fillId="14" borderId="55" xfId="0" applyFont="1" applyFill="1" applyBorder="1" applyAlignment="1">
      <alignment horizontal="left" vertical="center" indent="2"/>
    </xf>
    <xf numFmtId="0" fontId="23" fillId="11" borderId="19" xfId="0" applyFont="1" applyFill="1" applyBorder="1" applyAlignment="1">
      <alignment horizontal="left" vertical="center" wrapText="1" indent="2"/>
    </xf>
    <xf numFmtId="0" fontId="23" fillId="11" borderId="55" xfId="0" applyFont="1" applyFill="1" applyBorder="1" applyAlignment="1">
      <alignment horizontal="left" vertical="center" wrapText="1" indent="2"/>
    </xf>
    <xf numFmtId="44" fontId="8" fillId="12" borderId="56" xfId="1" applyFont="1" applyFill="1" applyBorder="1" applyAlignment="1">
      <alignment horizontal="center" vertical="center"/>
    </xf>
    <xf numFmtId="44" fontId="8" fillId="12" borderId="57" xfId="1" applyFont="1" applyFill="1" applyBorder="1" applyAlignment="1">
      <alignment horizontal="center" vertical="center"/>
    </xf>
    <xf numFmtId="44" fontId="3" fillId="2" borderId="18" xfId="0" applyNumberFormat="1" applyFont="1" applyFill="1" applyBorder="1" applyAlignment="1">
      <alignment horizontal="center"/>
    </xf>
    <xf numFmtId="0" fontId="3" fillId="12" borderId="24" xfId="0" applyFont="1" applyFill="1" applyBorder="1" applyAlignment="1">
      <alignment horizontal="left" vertical="center" wrapText="1" indent="3"/>
    </xf>
    <xf numFmtId="0" fontId="3" fillId="12" borderId="22" xfId="0" applyFont="1" applyFill="1" applyBorder="1" applyAlignment="1">
      <alignment horizontal="left" vertical="center" wrapText="1" indent="3"/>
    </xf>
    <xf numFmtId="0" fontId="11" fillId="2" borderId="27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left" vertical="center" wrapText="1" indent="3"/>
    </xf>
    <xf numFmtId="0" fontId="3" fillId="21" borderId="22" xfId="0" applyFont="1" applyFill="1" applyBorder="1" applyAlignment="1">
      <alignment horizontal="left" vertical="center" wrapText="1" indent="3"/>
    </xf>
    <xf numFmtId="44" fontId="3" fillId="11" borderId="56" xfId="0" applyNumberFormat="1" applyFont="1" applyFill="1" applyBorder="1" applyAlignment="1">
      <alignment horizontal="center" vertical="center"/>
    </xf>
    <xf numFmtId="44" fontId="3" fillId="11" borderId="57" xfId="0" applyNumberFormat="1" applyFont="1" applyFill="1" applyBorder="1" applyAlignment="1">
      <alignment horizontal="center" vertical="center"/>
    </xf>
    <xf numFmtId="44" fontId="3" fillId="15" borderId="58" xfId="0" applyNumberFormat="1" applyFont="1" applyFill="1" applyBorder="1" applyAlignment="1">
      <alignment horizontal="center" vertical="center"/>
    </xf>
    <xf numFmtId="44" fontId="3" fillId="15" borderId="59" xfId="0" applyNumberFormat="1" applyFont="1" applyFill="1" applyBorder="1" applyAlignment="1">
      <alignment horizontal="center" vertical="center"/>
    </xf>
    <xf numFmtId="44" fontId="3" fillId="15" borderId="60" xfId="0" applyNumberFormat="1" applyFont="1" applyFill="1" applyBorder="1" applyAlignment="1">
      <alignment horizontal="center" vertical="center"/>
    </xf>
    <xf numFmtId="44" fontId="3" fillId="15" borderId="61" xfId="0" applyNumberFormat="1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left" vertical="center" indent="2"/>
    </xf>
    <xf numFmtId="0" fontId="23" fillId="11" borderId="18" xfId="0" applyFont="1" applyFill="1" applyBorder="1" applyAlignment="1">
      <alignment horizontal="left" vertical="center" wrapText="1" indent="2"/>
    </xf>
    <xf numFmtId="0" fontId="6" fillId="8" borderId="25" xfId="0" applyFont="1" applyFill="1" applyBorder="1" applyAlignment="1">
      <alignment horizontal="left" vertical="center"/>
    </xf>
    <xf numFmtId="0" fontId="6" fillId="8" borderId="64" xfId="0" applyFont="1" applyFill="1" applyBorder="1" applyAlignment="1">
      <alignment horizontal="left" vertical="center"/>
    </xf>
    <xf numFmtId="0" fontId="6" fillId="8" borderId="65" xfId="0" applyFont="1" applyFill="1" applyBorder="1" applyAlignment="1">
      <alignment horizontal="left" vertical="center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44" fontId="9" fillId="9" borderId="66" xfId="0" applyNumberFormat="1" applyFont="1" applyFill="1" applyBorder="1" applyAlignment="1">
      <alignment horizontal="center" vertical="center"/>
    </xf>
    <xf numFmtId="44" fontId="9" fillId="9" borderId="64" xfId="0" applyNumberFormat="1" applyFont="1" applyFill="1" applyBorder="1" applyAlignment="1">
      <alignment horizontal="center" vertical="center"/>
    </xf>
    <xf numFmtId="44" fontId="9" fillId="9" borderId="67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15" fillId="7" borderId="16" xfId="0" applyFont="1" applyFill="1" applyBorder="1" applyAlignment="1">
      <alignment horizontal="left" vertical="center"/>
    </xf>
    <xf numFmtId="0" fontId="15" fillId="7" borderId="17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0" fontId="11" fillId="10" borderId="68" xfId="0" applyFont="1" applyFill="1" applyBorder="1" applyAlignment="1">
      <alignment horizontal="left" vertical="center"/>
    </xf>
    <xf numFmtId="0" fontId="11" fillId="10" borderId="69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left" vertic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 vertical="center"/>
    </xf>
    <xf numFmtId="0" fontId="8" fillId="5" borderId="8" xfId="0" applyFont="1" applyFill="1" applyBorder="1" applyAlignment="1" applyProtection="1">
      <alignment horizontal="left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74" xfId="0" applyFont="1" applyFill="1" applyBorder="1" applyAlignment="1" applyProtection="1">
      <alignment horizontal="left" vertical="center"/>
      <protection locked="0"/>
    </xf>
    <xf numFmtId="0" fontId="8" fillId="25" borderId="0" xfId="0" applyFont="1" applyFill="1" applyBorder="1" applyAlignment="1" applyProtection="1">
      <alignment horizontal="left" vertical="center"/>
      <protection locked="0"/>
    </xf>
    <xf numFmtId="0" fontId="8" fillId="25" borderId="8" xfId="0" applyFont="1" applyFill="1" applyBorder="1" applyAlignment="1" applyProtection="1">
      <alignment horizontal="left" vertical="center"/>
      <protection locked="0"/>
    </xf>
    <xf numFmtId="0" fontId="0" fillId="4" borderId="0" xfId="0" applyFill="1" applyAlignment="1">
      <alignment horizontal="center"/>
    </xf>
    <xf numFmtId="0" fontId="0" fillId="2" borderId="0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 vertical="center"/>
    </xf>
    <xf numFmtId="0" fontId="8" fillId="4" borderId="11" xfId="0" applyFont="1" applyFill="1" applyBorder="1" applyAlignment="1" applyProtection="1">
      <alignment horizontal="left" vertical="center"/>
    </xf>
  </cellXfs>
  <cellStyles count="5">
    <cellStyle name="Moneda" xfId="1" builtinId="4"/>
    <cellStyle name="Normal" xfId="0" builtinId="0"/>
    <cellStyle name="Normal 2" xfId="3" xr:uid="{531E8D11-F50A-4AF5-B27F-76B24AC7F530}"/>
    <cellStyle name="Percentatge" xfId="2" builtinId="5"/>
    <cellStyle name="Percentatge 2" xfId="4" xr:uid="{BEB5D673-42B0-4B9B-B215-349462444955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1" defaultTableStyle="TableStyleMedium2" defaultPivotStyle="PivotStyleLight16">
    <tableStyle name="Estil de taula 1" pivot="0" count="2" xr9:uid="{EE493CA7-554C-456F-AC0A-438F0BEB76EA}">
      <tableStyleElement type="headerRow" dxfId="15"/>
      <tableStyleElement type="totalRow" dxfId="14"/>
    </tableStyle>
  </tableStyles>
  <colors>
    <mruColors>
      <color rgb="FFFF9999"/>
      <color rgb="FFFFD5D5"/>
      <color rgb="FF99FF9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1027700</xdr:colOff>
      <xdr:row>0</xdr:row>
      <xdr:rowOff>16713</xdr:rowOff>
    </xdr:from>
    <xdr:to>
      <xdr:col>9</xdr:col>
      <xdr:colOff>598673</xdr:colOff>
      <xdr:row>2</xdr:row>
      <xdr:rowOff>183598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E8FBE0AF-8666-476E-8511-ED5C7BB28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1384" y="16713"/>
          <a:ext cx="3389328" cy="7684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1030725</xdr:colOff>
      <xdr:row>0</xdr:row>
      <xdr:rowOff>9203</xdr:rowOff>
    </xdr:from>
    <xdr:to>
      <xdr:col>8</xdr:col>
      <xdr:colOff>9169</xdr:colOff>
      <xdr:row>1</xdr:row>
      <xdr:rowOff>455265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38761031-B2F1-45A3-AD59-FE78B3E84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7754" y="9203"/>
          <a:ext cx="3401863" cy="7681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1030725</xdr:colOff>
      <xdr:row>0</xdr:row>
      <xdr:rowOff>9201</xdr:rowOff>
    </xdr:from>
    <xdr:to>
      <xdr:col>8</xdr:col>
      <xdr:colOff>12344</xdr:colOff>
      <xdr:row>1</xdr:row>
      <xdr:rowOff>455263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323DB014-66E2-4FB0-82CD-875F0DDDC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7754" y="9201"/>
          <a:ext cx="3401863" cy="7681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1030726</xdr:colOff>
      <xdr:row>0</xdr:row>
      <xdr:rowOff>0</xdr:rowOff>
    </xdr:from>
    <xdr:to>
      <xdr:col>8</xdr:col>
      <xdr:colOff>12345</xdr:colOff>
      <xdr:row>1</xdr:row>
      <xdr:rowOff>446062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2768BA75-DE69-4AAB-A72C-7E120A5E0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7755" y="0"/>
          <a:ext cx="3401863" cy="76816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1021521</xdr:colOff>
      <xdr:row>0</xdr:row>
      <xdr:rowOff>0</xdr:rowOff>
    </xdr:from>
    <xdr:to>
      <xdr:col>8</xdr:col>
      <xdr:colOff>914</xdr:colOff>
      <xdr:row>1</xdr:row>
      <xdr:rowOff>449237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10399A5C-5035-4BA0-8845-11AD8581E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8550" y="0"/>
          <a:ext cx="3401863" cy="768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1408913</xdr:colOff>
      <xdr:row>0</xdr:row>
      <xdr:rowOff>23813</xdr:rowOff>
    </xdr:from>
    <xdr:to>
      <xdr:col>8</xdr:col>
      <xdr:colOff>819</xdr:colOff>
      <xdr:row>1</xdr:row>
      <xdr:rowOff>160338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E6B38449-A39F-47A5-8F54-7904976B4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163" y="23813"/>
          <a:ext cx="2139969" cy="511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1260799</xdr:colOff>
      <xdr:row>0</xdr:row>
      <xdr:rowOff>18405</xdr:rowOff>
    </xdr:from>
    <xdr:to>
      <xdr:col>8</xdr:col>
      <xdr:colOff>2663</xdr:colOff>
      <xdr:row>1</xdr:row>
      <xdr:rowOff>464768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0758A240-3E82-46ED-B700-3F5BDFA51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4567" y="18405"/>
          <a:ext cx="3389328" cy="7716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1030725</xdr:colOff>
      <xdr:row>0</xdr:row>
      <xdr:rowOff>18405</xdr:rowOff>
    </xdr:from>
    <xdr:to>
      <xdr:col>8</xdr:col>
      <xdr:colOff>12344</xdr:colOff>
      <xdr:row>2</xdr:row>
      <xdr:rowOff>10672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4E27EA0B-507C-40D1-94AB-C83954ABE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7754" y="18405"/>
          <a:ext cx="3401863" cy="7681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1039927</xdr:colOff>
      <xdr:row>0</xdr:row>
      <xdr:rowOff>18405</xdr:rowOff>
    </xdr:from>
    <xdr:to>
      <xdr:col>8</xdr:col>
      <xdr:colOff>12021</xdr:colOff>
      <xdr:row>2</xdr:row>
      <xdr:rowOff>7497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FBE48D8-E642-459D-8273-712F96D5B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26956" y="18405"/>
          <a:ext cx="3401863" cy="7681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1021522</xdr:colOff>
      <xdr:row>0</xdr:row>
      <xdr:rowOff>18406</xdr:rowOff>
    </xdr:from>
    <xdr:to>
      <xdr:col>8</xdr:col>
      <xdr:colOff>3141</xdr:colOff>
      <xdr:row>2</xdr:row>
      <xdr:rowOff>10673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B6A03A5B-774C-4073-ADEF-C2DB48980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8551" y="18406"/>
          <a:ext cx="3401863" cy="7681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1049130</xdr:colOff>
      <xdr:row>0</xdr:row>
      <xdr:rowOff>9203</xdr:rowOff>
    </xdr:from>
    <xdr:to>
      <xdr:col>8</xdr:col>
      <xdr:colOff>30749</xdr:colOff>
      <xdr:row>1</xdr:row>
      <xdr:rowOff>455265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91842FF0-1F5F-43CF-BA60-3692BE782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6159" y="9203"/>
          <a:ext cx="3401863" cy="7681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993913</xdr:colOff>
      <xdr:row>0</xdr:row>
      <xdr:rowOff>18405</xdr:rowOff>
    </xdr:from>
    <xdr:to>
      <xdr:col>7</xdr:col>
      <xdr:colOff>1349617</xdr:colOff>
      <xdr:row>2</xdr:row>
      <xdr:rowOff>10672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31716B76-6BA4-48EF-9596-5D38D0E52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80942" y="18405"/>
          <a:ext cx="3401863" cy="7681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1021521</xdr:colOff>
      <xdr:row>0</xdr:row>
      <xdr:rowOff>0</xdr:rowOff>
    </xdr:from>
    <xdr:to>
      <xdr:col>8</xdr:col>
      <xdr:colOff>914</xdr:colOff>
      <xdr:row>1</xdr:row>
      <xdr:rowOff>446062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E84F254D-E469-4B4B-915C-5BB88C810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8550" y="0"/>
          <a:ext cx="3401863" cy="768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lusters\06.%20ORDRE%20AJUTS\01.%20IRC\IRC-2022\0.-%20PREPARACIO%20CONVOCATORIA\Esborrany%20excels%20pressupost\INNO\2022_Annex-Pressupost-sollicitud-projectes-dinnova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s"/>
      <sheetName val="ACE057_F1_PUNTUACIÓexpedient"/>
      <sheetName val="ACE57_CÀLCUL_Criteri_territori"/>
      <sheetName val="ACE057_resumPROJECTE"/>
      <sheetName val="DESPESES.SUB_Sol.licitant"/>
      <sheetName val="DESPESES.SUB_Participant 01"/>
      <sheetName val="DESPESES.SUB_Participant 02"/>
      <sheetName val="DESPESES.SUB_Participant 03"/>
      <sheetName val="DESPESES.SUB_Participant 04"/>
      <sheetName val="DESPESES.SUB_Participant 05"/>
      <sheetName val="Valors poss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R4" t="str">
            <v>Alt Camp</v>
          </cell>
          <cell r="S4">
            <v>0</v>
          </cell>
        </row>
        <row r="5">
          <cell r="R5" t="str">
            <v>Alt Empordà</v>
          </cell>
          <cell r="S5">
            <v>0.5</v>
          </cell>
        </row>
        <row r="6">
          <cell r="R6" t="str">
            <v>Alt Penedès</v>
          </cell>
          <cell r="S6">
            <v>0.5</v>
          </cell>
        </row>
        <row r="7">
          <cell r="R7" t="str">
            <v>Alt Urgell</v>
          </cell>
          <cell r="S7">
            <v>1</v>
          </cell>
        </row>
        <row r="8">
          <cell r="R8" t="str">
            <v>Alta Ribagorça</v>
          </cell>
          <cell r="S8">
            <v>1</v>
          </cell>
        </row>
        <row r="9">
          <cell r="R9" t="str">
            <v>Anoia</v>
          </cell>
          <cell r="S9">
            <v>0.5</v>
          </cell>
        </row>
        <row r="10">
          <cell r="R10" t="str">
            <v>Aran</v>
          </cell>
          <cell r="S10">
            <v>1</v>
          </cell>
        </row>
        <row r="11">
          <cell r="R11" t="str">
            <v>Bages</v>
          </cell>
          <cell r="S11">
            <v>0</v>
          </cell>
        </row>
        <row r="12">
          <cell r="R12" t="str">
            <v>Baix Camp</v>
          </cell>
          <cell r="S12">
            <v>0</v>
          </cell>
        </row>
        <row r="13">
          <cell r="R13" t="str">
            <v>Baix Ebre</v>
          </cell>
          <cell r="S13">
            <v>0.5</v>
          </cell>
        </row>
        <row r="14">
          <cell r="R14" t="str">
            <v>Baix Empordà</v>
          </cell>
          <cell r="S14">
            <v>1</v>
          </cell>
        </row>
        <row r="15">
          <cell r="R15" t="str">
            <v>Baix Llobregat</v>
          </cell>
          <cell r="S15">
            <v>0</v>
          </cell>
        </row>
        <row r="16">
          <cell r="R16" t="str">
            <v>Baix Penedès</v>
          </cell>
          <cell r="S16">
            <v>0.5</v>
          </cell>
        </row>
        <row r="17">
          <cell r="R17" t="str">
            <v>Barcelonès</v>
          </cell>
          <cell r="S17">
            <v>0</v>
          </cell>
        </row>
        <row r="18">
          <cell r="R18" t="str">
            <v>Berguedà</v>
          </cell>
          <cell r="S18">
            <v>0.5</v>
          </cell>
        </row>
        <row r="19">
          <cell r="R19" t="str">
            <v>Cerdanya</v>
          </cell>
          <cell r="S19">
            <v>0.5</v>
          </cell>
        </row>
        <row r="20">
          <cell r="R20" t="str">
            <v>Conca de Barberà</v>
          </cell>
          <cell r="S20">
            <v>0.5</v>
          </cell>
        </row>
        <row r="21">
          <cell r="R21" t="str">
            <v>Garraf</v>
          </cell>
          <cell r="S21">
            <v>0</v>
          </cell>
        </row>
        <row r="22">
          <cell r="R22" t="str">
            <v>Garrigues</v>
          </cell>
          <cell r="S22">
            <v>1</v>
          </cell>
        </row>
        <row r="23">
          <cell r="R23" t="str">
            <v>Garrotxa</v>
          </cell>
          <cell r="S23">
            <v>0.5</v>
          </cell>
        </row>
        <row r="24">
          <cell r="R24" t="str">
            <v>Gironès</v>
          </cell>
          <cell r="S24">
            <v>0</v>
          </cell>
        </row>
        <row r="25">
          <cell r="R25" t="str">
            <v>La Selva</v>
          </cell>
          <cell r="S25">
            <v>0.5</v>
          </cell>
        </row>
        <row r="26">
          <cell r="R26" t="str">
            <v>Maresme</v>
          </cell>
          <cell r="S26">
            <v>0</v>
          </cell>
        </row>
        <row r="27">
          <cell r="R27" t="str">
            <v>Moianès</v>
          </cell>
          <cell r="S27">
            <v>1</v>
          </cell>
        </row>
        <row r="28">
          <cell r="R28" t="str">
            <v>Montsià</v>
          </cell>
          <cell r="S28">
            <v>1</v>
          </cell>
        </row>
        <row r="29">
          <cell r="R29" t="str">
            <v>Noguera</v>
          </cell>
          <cell r="S29">
            <v>1</v>
          </cell>
        </row>
        <row r="30">
          <cell r="R30" t="str">
            <v>Osona</v>
          </cell>
          <cell r="S30">
            <v>0</v>
          </cell>
        </row>
        <row r="31">
          <cell r="R31" t="str">
            <v>Pallars Jussà</v>
          </cell>
          <cell r="S31">
            <v>1</v>
          </cell>
        </row>
        <row r="32">
          <cell r="R32" t="str">
            <v>Pallars Sobirà</v>
          </cell>
          <cell r="S32">
            <v>1</v>
          </cell>
        </row>
        <row r="33">
          <cell r="R33" t="str">
            <v>Pla d’Urgell</v>
          </cell>
          <cell r="S33">
            <v>0.5</v>
          </cell>
        </row>
        <row r="34">
          <cell r="R34" t="str">
            <v>Pla de l’Estany</v>
          </cell>
          <cell r="S34">
            <v>0</v>
          </cell>
        </row>
        <row r="35">
          <cell r="R35" t="str">
            <v>Priorat</v>
          </cell>
          <cell r="S35">
            <v>1</v>
          </cell>
        </row>
        <row r="36">
          <cell r="R36" t="str">
            <v>Ribera d’Ebre</v>
          </cell>
          <cell r="S36">
            <v>1</v>
          </cell>
        </row>
        <row r="37">
          <cell r="R37" t="str">
            <v>Ripollès</v>
          </cell>
          <cell r="S37">
            <v>1</v>
          </cell>
        </row>
        <row r="38">
          <cell r="R38" t="str">
            <v>Segarra</v>
          </cell>
          <cell r="S38">
            <v>0.5</v>
          </cell>
        </row>
        <row r="39">
          <cell r="R39" t="str">
            <v>Segrià</v>
          </cell>
          <cell r="S39">
            <v>0</v>
          </cell>
        </row>
        <row r="40">
          <cell r="R40" t="str">
            <v>Solsonès</v>
          </cell>
          <cell r="S40">
            <v>0.5</v>
          </cell>
        </row>
        <row r="41">
          <cell r="R41" t="str">
            <v>Tarragonès</v>
          </cell>
          <cell r="S41">
            <v>0</v>
          </cell>
        </row>
        <row r="42">
          <cell r="R42" t="str">
            <v>Terra Alta</v>
          </cell>
          <cell r="S42">
            <v>1</v>
          </cell>
        </row>
        <row r="43">
          <cell r="R43" t="str">
            <v>Urgell</v>
          </cell>
          <cell r="S43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2538-E80D-4A24-8939-B8AFC0B51CE0}">
  <sheetPr>
    <tabColor theme="4" tint="-0.249977111117893"/>
    <pageSetUpPr fitToPage="1"/>
  </sheetPr>
  <dimension ref="A1:AB104"/>
  <sheetViews>
    <sheetView tabSelected="1" zoomScale="60" zoomScaleNormal="60" zoomScaleSheetLayoutView="62" workbookViewId="0">
      <selection activeCell="B61" sqref="B61"/>
    </sheetView>
  </sheetViews>
  <sheetFormatPr defaultRowHeight="14.5" x14ac:dyDescent="0.35"/>
  <cols>
    <col min="1" max="1" width="5.7265625" style="1" customWidth="1"/>
    <col min="2" max="2" width="60.54296875" customWidth="1"/>
    <col min="3" max="3" width="20.7265625" customWidth="1"/>
    <col min="4" max="4" width="14.81640625" customWidth="1"/>
    <col min="5" max="5" width="24" customWidth="1"/>
    <col min="6" max="6" width="21.54296875" customWidth="1"/>
    <col min="7" max="7" width="20.26953125" style="1" customWidth="1"/>
    <col min="8" max="8" width="16" style="1" customWidth="1"/>
    <col min="9" max="9" width="18.453125" style="1" customWidth="1"/>
    <col min="10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21.75" customHeight="1" x14ac:dyDescent="0.35">
      <c r="B2" s="1"/>
      <c r="C2" s="1"/>
      <c r="D2" s="1"/>
      <c r="E2" s="1"/>
      <c r="F2" s="1"/>
    </row>
    <row r="3" spans="2:28" ht="30" customHeight="1" x14ac:dyDescent="0.35">
      <c r="B3" s="245" t="s">
        <v>194</v>
      </c>
      <c r="C3" s="245"/>
      <c r="D3" s="245"/>
      <c r="E3" s="245"/>
      <c r="F3" s="2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195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x14ac:dyDescent="0.35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s="1" customFormat="1" ht="27" customHeight="1" x14ac:dyDescent="0.55000000000000004">
      <c r="B6" s="25" t="s">
        <v>188</v>
      </c>
    </row>
    <row r="7" spans="2:28" s="1" customFormat="1" x14ac:dyDescent="0.35"/>
    <row r="8" spans="2:28" s="1" customFormat="1" ht="21" x14ac:dyDescent="0.5">
      <c r="B8" s="26" t="s">
        <v>189</v>
      </c>
      <c r="C8" s="26"/>
      <c r="D8" s="26"/>
      <c r="E8" s="26"/>
      <c r="F8" s="26"/>
      <c r="G8" s="26"/>
    </row>
    <row r="9" spans="2:28" s="1" customFormat="1" ht="21" x14ac:dyDescent="0.5">
      <c r="B9" s="26"/>
      <c r="C9" s="26"/>
      <c r="D9" s="26"/>
      <c r="E9" s="26"/>
      <c r="F9" s="26"/>
      <c r="G9" s="26"/>
    </row>
    <row r="10" spans="2:28" s="1" customFormat="1" ht="21" x14ac:dyDescent="0.5">
      <c r="B10" s="26" t="s">
        <v>191</v>
      </c>
      <c r="C10" s="26"/>
      <c r="D10" s="26"/>
      <c r="E10" s="26"/>
      <c r="F10" s="26"/>
      <c r="G10" s="26"/>
    </row>
    <row r="11" spans="2:28" s="1" customFormat="1" ht="21" x14ac:dyDescent="0.5">
      <c r="B11" s="26"/>
      <c r="C11" s="26"/>
      <c r="D11" s="26"/>
      <c r="E11" s="26"/>
      <c r="F11" s="26"/>
      <c r="G11" s="26"/>
    </row>
    <row r="12" spans="2:28" s="1" customFormat="1" ht="21" x14ac:dyDescent="0.5">
      <c r="B12" s="26" t="s">
        <v>192</v>
      </c>
      <c r="C12" s="26"/>
      <c r="D12" s="26"/>
      <c r="E12" s="26"/>
      <c r="F12" s="26"/>
      <c r="G12" s="26"/>
    </row>
    <row r="13" spans="2:28" s="1" customFormat="1" ht="21" x14ac:dyDescent="0.5">
      <c r="B13" s="26"/>
      <c r="C13" s="26"/>
      <c r="D13" s="26"/>
      <c r="E13" s="26"/>
      <c r="F13" s="26"/>
      <c r="G13" s="26"/>
    </row>
    <row r="14" spans="2:28" s="1" customFormat="1" ht="21" x14ac:dyDescent="0.5">
      <c r="B14" s="161" t="s">
        <v>190</v>
      </c>
      <c r="C14" s="26"/>
      <c r="D14" s="26"/>
      <c r="E14" s="26"/>
      <c r="F14" s="26"/>
      <c r="G14" s="26"/>
    </row>
    <row r="15" spans="2:28" s="1" customFormat="1" ht="21" x14ac:dyDescent="0.5">
      <c r="B15" s="26"/>
      <c r="C15" s="26"/>
      <c r="D15" s="26"/>
      <c r="E15" s="26"/>
      <c r="F15" s="26"/>
      <c r="G15" s="26"/>
    </row>
    <row r="16" spans="2:28" s="1" customFormat="1" ht="21" x14ac:dyDescent="0.5">
      <c r="B16" s="26" t="s">
        <v>193</v>
      </c>
      <c r="C16" s="26"/>
      <c r="D16" s="26"/>
      <c r="E16" s="26"/>
      <c r="F16" s="26"/>
      <c r="G16" s="26"/>
    </row>
    <row r="17" s="1" customFormat="1" x14ac:dyDescent="0.35"/>
    <row r="18" s="1" customFormat="1" ht="14.5" customHeight="1" x14ac:dyDescent="0.35"/>
    <row r="19" s="1" customFormat="1" x14ac:dyDescent="0.35"/>
    <row r="20" s="1" customFormat="1" ht="14.5" customHeight="1" x14ac:dyDescent="0.35"/>
    <row r="21" s="1" customFormat="1" x14ac:dyDescent="0.35"/>
    <row r="22" s="1" customFormat="1" x14ac:dyDescent="0.35"/>
    <row r="23" s="1" customFormat="1" x14ac:dyDescent="0.35"/>
    <row r="24" s="1" customFormat="1" x14ac:dyDescent="0.35"/>
    <row r="25" s="1" customFormat="1" x14ac:dyDescent="0.35"/>
    <row r="26" s="1" customFormat="1" x14ac:dyDescent="0.35"/>
    <row r="27" s="1" customFormat="1" x14ac:dyDescent="0.35"/>
    <row r="28" s="1" customFormat="1" x14ac:dyDescent="0.35"/>
    <row r="29" s="1" customFormat="1" x14ac:dyDescent="0.35"/>
    <row r="30" s="1" customFormat="1" x14ac:dyDescent="0.35"/>
    <row r="31" s="1" customFormat="1" x14ac:dyDescent="0.35"/>
    <row r="32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</sheetData>
  <sheetProtection algorithmName="SHA-512" hashValue="1dwdEIIQ+BeA7UFap23qYKsh6Oh7SShsDgRv0+3A7L2MgVrVzML3AKTXoFgl0Xw9QeMmPDnAn+Th5Lw8f7tuNQ==" saltValue="bQYTXMqhnBMMJQksEA7bpg==" spinCount="100000" sheet="1" insertRows="0"/>
  <mergeCells count="1">
    <mergeCell ref="B3:F3"/>
  </mergeCells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headerFooter>
    <oddFooter xml:space="preserve">&amp;R&amp;8Annex pressupost sol·licitud reforç projectes clústers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772C-D919-4105-A07A-C2CACD61B52A}">
  <sheetPr>
    <tabColor theme="4" tint="-0.249977111117893"/>
    <pageSetUpPr fitToPage="1"/>
  </sheetPr>
  <dimension ref="A1:AB166"/>
  <sheetViews>
    <sheetView topLeftCell="A3" zoomScale="85" zoomScaleNormal="85" zoomScaleSheetLayoutView="62" workbookViewId="0">
      <selection activeCell="H19" sqref="H19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245" t="s">
        <v>194</v>
      </c>
      <c r="C3" s="245"/>
      <c r="D3" s="245"/>
      <c r="E3" s="245"/>
      <c r="F3" s="2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200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237" t="s">
        <v>81</v>
      </c>
      <c r="C6" s="335" t="s">
        <v>40</v>
      </c>
      <c r="D6" s="335"/>
      <c r="E6" s="335"/>
      <c r="F6" s="335"/>
      <c r="G6" s="335"/>
      <c r="H6" s="3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238"/>
      <c r="C7" s="355"/>
      <c r="D7" s="355"/>
      <c r="E7" s="355"/>
      <c r="F7" s="355"/>
      <c r="G7" s="355"/>
      <c r="H7" s="35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9.5" customHeight="1" x14ac:dyDescent="0.35">
      <c r="B8" s="239" t="s">
        <v>297</v>
      </c>
      <c r="C8" s="361" t="s">
        <v>288</v>
      </c>
      <c r="D8" s="361"/>
      <c r="E8" s="361"/>
      <c r="F8" s="361"/>
      <c r="G8" s="361"/>
      <c r="H8" s="36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35">
      <c r="B9" s="238"/>
      <c r="C9" s="240"/>
      <c r="D9" s="240"/>
      <c r="E9" s="240"/>
      <c r="F9" s="240"/>
      <c r="G9" s="240"/>
      <c r="H9" s="24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9" customHeight="1" x14ac:dyDescent="0.35">
      <c r="B10" s="242" t="s">
        <v>253</v>
      </c>
      <c r="C10" s="363" t="s">
        <v>254</v>
      </c>
      <c r="D10" s="363"/>
      <c r="E10" s="363"/>
      <c r="F10" s="363"/>
      <c r="G10" s="363"/>
      <c r="H10" s="36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35">
      <c r="B11" s="238"/>
      <c r="C11" s="355"/>
      <c r="D11" s="355"/>
      <c r="E11" s="355"/>
      <c r="F11" s="355"/>
      <c r="G11" s="355"/>
      <c r="H11" s="35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8.5" x14ac:dyDescent="0.35">
      <c r="B12" s="243" t="s">
        <v>11</v>
      </c>
      <c r="C12" s="357" t="str">
        <f>'DESPESES.SUB_Sol.licitant'!$C$8</f>
        <v>Escriure títol del projecte</v>
      </c>
      <c r="D12" s="357"/>
      <c r="E12" s="357"/>
      <c r="F12" s="357"/>
      <c r="G12" s="357"/>
      <c r="H12" s="3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9" thickBot="1" x14ac:dyDescent="0.4">
      <c r="B13" s="244"/>
      <c r="C13" s="359"/>
      <c r="D13" s="359"/>
      <c r="E13" s="359"/>
      <c r="F13" s="359"/>
      <c r="G13" s="359"/>
      <c r="H13" s="36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1" customFormat="1" ht="15" customHeight="1" x14ac:dyDescent="0.35">
      <c r="B14" s="27"/>
      <c r="C14" s="27"/>
      <c r="D14" s="27"/>
      <c r="E14" s="27"/>
      <c r="F14" s="27"/>
    </row>
    <row r="15" spans="2:28" ht="23.5" x14ac:dyDescent="0.35">
      <c r="B15" s="346" t="s">
        <v>41</v>
      </c>
      <c r="C15" s="346"/>
      <c r="D15" s="346"/>
      <c r="E15" s="346"/>
      <c r="F15" s="346"/>
      <c r="G15" s="346"/>
      <c r="H15" s="346"/>
    </row>
    <row r="16" spans="2:28" s="1" customFormat="1" ht="20.149999999999999" customHeight="1" thickBot="1" x14ac:dyDescent="0.4">
      <c r="B16" s="27"/>
      <c r="C16" s="27"/>
      <c r="D16" s="27"/>
      <c r="E16" s="27"/>
      <c r="F16" s="27"/>
    </row>
    <row r="17" spans="2:20" s="1" customFormat="1" ht="30" customHeight="1" thickTop="1" x14ac:dyDescent="0.35">
      <c r="B17" s="349" t="s">
        <v>9</v>
      </c>
      <c r="C17" s="350"/>
      <c r="D17" s="350"/>
      <c r="E17" s="20"/>
      <c r="F17" s="220"/>
      <c r="G17" s="220"/>
      <c r="H17" s="220">
        <f>+$E$36</f>
        <v>0</v>
      </c>
    </row>
    <row r="18" spans="2:20" s="1" customFormat="1" ht="30" customHeight="1" x14ac:dyDescent="0.35">
      <c r="B18" s="353" t="s">
        <v>26</v>
      </c>
      <c r="C18" s="354"/>
      <c r="D18" s="354"/>
      <c r="E18" s="21"/>
      <c r="F18" s="221"/>
      <c r="G18" s="221"/>
      <c r="H18" s="221">
        <f>+$F$55</f>
        <v>0</v>
      </c>
    </row>
    <row r="19" spans="2:20" s="1" customFormat="1" ht="30" customHeight="1" thickBot="1" x14ac:dyDescent="0.4">
      <c r="B19" s="22" t="s">
        <v>14</v>
      </c>
      <c r="C19" s="23"/>
      <c r="D19" s="23"/>
      <c r="E19" s="24"/>
      <c r="F19" s="222"/>
      <c r="G19" s="222"/>
      <c r="H19" s="222">
        <f>SUM($H$17:$H$18)</f>
        <v>0</v>
      </c>
    </row>
    <row r="20" spans="2:20" s="1" customFormat="1" ht="30" customHeight="1" thickBot="1" x14ac:dyDescent="0.4">
      <c r="B20" s="351" t="s">
        <v>71</v>
      </c>
      <c r="C20" s="352"/>
      <c r="D20" s="352"/>
      <c r="E20" s="156"/>
      <c r="F20" s="223"/>
      <c r="G20" s="223"/>
      <c r="H20" s="223">
        <f>+$F$36+$G$55</f>
        <v>0</v>
      </c>
    </row>
    <row r="21" spans="2:20" s="1" customFormat="1" ht="15" thickTop="1" x14ac:dyDescent="0.35"/>
    <row r="22" spans="2:20" ht="23.5" x14ac:dyDescent="0.35">
      <c r="B22" s="346" t="s">
        <v>42</v>
      </c>
      <c r="C22" s="346"/>
      <c r="D22" s="346"/>
      <c r="E22" s="346"/>
      <c r="F22" s="346"/>
      <c r="G22" s="32"/>
    </row>
    <row r="23" spans="2:20" x14ac:dyDescent="0.35">
      <c r="B23" s="1"/>
      <c r="C23" s="1"/>
      <c r="D23" s="1"/>
      <c r="E23" s="1"/>
      <c r="F23" s="1"/>
    </row>
    <row r="24" spans="2:20" s="1" customFormat="1" ht="15.5" x14ac:dyDescent="0.35">
      <c r="B24" s="14" t="s">
        <v>43</v>
      </c>
      <c r="C24" s="15"/>
      <c r="D24" s="15"/>
      <c r="E24" s="15"/>
      <c r="F24" s="15"/>
      <c r="G24" s="15"/>
      <c r="Q24"/>
      <c r="R24"/>
      <c r="S24"/>
      <c r="T24"/>
    </row>
    <row r="25" spans="2:20" s="1" customFormat="1" ht="50.25" customHeight="1" x14ac:dyDescent="0.35">
      <c r="B25" s="175" t="s">
        <v>2</v>
      </c>
      <c r="C25" s="31" t="s">
        <v>3</v>
      </c>
      <c r="D25" s="31" t="s">
        <v>4</v>
      </c>
      <c r="E25" s="17" t="s">
        <v>13</v>
      </c>
      <c r="F25" s="17" t="s">
        <v>70</v>
      </c>
      <c r="G25" s="17" t="s">
        <v>83</v>
      </c>
      <c r="Q25"/>
      <c r="R25"/>
      <c r="S25"/>
      <c r="T25"/>
    </row>
    <row r="26" spans="2:20" s="1" customFormat="1" ht="20.149999999999999" customHeight="1" x14ac:dyDescent="0.35">
      <c r="B26" s="170"/>
      <c r="C26" s="171"/>
      <c r="D26" s="171"/>
      <c r="E26" s="177"/>
      <c r="F26" s="166"/>
      <c r="G26" s="162"/>
      <c r="Q26"/>
      <c r="R26"/>
      <c r="S26"/>
      <c r="T26"/>
    </row>
    <row r="27" spans="2:20" s="1" customFormat="1" ht="20.149999999999999" customHeight="1" x14ac:dyDescent="0.35">
      <c r="B27" s="170"/>
      <c r="C27" s="171"/>
      <c r="D27" s="171"/>
      <c r="E27" s="177"/>
      <c r="F27" s="166"/>
      <c r="G27" s="162"/>
      <c r="Q27"/>
      <c r="R27"/>
      <c r="S27"/>
      <c r="T27"/>
    </row>
    <row r="28" spans="2:20" s="1" customFormat="1" ht="20.149999999999999" customHeight="1" x14ac:dyDescent="0.35">
      <c r="B28" s="170"/>
      <c r="C28" s="171"/>
      <c r="D28" s="171"/>
      <c r="E28" s="177"/>
      <c r="F28" s="166"/>
      <c r="G28" s="162"/>
      <c r="Q28"/>
      <c r="R28"/>
      <c r="S28"/>
      <c r="T28"/>
    </row>
    <row r="29" spans="2:20" s="1" customFormat="1" ht="20.149999999999999" customHeight="1" x14ac:dyDescent="0.35">
      <c r="B29" s="170"/>
      <c r="C29" s="171"/>
      <c r="D29" s="171"/>
      <c r="E29" s="177"/>
      <c r="F29" s="166"/>
      <c r="G29" s="162"/>
      <c r="Q29"/>
      <c r="R29"/>
      <c r="S29"/>
      <c r="T29"/>
    </row>
    <row r="30" spans="2:20" s="1" customFormat="1" ht="20.149999999999999" customHeight="1" x14ac:dyDescent="0.35">
      <c r="B30" s="170"/>
      <c r="C30" s="171"/>
      <c r="D30" s="171"/>
      <c r="E30" s="177"/>
      <c r="F30" s="166"/>
      <c r="G30" s="162"/>
      <c r="Q30"/>
      <c r="R30"/>
      <c r="S30"/>
      <c r="T30"/>
    </row>
    <row r="31" spans="2:20" s="1" customFormat="1" ht="20.149999999999999" customHeight="1" x14ac:dyDescent="0.35">
      <c r="B31" s="170"/>
      <c r="C31" s="171"/>
      <c r="D31" s="171"/>
      <c r="E31" s="177"/>
      <c r="F31" s="166"/>
      <c r="G31" s="162"/>
      <c r="Q31"/>
      <c r="R31"/>
      <c r="S31"/>
      <c r="T31"/>
    </row>
    <row r="32" spans="2:20" s="1" customFormat="1" ht="20.149999999999999" customHeight="1" x14ac:dyDescent="0.35">
      <c r="B32" s="170"/>
      <c r="C32" s="171"/>
      <c r="D32" s="171"/>
      <c r="E32" s="177"/>
      <c r="F32" s="166"/>
      <c r="G32" s="162"/>
      <c r="Q32"/>
      <c r="R32"/>
      <c r="S32"/>
      <c r="T32"/>
    </row>
    <row r="33" spans="2:20" s="1" customFormat="1" ht="20.149999999999999" customHeight="1" x14ac:dyDescent="0.35">
      <c r="B33" s="170"/>
      <c r="C33" s="171"/>
      <c r="D33" s="171"/>
      <c r="E33" s="177"/>
      <c r="F33" s="166"/>
      <c r="G33" s="162"/>
      <c r="Q33"/>
      <c r="R33"/>
      <c r="S33"/>
      <c r="T33"/>
    </row>
    <row r="34" spans="2:20" s="1" customFormat="1" ht="20.149999999999999" customHeight="1" x14ac:dyDescent="0.35">
      <c r="B34" s="170"/>
      <c r="C34" s="171"/>
      <c r="D34" s="171"/>
      <c r="E34" s="177"/>
      <c r="F34" s="166"/>
      <c r="G34" s="162"/>
      <c r="Q34"/>
      <c r="R34"/>
      <c r="S34"/>
      <c r="T34"/>
    </row>
    <row r="35" spans="2:20" s="1" customFormat="1" ht="20.149999999999999" customHeight="1" x14ac:dyDescent="0.35">
      <c r="B35" s="28"/>
      <c r="C35" s="173"/>
      <c r="D35" s="173"/>
      <c r="E35" s="165"/>
      <c r="F35" s="166"/>
      <c r="G35" s="162"/>
      <c r="Q35"/>
      <c r="R35"/>
      <c r="S35"/>
      <c r="T35"/>
    </row>
    <row r="36" spans="2:20" s="1" customFormat="1" ht="40" customHeight="1" x14ac:dyDescent="0.35">
      <c r="B36" s="29" t="s">
        <v>0</v>
      </c>
      <c r="C36" s="30"/>
      <c r="D36" s="30"/>
      <c r="E36" s="164">
        <f>+SUM(E26:E35)</f>
        <v>0</v>
      </c>
      <c r="F36" s="164">
        <f>SUM(F26:F35)</f>
        <v>0</v>
      </c>
      <c r="G36" s="7"/>
      <c r="Q36"/>
      <c r="R36"/>
      <c r="S36"/>
      <c r="T36"/>
    </row>
    <row r="37" spans="2:20" s="1" customFormat="1" x14ac:dyDescent="0.35">
      <c r="B37" s="4"/>
      <c r="C37" s="5"/>
      <c r="D37" s="5"/>
      <c r="E37" s="7"/>
    </row>
    <row r="38" spans="2:20" s="1" customFormat="1" ht="15.5" x14ac:dyDescent="0.35">
      <c r="B38" s="14" t="s">
        <v>44</v>
      </c>
      <c r="C38" s="15"/>
      <c r="D38" s="15"/>
      <c r="E38" s="15"/>
      <c r="F38" s="15"/>
      <c r="G38" s="15"/>
      <c r="H38" s="15"/>
      <c r="Q38"/>
      <c r="R38"/>
      <c r="S38"/>
      <c r="T38"/>
    </row>
    <row r="39" spans="2:20" s="1" customFormat="1" ht="51" customHeight="1" x14ac:dyDescent="0.35">
      <c r="B39" s="169" t="s">
        <v>5</v>
      </c>
      <c r="C39" s="17" t="s">
        <v>72</v>
      </c>
      <c r="D39" s="31" t="s">
        <v>16</v>
      </c>
      <c r="E39" s="18" t="s">
        <v>8</v>
      </c>
      <c r="F39" s="17" t="s">
        <v>13</v>
      </c>
      <c r="G39" s="17" t="s">
        <v>70</v>
      </c>
      <c r="H39" s="17" t="s">
        <v>83</v>
      </c>
      <c r="Q39"/>
      <c r="R39"/>
      <c r="S39"/>
      <c r="T39"/>
    </row>
    <row r="40" spans="2:20" s="1" customFormat="1" ht="20.149999999999999" customHeight="1" x14ac:dyDescent="0.35">
      <c r="B40" s="170"/>
      <c r="C40" s="171"/>
      <c r="D40" s="171"/>
      <c r="E40" s="172"/>
      <c r="F40" s="179">
        <f>+D40*E40</f>
        <v>0</v>
      </c>
      <c r="G40" s="167"/>
      <c r="H40" s="162"/>
      <c r="Q40"/>
      <c r="R40"/>
      <c r="S40"/>
      <c r="T40"/>
    </row>
    <row r="41" spans="2:20" s="1" customFormat="1" ht="20.149999999999999" customHeight="1" x14ac:dyDescent="0.35">
      <c r="B41" s="170"/>
      <c r="C41" s="171"/>
      <c r="D41" s="171"/>
      <c r="E41" s="172"/>
      <c r="F41" s="179">
        <f t="shared" ref="F41:F54" si="0">+D41*E41</f>
        <v>0</v>
      </c>
      <c r="G41" s="167"/>
      <c r="H41" s="162"/>
      <c r="Q41"/>
      <c r="R41"/>
      <c r="S41"/>
      <c r="T41"/>
    </row>
    <row r="42" spans="2:20" s="1" customFormat="1" ht="20.149999999999999" customHeight="1" x14ac:dyDescent="0.35">
      <c r="B42" s="170"/>
      <c r="C42" s="171"/>
      <c r="D42" s="171"/>
      <c r="E42" s="172"/>
      <c r="F42" s="179">
        <f t="shared" si="0"/>
        <v>0</v>
      </c>
      <c r="G42" s="167"/>
      <c r="H42" s="162"/>
      <c r="Q42"/>
      <c r="R42"/>
      <c r="S42"/>
      <c r="T42"/>
    </row>
    <row r="43" spans="2:20" s="1" customFormat="1" ht="20.149999999999999" customHeight="1" x14ac:dyDescent="0.35">
      <c r="B43" s="170"/>
      <c r="C43" s="171"/>
      <c r="D43" s="171"/>
      <c r="E43" s="172"/>
      <c r="F43" s="179">
        <f t="shared" si="0"/>
        <v>0</v>
      </c>
      <c r="G43" s="167"/>
      <c r="H43" s="162"/>
      <c r="Q43"/>
      <c r="R43"/>
      <c r="S43"/>
      <c r="T43"/>
    </row>
    <row r="44" spans="2:20" s="1" customFormat="1" ht="20.149999999999999" customHeight="1" x14ac:dyDescent="0.35">
      <c r="B44" s="170"/>
      <c r="C44" s="171"/>
      <c r="D44" s="171"/>
      <c r="E44" s="172"/>
      <c r="F44" s="179">
        <f t="shared" si="0"/>
        <v>0</v>
      </c>
      <c r="G44" s="167"/>
      <c r="H44" s="162"/>
      <c r="Q44"/>
      <c r="R44"/>
      <c r="S44"/>
      <c r="T44"/>
    </row>
    <row r="45" spans="2:20" s="1" customFormat="1" ht="20.149999999999999" customHeight="1" x14ac:dyDescent="0.35">
      <c r="B45" s="170"/>
      <c r="C45" s="171"/>
      <c r="D45" s="171"/>
      <c r="E45" s="172"/>
      <c r="F45" s="179">
        <f t="shared" si="0"/>
        <v>0</v>
      </c>
      <c r="G45" s="167"/>
      <c r="H45" s="162"/>
      <c r="Q45"/>
      <c r="R45"/>
      <c r="S45"/>
      <c r="T45"/>
    </row>
    <row r="46" spans="2:20" s="1" customFormat="1" ht="20.149999999999999" customHeight="1" x14ac:dyDescent="0.35">
      <c r="B46" s="170"/>
      <c r="C46" s="171"/>
      <c r="D46" s="171"/>
      <c r="E46" s="172"/>
      <c r="F46" s="179">
        <f t="shared" si="0"/>
        <v>0</v>
      </c>
      <c r="G46" s="167"/>
      <c r="H46" s="162"/>
      <c r="Q46"/>
      <c r="R46"/>
      <c r="S46"/>
      <c r="T46"/>
    </row>
    <row r="47" spans="2:20" s="1" customFormat="1" ht="20.149999999999999" customHeight="1" x14ac:dyDescent="0.35">
      <c r="B47" s="170"/>
      <c r="C47" s="171"/>
      <c r="D47" s="171"/>
      <c r="E47" s="172"/>
      <c r="F47" s="179">
        <f t="shared" si="0"/>
        <v>0</v>
      </c>
      <c r="G47" s="167"/>
      <c r="H47" s="162"/>
      <c r="Q47"/>
      <c r="R47"/>
      <c r="S47"/>
      <c r="T47"/>
    </row>
    <row r="48" spans="2:20" s="1" customFormat="1" ht="20.149999999999999" customHeight="1" x14ac:dyDescent="0.35">
      <c r="B48" s="170"/>
      <c r="C48" s="171"/>
      <c r="D48" s="171"/>
      <c r="E48" s="172"/>
      <c r="F48" s="179">
        <f t="shared" si="0"/>
        <v>0</v>
      </c>
      <c r="G48" s="167"/>
      <c r="H48" s="162"/>
      <c r="Q48"/>
      <c r="R48"/>
      <c r="S48"/>
      <c r="T48"/>
    </row>
    <row r="49" spans="2:20" s="1" customFormat="1" ht="20.149999999999999" customHeight="1" x14ac:dyDescent="0.35">
      <c r="B49" s="170"/>
      <c r="C49" s="171"/>
      <c r="D49" s="171"/>
      <c r="E49" s="172"/>
      <c r="F49" s="179">
        <f t="shared" si="0"/>
        <v>0</v>
      </c>
      <c r="G49" s="167"/>
      <c r="H49" s="162"/>
      <c r="Q49"/>
      <c r="R49"/>
      <c r="S49"/>
      <c r="T49"/>
    </row>
    <row r="50" spans="2:20" s="1" customFormat="1" ht="20.149999999999999" customHeight="1" x14ac:dyDescent="0.35">
      <c r="B50" s="170"/>
      <c r="C50" s="171"/>
      <c r="D50" s="171"/>
      <c r="E50" s="172"/>
      <c r="F50" s="179">
        <f t="shared" si="0"/>
        <v>0</v>
      </c>
      <c r="G50" s="167"/>
      <c r="H50" s="162"/>
      <c r="Q50"/>
      <c r="R50"/>
      <c r="S50"/>
      <c r="T50"/>
    </row>
    <row r="51" spans="2:20" s="1" customFormat="1" ht="20.149999999999999" customHeight="1" x14ac:dyDescent="0.35">
      <c r="B51" s="170"/>
      <c r="C51" s="171"/>
      <c r="D51" s="171"/>
      <c r="E51" s="172"/>
      <c r="F51" s="179">
        <f t="shared" si="0"/>
        <v>0</v>
      </c>
      <c r="G51" s="167"/>
      <c r="H51" s="162"/>
      <c r="Q51"/>
      <c r="R51"/>
      <c r="S51"/>
      <c r="T51"/>
    </row>
    <row r="52" spans="2:20" s="1" customFormat="1" ht="20.149999999999999" customHeight="1" x14ac:dyDescent="0.35">
      <c r="B52" s="170"/>
      <c r="C52" s="171"/>
      <c r="D52" s="171"/>
      <c r="E52" s="172"/>
      <c r="F52" s="179">
        <f t="shared" si="0"/>
        <v>0</v>
      </c>
      <c r="G52" s="167"/>
      <c r="H52" s="162"/>
      <c r="Q52"/>
      <c r="R52"/>
      <c r="S52"/>
      <c r="T52"/>
    </row>
    <row r="53" spans="2:20" s="1" customFormat="1" ht="20.149999999999999" customHeight="1" x14ac:dyDescent="0.35">
      <c r="B53" s="170"/>
      <c r="C53" s="171"/>
      <c r="D53" s="171"/>
      <c r="E53" s="172"/>
      <c r="F53" s="179">
        <f t="shared" si="0"/>
        <v>0</v>
      </c>
      <c r="G53" s="167"/>
      <c r="H53" s="162"/>
      <c r="Q53"/>
      <c r="R53"/>
      <c r="S53"/>
      <c r="T53"/>
    </row>
    <row r="54" spans="2:20" s="1" customFormat="1" ht="20.149999999999999" customHeight="1" x14ac:dyDescent="0.35">
      <c r="B54" s="28"/>
      <c r="C54" s="173"/>
      <c r="D54" s="173"/>
      <c r="E54" s="174"/>
      <c r="F54" s="179">
        <f t="shared" si="0"/>
        <v>0</v>
      </c>
      <c r="G54" s="167"/>
      <c r="H54" s="162"/>
      <c r="Q54"/>
      <c r="R54"/>
      <c r="S54"/>
      <c r="T54"/>
    </row>
    <row r="55" spans="2:20" s="1" customFormat="1" ht="40" customHeight="1" x14ac:dyDescent="0.35">
      <c r="B55" s="29" t="s">
        <v>82</v>
      </c>
      <c r="C55" s="30"/>
      <c r="D55" s="30"/>
      <c r="E55" s="30"/>
      <c r="F55" s="163">
        <f>+SUM(F40:F54)</f>
        <v>0</v>
      </c>
      <c r="G55" s="164">
        <f>SUM(G40:G54)</f>
        <v>0</v>
      </c>
      <c r="H55" s="7"/>
      <c r="Q55"/>
      <c r="R55"/>
      <c r="S55"/>
      <c r="T55"/>
    </row>
    <row r="56" spans="2:20" s="1" customFormat="1" ht="20.149999999999999" customHeight="1" x14ac:dyDescent="0.35">
      <c r="B56" s="4"/>
      <c r="C56" s="5"/>
      <c r="D56" s="5"/>
      <c r="E56" s="6"/>
      <c r="F56" s="8"/>
    </row>
    <row r="57" spans="2:20" s="1" customFormat="1" x14ac:dyDescent="0.35">
      <c r="B57" s="6"/>
      <c r="C57" s="6"/>
      <c r="D57" s="6"/>
      <c r="E57" s="6"/>
      <c r="F57" s="6"/>
      <c r="Q57"/>
      <c r="R57"/>
      <c r="S57"/>
      <c r="T57"/>
    </row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</sheetData>
  <sheetProtection algorithmName="SHA-512" hashValue="7fddwNhZctauShcF6t/idLuaUYeuk1u4zejO3MPPoWNhbc1OGWMpjmYqUxSJTlLCSr+7yZXIrc9dttBwxaF2HA==" saltValue="OMwe3cD4s7AU2rhdY+gf1A==" spinCount="100000" sheet="1" insertRows="0"/>
  <mergeCells count="13">
    <mergeCell ref="B18:D18"/>
    <mergeCell ref="B20:D20"/>
    <mergeCell ref="B22:F22"/>
    <mergeCell ref="B3:F3"/>
    <mergeCell ref="B17:D17"/>
    <mergeCell ref="C6:H6"/>
    <mergeCell ref="C11:H11"/>
    <mergeCell ref="C12:H12"/>
    <mergeCell ref="C13:H13"/>
    <mergeCell ref="B15:H15"/>
    <mergeCell ref="C7:H7"/>
    <mergeCell ref="C8:H8"/>
    <mergeCell ref="C10:H10"/>
  </mergeCells>
  <conditionalFormatting sqref="H19">
    <cfRule type="cellIs" dxfId="5" priority="1" operator="between">
      <formula>1</formula>
      <formula>3000</formula>
    </cfRule>
  </conditionalFormatting>
  <dataValidations count="1">
    <dataValidation type="list" allowBlank="1" showInputMessage="1" showErrorMessage="1" sqref="C10" xr:uid="{53699085-6B1C-4B6D-A54C-6B1D54767297}">
      <formula1>Comarques</formula1>
    </dataValidation>
  </dataValidations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5D1EF8-3EF9-4B05-9C3C-74DAAAC1A845}">
          <x14:formula1>
            <xm:f>'Valors possibles'!$X$2:$X$4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E3B1B-0851-490D-93A7-C91BDB0F5AF1}">
  <sheetPr>
    <tabColor theme="4" tint="-0.249977111117893"/>
    <pageSetUpPr fitToPage="1"/>
  </sheetPr>
  <dimension ref="A1:AB166"/>
  <sheetViews>
    <sheetView topLeftCell="A3" zoomScale="85" zoomScaleNormal="85" zoomScaleSheetLayoutView="62" workbookViewId="0">
      <selection activeCell="H19" sqref="H19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245" t="s">
        <v>194</v>
      </c>
      <c r="C3" s="245"/>
      <c r="D3" s="245"/>
      <c r="E3" s="245"/>
      <c r="F3" s="2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200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237" t="s">
        <v>84</v>
      </c>
      <c r="C6" s="335" t="s">
        <v>45</v>
      </c>
      <c r="D6" s="335"/>
      <c r="E6" s="335"/>
      <c r="F6" s="335"/>
      <c r="G6" s="335"/>
      <c r="H6" s="3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238"/>
      <c r="C7" s="355"/>
      <c r="D7" s="355"/>
      <c r="E7" s="355"/>
      <c r="F7" s="355"/>
      <c r="G7" s="355"/>
      <c r="H7" s="35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9.5" customHeight="1" x14ac:dyDescent="0.35">
      <c r="B8" s="239" t="s">
        <v>298</v>
      </c>
      <c r="C8" s="361" t="s">
        <v>287</v>
      </c>
      <c r="D8" s="361"/>
      <c r="E8" s="361"/>
      <c r="F8" s="361"/>
      <c r="G8" s="361"/>
      <c r="H8" s="36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35">
      <c r="B9" s="238"/>
      <c r="C9" s="240"/>
      <c r="D9" s="240"/>
      <c r="E9" s="240"/>
      <c r="F9" s="240"/>
      <c r="G9" s="240"/>
      <c r="H9" s="24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9" customHeight="1" x14ac:dyDescent="0.35">
      <c r="B10" s="242" t="s">
        <v>255</v>
      </c>
      <c r="C10" s="363" t="s">
        <v>256</v>
      </c>
      <c r="D10" s="363"/>
      <c r="E10" s="363"/>
      <c r="F10" s="363"/>
      <c r="G10" s="363"/>
      <c r="H10" s="36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35">
      <c r="B11" s="238"/>
      <c r="C11" s="355"/>
      <c r="D11" s="355"/>
      <c r="E11" s="355"/>
      <c r="F11" s="355"/>
      <c r="G11" s="355"/>
      <c r="H11" s="35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8.5" x14ac:dyDescent="0.35">
      <c r="B12" s="243" t="s">
        <v>11</v>
      </c>
      <c r="C12" s="357" t="str">
        <f>'DESPESES.SUB_Sol.licitant'!$C$8</f>
        <v>Escriure títol del projecte</v>
      </c>
      <c r="D12" s="357"/>
      <c r="E12" s="357"/>
      <c r="F12" s="357"/>
      <c r="G12" s="357"/>
      <c r="H12" s="3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9" thickBot="1" x14ac:dyDescent="0.4">
      <c r="B13" s="244"/>
      <c r="C13" s="359"/>
      <c r="D13" s="359"/>
      <c r="E13" s="359"/>
      <c r="F13" s="359"/>
      <c r="G13" s="359"/>
      <c r="H13" s="36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1" customFormat="1" ht="15" customHeight="1" x14ac:dyDescent="0.35">
      <c r="B14" s="27"/>
      <c r="C14" s="27"/>
      <c r="D14" s="27"/>
      <c r="E14" s="27"/>
      <c r="F14" s="27"/>
    </row>
    <row r="15" spans="2:28" ht="23.5" x14ac:dyDescent="0.35">
      <c r="B15" s="346" t="s">
        <v>46</v>
      </c>
      <c r="C15" s="346"/>
      <c r="D15" s="346"/>
      <c r="E15" s="346"/>
      <c r="F15" s="346"/>
      <c r="G15" s="346"/>
      <c r="H15" s="346"/>
    </row>
    <row r="16" spans="2:28" s="1" customFormat="1" ht="20.149999999999999" customHeight="1" thickBot="1" x14ac:dyDescent="0.4">
      <c r="B16" s="27"/>
      <c r="C16" s="27"/>
      <c r="D16" s="27"/>
      <c r="E16" s="27"/>
      <c r="F16" s="27"/>
    </row>
    <row r="17" spans="2:20" s="1" customFormat="1" ht="30" customHeight="1" thickTop="1" x14ac:dyDescent="0.35">
      <c r="B17" s="349" t="s">
        <v>9</v>
      </c>
      <c r="C17" s="350"/>
      <c r="D17" s="350"/>
      <c r="E17" s="20"/>
      <c r="F17" s="220"/>
      <c r="G17" s="220"/>
      <c r="H17" s="220">
        <f>+$E$36</f>
        <v>0</v>
      </c>
    </row>
    <row r="18" spans="2:20" s="1" customFormat="1" ht="30" customHeight="1" x14ac:dyDescent="0.35">
      <c r="B18" s="353" t="s">
        <v>26</v>
      </c>
      <c r="C18" s="354"/>
      <c r="D18" s="354"/>
      <c r="E18" s="21"/>
      <c r="F18" s="221"/>
      <c r="G18" s="221"/>
      <c r="H18" s="221">
        <f>+$F$55</f>
        <v>0</v>
      </c>
    </row>
    <row r="19" spans="2:20" s="1" customFormat="1" ht="30" customHeight="1" thickBot="1" x14ac:dyDescent="0.4">
      <c r="B19" s="22" t="s">
        <v>14</v>
      </c>
      <c r="C19" s="23"/>
      <c r="D19" s="23"/>
      <c r="E19" s="24"/>
      <c r="F19" s="222"/>
      <c r="G19" s="222"/>
      <c r="H19" s="222">
        <f>SUM($H$17:$H$18)</f>
        <v>0</v>
      </c>
    </row>
    <row r="20" spans="2:20" s="1" customFormat="1" ht="30" customHeight="1" thickBot="1" x14ac:dyDescent="0.4">
      <c r="B20" s="351" t="s">
        <v>71</v>
      </c>
      <c r="C20" s="352"/>
      <c r="D20" s="352"/>
      <c r="E20" s="156"/>
      <c r="F20" s="223"/>
      <c r="G20" s="223"/>
      <c r="H20" s="223">
        <f>+$F$36+$G$55</f>
        <v>0</v>
      </c>
    </row>
    <row r="21" spans="2:20" s="1" customFormat="1" ht="15" thickTop="1" x14ac:dyDescent="0.35"/>
    <row r="22" spans="2:20" ht="23.5" x14ac:dyDescent="0.35">
      <c r="B22" s="346" t="s">
        <v>47</v>
      </c>
      <c r="C22" s="346"/>
      <c r="D22" s="346"/>
      <c r="E22" s="346"/>
      <c r="F22" s="346"/>
      <c r="G22" s="346"/>
      <c r="H22" s="346"/>
    </row>
    <row r="23" spans="2:20" x14ac:dyDescent="0.35">
      <c r="B23" s="1"/>
      <c r="C23" s="1"/>
      <c r="D23" s="1"/>
      <c r="E23" s="1"/>
      <c r="F23" s="1"/>
    </row>
    <row r="24" spans="2:20" s="1" customFormat="1" ht="15.5" x14ac:dyDescent="0.35">
      <c r="B24" s="14" t="s">
        <v>48</v>
      </c>
      <c r="C24" s="15"/>
      <c r="D24" s="15"/>
      <c r="E24" s="15"/>
      <c r="F24" s="15"/>
      <c r="G24" s="15"/>
      <c r="Q24"/>
      <c r="R24"/>
      <c r="S24"/>
      <c r="T24"/>
    </row>
    <row r="25" spans="2:20" s="1" customFormat="1" ht="50.25" customHeight="1" x14ac:dyDescent="0.35">
      <c r="B25" s="175" t="s">
        <v>2</v>
      </c>
      <c r="C25" s="31" t="s">
        <v>3</v>
      </c>
      <c r="D25" s="31" t="s">
        <v>4</v>
      </c>
      <c r="E25" s="17" t="s">
        <v>13</v>
      </c>
      <c r="F25" s="17" t="s">
        <v>70</v>
      </c>
      <c r="G25" s="17" t="s">
        <v>83</v>
      </c>
      <c r="Q25"/>
      <c r="R25"/>
      <c r="S25"/>
      <c r="T25"/>
    </row>
    <row r="26" spans="2:20" s="1" customFormat="1" ht="20.149999999999999" customHeight="1" x14ac:dyDescent="0.35">
      <c r="B26" s="170"/>
      <c r="C26" s="171"/>
      <c r="D26" s="171"/>
      <c r="E26" s="177"/>
      <c r="F26" s="166"/>
      <c r="G26" s="162"/>
      <c r="Q26"/>
      <c r="R26"/>
      <c r="S26"/>
      <c r="T26"/>
    </row>
    <row r="27" spans="2:20" s="1" customFormat="1" ht="20.149999999999999" customHeight="1" x14ac:dyDescent="0.35">
      <c r="B27" s="170"/>
      <c r="C27" s="171"/>
      <c r="D27" s="171"/>
      <c r="E27" s="177"/>
      <c r="F27" s="166"/>
      <c r="G27" s="162"/>
      <c r="Q27"/>
      <c r="R27"/>
      <c r="S27"/>
      <c r="T27"/>
    </row>
    <row r="28" spans="2:20" s="1" customFormat="1" ht="20.149999999999999" customHeight="1" x14ac:dyDescent="0.35">
      <c r="B28" s="170"/>
      <c r="C28" s="171"/>
      <c r="D28" s="171"/>
      <c r="E28" s="177"/>
      <c r="F28" s="166"/>
      <c r="G28" s="162"/>
      <c r="Q28"/>
      <c r="R28"/>
      <c r="S28"/>
      <c r="T28"/>
    </row>
    <row r="29" spans="2:20" s="1" customFormat="1" ht="20.149999999999999" customHeight="1" x14ac:dyDescent="0.35">
      <c r="B29" s="170"/>
      <c r="C29" s="171"/>
      <c r="D29" s="171"/>
      <c r="E29" s="177"/>
      <c r="F29" s="166"/>
      <c r="G29" s="162"/>
      <c r="Q29"/>
      <c r="R29"/>
      <c r="S29"/>
      <c r="T29"/>
    </row>
    <row r="30" spans="2:20" s="1" customFormat="1" ht="20.149999999999999" customHeight="1" x14ac:dyDescent="0.35">
      <c r="B30" s="170"/>
      <c r="C30" s="171"/>
      <c r="D30" s="171"/>
      <c r="E30" s="177"/>
      <c r="F30" s="166"/>
      <c r="G30" s="162"/>
      <c r="Q30"/>
      <c r="R30"/>
      <c r="S30"/>
      <c r="T30"/>
    </row>
    <row r="31" spans="2:20" s="1" customFormat="1" ht="20.149999999999999" customHeight="1" x14ac:dyDescent="0.35">
      <c r="B31" s="170"/>
      <c r="C31" s="171"/>
      <c r="D31" s="171"/>
      <c r="E31" s="177"/>
      <c r="F31" s="166"/>
      <c r="G31" s="162"/>
      <c r="Q31"/>
      <c r="R31"/>
      <c r="S31"/>
      <c r="T31"/>
    </row>
    <row r="32" spans="2:20" s="1" customFormat="1" ht="20.149999999999999" customHeight="1" x14ac:dyDescent="0.35">
      <c r="B32" s="170"/>
      <c r="C32" s="171"/>
      <c r="D32" s="171"/>
      <c r="E32" s="177"/>
      <c r="F32" s="166"/>
      <c r="G32" s="162"/>
      <c r="Q32"/>
      <c r="R32"/>
      <c r="S32"/>
      <c r="T32"/>
    </row>
    <row r="33" spans="2:20" s="1" customFormat="1" ht="20.149999999999999" customHeight="1" x14ac:dyDescent="0.35">
      <c r="B33" s="170"/>
      <c r="C33" s="171"/>
      <c r="D33" s="171"/>
      <c r="E33" s="177"/>
      <c r="F33" s="166"/>
      <c r="G33" s="162"/>
      <c r="Q33"/>
      <c r="R33"/>
      <c r="S33"/>
      <c r="T33"/>
    </row>
    <row r="34" spans="2:20" s="1" customFormat="1" ht="20.149999999999999" customHeight="1" x14ac:dyDescent="0.35">
      <c r="B34" s="170"/>
      <c r="C34" s="171"/>
      <c r="D34" s="171"/>
      <c r="E34" s="177"/>
      <c r="F34" s="166"/>
      <c r="G34" s="162"/>
      <c r="Q34"/>
      <c r="R34"/>
      <c r="S34"/>
      <c r="T34"/>
    </row>
    <row r="35" spans="2:20" s="1" customFormat="1" ht="20.149999999999999" customHeight="1" x14ac:dyDescent="0.35">
      <c r="B35" s="28"/>
      <c r="C35" s="173"/>
      <c r="D35" s="173"/>
      <c r="E35" s="165"/>
      <c r="F35" s="166"/>
      <c r="G35" s="162"/>
      <c r="Q35"/>
      <c r="R35"/>
      <c r="S35"/>
      <c r="T35"/>
    </row>
    <row r="36" spans="2:20" s="1" customFormat="1" ht="40" customHeight="1" x14ac:dyDescent="0.35">
      <c r="B36" s="29" t="s">
        <v>0</v>
      </c>
      <c r="C36" s="30"/>
      <c r="D36" s="30"/>
      <c r="E36" s="164">
        <f>+SUM(E26:E35)</f>
        <v>0</v>
      </c>
      <c r="F36" s="164">
        <f>SUM(F26:F35)</f>
        <v>0</v>
      </c>
      <c r="G36" s="7"/>
      <c r="Q36"/>
      <c r="R36"/>
      <c r="S36"/>
      <c r="T36"/>
    </row>
    <row r="37" spans="2:20" s="1" customFormat="1" x14ac:dyDescent="0.35">
      <c r="B37" s="4"/>
      <c r="C37" s="5"/>
      <c r="D37" s="5"/>
      <c r="E37" s="7"/>
    </row>
    <row r="38" spans="2:20" s="1" customFormat="1" ht="15.5" x14ac:dyDescent="0.35">
      <c r="B38" s="14" t="s">
        <v>49</v>
      </c>
      <c r="C38" s="15"/>
      <c r="D38" s="15"/>
      <c r="E38" s="15"/>
      <c r="F38" s="15"/>
      <c r="G38" s="15"/>
      <c r="H38" s="15"/>
      <c r="Q38"/>
      <c r="R38"/>
      <c r="S38"/>
      <c r="T38"/>
    </row>
    <row r="39" spans="2:20" s="1" customFormat="1" ht="51" customHeight="1" x14ac:dyDescent="0.35">
      <c r="B39" s="169" t="s">
        <v>5</v>
      </c>
      <c r="C39" s="17" t="s">
        <v>72</v>
      </c>
      <c r="D39" s="31" t="s">
        <v>16</v>
      </c>
      <c r="E39" s="18" t="s">
        <v>8</v>
      </c>
      <c r="F39" s="17" t="s">
        <v>13</v>
      </c>
      <c r="G39" s="17" t="s">
        <v>70</v>
      </c>
      <c r="H39" s="17" t="s">
        <v>83</v>
      </c>
      <c r="Q39"/>
      <c r="R39"/>
      <c r="S39"/>
      <c r="T39"/>
    </row>
    <row r="40" spans="2:20" s="1" customFormat="1" ht="20.149999999999999" customHeight="1" x14ac:dyDescent="0.35">
      <c r="B40" s="170"/>
      <c r="C40" s="171"/>
      <c r="D40" s="171"/>
      <c r="E40" s="172"/>
      <c r="F40" s="179">
        <f>+D40*E40</f>
        <v>0</v>
      </c>
      <c r="G40" s="167"/>
      <c r="H40" s="162"/>
      <c r="Q40"/>
      <c r="R40"/>
      <c r="S40"/>
      <c r="T40"/>
    </row>
    <row r="41" spans="2:20" s="1" customFormat="1" ht="20.149999999999999" customHeight="1" x14ac:dyDescent="0.35">
      <c r="B41" s="170"/>
      <c r="C41" s="171"/>
      <c r="D41" s="171"/>
      <c r="E41" s="172"/>
      <c r="F41" s="179">
        <f t="shared" ref="F41:F54" si="0">+D41*E41</f>
        <v>0</v>
      </c>
      <c r="G41" s="167"/>
      <c r="H41" s="162"/>
      <c r="Q41"/>
      <c r="R41"/>
      <c r="S41"/>
      <c r="T41"/>
    </row>
    <row r="42" spans="2:20" s="1" customFormat="1" ht="20.149999999999999" customHeight="1" x14ac:dyDescent="0.35">
      <c r="B42" s="170"/>
      <c r="C42" s="171"/>
      <c r="D42" s="171"/>
      <c r="E42" s="172"/>
      <c r="F42" s="179">
        <f t="shared" si="0"/>
        <v>0</v>
      </c>
      <c r="G42" s="167"/>
      <c r="H42" s="162"/>
      <c r="Q42"/>
      <c r="R42"/>
      <c r="S42"/>
      <c r="T42"/>
    </row>
    <row r="43" spans="2:20" s="1" customFormat="1" ht="20.149999999999999" customHeight="1" x14ac:dyDescent="0.35">
      <c r="B43" s="170"/>
      <c r="C43" s="171"/>
      <c r="D43" s="171"/>
      <c r="E43" s="172"/>
      <c r="F43" s="179">
        <f t="shared" si="0"/>
        <v>0</v>
      </c>
      <c r="G43" s="167"/>
      <c r="H43" s="162"/>
      <c r="Q43"/>
      <c r="R43"/>
      <c r="S43"/>
      <c r="T43"/>
    </row>
    <row r="44" spans="2:20" s="1" customFormat="1" ht="20.149999999999999" customHeight="1" x14ac:dyDescent="0.35">
      <c r="B44" s="170"/>
      <c r="C44" s="171"/>
      <c r="D44" s="171"/>
      <c r="E44" s="172"/>
      <c r="F44" s="179">
        <f t="shared" si="0"/>
        <v>0</v>
      </c>
      <c r="G44" s="167"/>
      <c r="H44" s="162"/>
      <c r="Q44"/>
      <c r="R44"/>
      <c r="S44"/>
      <c r="T44"/>
    </row>
    <row r="45" spans="2:20" s="1" customFormat="1" ht="20.149999999999999" customHeight="1" x14ac:dyDescent="0.35">
      <c r="B45" s="170"/>
      <c r="C45" s="171"/>
      <c r="D45" s="171"/>
      <c r="E45" s="172"/>
      <c r="F45" s="179">
        <f t="shared" si="0"/>
        <v>0</v>
      </c>
      <c r="G45" s="167"/>
      <c r="H45" s="162"/>
      <c r="Q45"/>
      <c r="R45"/>
      <c r="S45"/>
      <c r="T45"/>
    </row>
    <row r="46" spans="2:20" s="1" customFormat="1" ht="20.149999999999999" customHeight="1" x14ac:dyDescent="0.35">
      <c r="B46" s="170"/>
      <c r="C46" s="171"/>
      <c r="D46" s="171"/>
      <c r="E46" s="172"/>
      <c r="F46" s="179">
        <f t="shared" si="0"/>
        <v>0</v>
      </c>
      <c r="G46" s="167"/>
      <c r="H46" s="162"/>
      <c r="Q46"/>
      <c r="R46"/>
      <c r="S46"/>
      <c r="T46"/>
    </row>
    <row r="47" spans="2:20" s="1" customFormat="1" ht="20.149999999999999" customHeight="1" x14ac:dyDescent="0.35">
      <c r="B47" s="170"/>
      <c r="C47" s="171"/>
      <c r="D47" s="171"/>
      <c r="E47" s="172"/>
      <c r="F47" s="179">
        <f t="shared" si="0"/>
        <v>0</v>
      </c>
      <c r="G47" s="167"/>
      <c r="H47" s="162"/>
      <c r="Q47"/>
      <c r="R47"/>
      <c r="S47"/>
      <c r="T47"/>
    </row>
    <row r="48" spans="2:20" s="1" customFormat="1" ht="20.149999999999999" customHeight="1" x14ac:dyDescent="0.35">
      <c r="B48" s="170"/>
      <c r="C48" s="171"/>
      <c r="D48" s="171"/>
      <c r="E48" s="172"/>
      <c r="F48" s="179">
        <f t="shared" si="0"/>
        <v>0</v>
      </c>
      <c r="G48" s="167"/>
      <c r="H48" s="162"/>
      <c r="Q48"/>
      <c r="R48"/>
      <c r="S48"/>
      <c r="T48"/>
    </row>
    <row r="49" spans="2:20" s="1" customFormat="1" ht="20.149999999999999" customHeight="1" x14ac:dyDescent="0.35">
      <c r="B49" s="170"/>
      <c r="C49" s="171"/>
      <c r="D49" s="171"/>
      <c r="E49" s="172"/>
      <c r="F49" s="179">
        <f t="shared" si="0"/>
        <v>0</v>
      </c>
      <c r="G49" s="167"/>
      <c r="H49" s="162"/>
      <c r="Q49"/>
      <c r="R49"/>
      <c r="S49"/>
      <c r="T49"/>
    </row>
    <row r="50" spans="2:20" s="1" customFormat="1" ht="20.149999999999999" customHeight="1" x14ac:dyDescent="0.35">
      <c r="B50" s="170"/>
      <c r="C50" s="171"/>
      <c r="D50" s="171"/>
      <c r="E50" s="172"/>
      <c r="F50" s="179">
        <f t="shared" si="0"/>
        <v>0</v>
      </c>
      <c r="G50" s="167"/>
      <c r="H50" s="162"/>
      <c r="Q50"/>
      <c r="R50"/>
      <c r="S50"/>
      <c r="T50"/>
    </row>
    <row r="51" spans="2:20" s="1" customFormat="1" ht="20.149999999999999" customHeight="1" x14ac:dyDescent="0.35">
      <c r="B51" s="170"/>
      <c r="C51" s="171"/>
      <c r="D51" s="171"/>
      <c r="E51" s="172"/>
      <c r="F51" s="179">
        <f t="shared" si="0"/>
        <v>0</v>
      </c>
      <c r="G51" s="167"/>
      <c r="H51" s="162"/>
      <c r="Q51"/>
      <c r="R51"/>
      <c r="S51"/>
      <c r="T51"/>
    </row>
    <row r="52" spans="2:20" s="1" customFormat="1" ht="20.149999999999999" customHeight="1" x14ac:dyDescent="0.35">
      <c r="B52" s="170"/>
      <c r="C52" s="171"/>
      <c r="D52" s="171"/>
      <c r="E52" s="172"/>
      <c r="F52" s="179">
        <f t="shared" si="0"/>
        <v>0</v>
      </c>
      <c r="G52" s="167"/>
      <c r="H52" s="162"/>
      <c r="Q52"/>
      <c r="R52"/>
      <c r="S52"/>
      <c r="T52"/>
    </row>
    <row r="53" spans="2:20" s="1" customFormat="1" ht="20.149999999999999" customHeight="1" x14ac:dyDescent="0.35">
      <c r="B53" s="170"/>
      <c r="C53" s="171"/>
      <c r="D53" s="171"/>
      <c r="E53" s="172"/>
      <c r="F53" s="179">
        <f t="shared" si="0"/>
        <v>0</v>
      </c>
      <c r="G53" s="167"/>
      <c r="H53" s="162"/>
      <c r="Q53"/>
      <c r="R53"/>
      <c r="S53"/>
      <c r="T53"/>
    </row>
    <row r="54" spans="2:20" s="1" customFormat="1" ht="20.149999999999999" customHeight="1" x14ac:dyDescent="0.35">
      <c r="B54" s="28"/>
      <c r="C54" s="173"/>
      <c r="D54" s="173"/>
      <c r="E54" s="174"/>
      <c r="F54" s="179">
        <f t="shared" si="0"/>
        <v>0</v>
      </c>
      <c r="G54" s="167"/>
      <c r="H54" s="162"/>
      <c r="Q54"/>
      <c r="R54"/>
      <c r="S54"/>
      <c r="T54"/>
    </row>
    <row r="55" spans="2:20" s="1" customFormat="1" ht="40" customHeight="1" x14ac:dyDescent="0.35">
      <c r="B55" s="29" t="s">
        <v>85</v>
      </c>
      <c r="C55" s="30"/>
      <c r="D55" s="30"/>
      <c r="E55" s="30"/>
      <c r="F55" s="163">
        <f>+SUM(F40:F54)</f>
        <v>0</v>
      </c>
      <c r="G55" s="164">
        <f>SUM(G40:G54)</f>
        <v>0</v>
      </c>
      <c r="H55" s="7"/>
      <c r="Q55"/>
      <c r="R55"/>
      <c r="S55"/>
      <c r="T55"/>
    </row>
    <row r="56" spans="2:20" s="1" customFormat="1" ht="20.149999999999999" customHeight="1" x14ac:dyDescent="0.35">
      <c r="B56" s="4"/>
      <c r="C56" s="5"/>
      <c r="D56" s="5"/>
      <c r="E56" s="6"/>
      <c r="F56" s="8"/>
    </row>
    <row r="57" spans="2:20" s="1" customFormat="1" x14ac:dyDescent="0.35">
      <c r="B57" s="6"/>
      <c r="C57" s="6"/>
      <c r="D57" s="6"/>
      <c r="E57" s="6"/>
      <c r="F57" s="6"/>
      <c r="Q57"/>
      <c r="R57"/>
      <c r="S57"/>
      <c r="T57"/>
    </row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</sheetData>
  <sheetProtection algorithmName="SHA-512" hashValue="+U+ihEmUtTWOaZyr1lKwLpY8ooT4AEcu3PdTx9+XPdNteOPuJIvrDIv9UNzEd/GNNSwbGXiZom0t8ZlQzmcNog==" saltValue="t/4vYgf0MwH085ke3kH99g==" spinCount="100000" sheet="1" insertRows="0"/>
  <mergeCells count="13">
    <mergeCell ref="B22:H22"/>
    <mergeCell ref="B18:D18"/>
    <mergeCell ref="B20:D20"/>
    <mergeCell ref="B3:F3"/>
    <mergeCell ref="B17:D17"/>
    <mergeCell ref="C6:H6"/>
    <mergeCell ref="C11:H11"/>
    <mergeCell ref="C12:H12"/>
    <mergeCell ref="C13:H13"/>
    <mergeCell ref="B15:H15"/>
    <mergeCell ref="C7:H7"/>
    <mergeCell ref="C8:H8"/>
    <mergeCell ref="C10:H10"/>
  </mergeCells>
  <conditionalFormatting sqref="H19">
    <cfRule type="cellIs" dxfId="4" priority="1" operator="between">
      <formula>1</formula>
      <formula>3000</formula>
    </cfRule>
  </conditionalFormatting>
  <dataValidations count="1">
    <dataValidation type="list" allowBlank="1" showInputMessage="1" showErrorMessage="1" sqref="C10" xr:uid="{8EF33003-573A-4B4D-BC4D-38561C7E4866}">
      <formula1>Comarques</formula1>
    </dataValidation>
  </dataValidations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2BCFA9-2341-4C27-9A02-6162AB2D0E43}">
          <x14:formula1>
            <xm:f>'Valors possibles'!$X$2:$X$4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C3B90-B430-4E5A-ABB4-5E09C1568D00}">
  <sheetPr>
    <tabColor theme="4" tint="-0.249977111117893"/>
    <pageSetUpPr fitToPage="1"/>
  </sheetPr>
  <dimension ref="A1:AB166"/>
  <sheetViews>
    <sheetView topLeftCell="A3" zoomScale="85" zoomScaleNormal="85" zoomScaleSheetLayoutView="62" workbookViewId="0">
      <selection activeCell="H19" sqref="H19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245" t="s">
        <v>194</v>
      </c>
      <c r="C3" s="245"/>
      <c r="D3" s="245"/>
      <c r="E3" s="245"/>
      <c r="F3" s="2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200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237" t="s">
        <v>86</v>
      </c>
      <c r="C6" s="335" t="s">
        <v>50</v>
      </c>
      <c r="D6" s="335"/>
      <c r="E6" s="335"/>
      <c r="F6" s="335"/>
      <c r="G6" s="335"/>
      <c r="H6" s="3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238"/>
      <c r="C7" s="355"/>
      <c r="D7" s="355"/>
      <c r="E7" s="355"/>
      <c r="F7" s="355"/>
      <c r="G7" s="355"/>
      <c r="H7" s="35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9.5" customHeight="1" x14ac:dyDescent="0.35">
      <c r="B8" s="239" t="s">
        <v>299</v>
      </c>
      <c r="C8" s="361" t="s">
        <v>286</v>
      </c>
      <c r="D8" s="361"/>
      <c r="E8" s="361"/>
      <c r="F8" s="361"/>
      <c r="G8" s="361"/>
      <c r="H8" s="36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35">
      <c r="B9" s="238"/>
      <c r="C9" s="240"/>
      <c r="D9" s="240"/>
      <c r="E9" s="240"/>
      <c r="F9" s="240"/>
      <c r="G9" s="240"/>
      <c r="H9" s="24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9" customHeight="1" x14ac:dyDescent="0.35">
      <c r="B10" s="242" t="s">
        <v>257</v>
      </c>
      <c r="C10" s="363" t="s">
        <v>258</v>
      </c>
      <c r="D10" s="363"/>
      <c r="E10" s="363"/>
      <c r="F10" s="363"/>
      <c r="G10" s="363"/>
      <c r="H10" s="36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35">
      <c r="B11" s="238"/>
      <c r="C11" s="355"/>
      <c r="D11" s="355"/>
      <c r="E11" s="355"/>
      <c r="F11" s="355"/>
      <c r="G11" s="355"/>
      <c r="H11" s="35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8.5" x14ac:dyDescent="0.35">
      <c r="B12" s="243" t="s">
        <v>11</v>
      </c>
      <c r="C12" s="357" t="str">
        <f>'DESPESES.SUB_Sol.licitant'!$C$8</f>
        <v>Escriure títol del projecte</v>
      </c>
      <c r="D12" s="357"/>
      <c r="E12" s="357"/>
      <c r="F12" s="357"/>
      <c r="G12" s="357"/>
      <c r="H12" s="3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9" thickBot="1" x14ac:dyDescent="0.4">
      <c r="B13" s="244"/>
      <c r="C13" s="368"/>
      <c r="D13" s="368"/>
      <c r="E13" s="368"/>
      <c r="F13" s="368"/>
      <c r="G13" s="368"/>
      <c r="H13" s="36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1" customFormat="1" ht="15" customHeight="1" x14ac:dyDescent="0.35">
      <c r="B14" s="27"/>
      <c r="C14" s="27"/>
      <c r="D14" s="27"/>
      <c r="E14" s="27"/>
      <c r="F14" s="27"/>
    </row>
    <row r="15" spans="2:28" ht="23.5" x14ac:dyDescent="0.35">
      <c r="B15" s="346" t="s">
        <v>51</v>
      </c>
      <c r="C15" s="346"/>
      <c r="D15" s="346"/>
      <c r="E15" s="346"/>
      <c r="F15" s="346"/>
      <c r="G15" s="346"/>
      <c r="H15" s="346"/>
    </row>
    <row r="16" spans="2:28" s="1" customFormat="1" ht="20.149999999999999" customHeight="1" thickBot="1" x14ac:dyDescent="0.4">
      <c r="B16" s="27"/>
      <c r="C16" s="27"/>
      <c r="D16" s="27"/>
      <c r="E16" s="27"/>
      <c r="F16" s="27"/>
    </row>
    <row r="17" spans="2:20" s="1" customFormat="1" ht="30" customHeight="1" thickTop="1" x14ac:dyDescent="0.35">
      <c r="B17" s="349" t="s">
        <v>9</v>
      </c>
      <c r="C17" s="350"/>
      <c r="D17" s="350"/>
      <c r="E17" s="20"/>
      <c r="F17" s="220"/>
      <c r="G17" s="220"/>
      <c r="H17" s="220">
        <f>+$E$36</f>
        <v>0</v>
      </c>
    </row>
    <row r="18" spans="2:20" s="1" customFormat="1" ht="30" customHeight="1" x14ac:dyDescent="0.35">
      <c r="B18" s="353" t="s">
        <v>26</v>
      </c>
      <c r="C18" s="354"/>
      <c r="D18" s="354"/>
      <c r="E18" s="21"/>
      <c r="F18" s="221"/>
      <c r="G18" s="221"/>
      <c r="H18" s="221">
        <f>+$F$55</f>
        <v>0</v>
      </c>
    </row>
    <row r="19" spans="2:20" s="1" customFormat="1" ht="30" customHeight="1" thickBot="1" x14ac:dyDescent="0.4">
      <c r="B19" s="22" t="s">
        <v>14</v>
      </c>
      <c r="C19" s="23"/>
      <c r="D19" s="23"/>
      <c r="E19" s="24"/>
      <c r="F19" s="222"/>
      <c r="G19" s="222"/>
      <c r="H19" s="222">
        <f>SUM($H$17:$H$18)</f>
        <v>0</v>
      </c>
    </row>
    <row r="20" spans="2:20" s="1" customFormat="1" ht="30" customHeight="1" thickBot="1" x14ac:dyDescent="0.4">
      <c r="B20" s="351" t="s">
        <v>71</v>
      </c>
      <c r="C20" s="352"/>
      <c r="D20" s="352"/>
      <c r="E20" s="156"/>
      <c r="F20" s="223"/>
      <c r="G20" s="223"/>
      <c r="H20" s="223">
        <f>+$F$36+$G$55</f>
        <v>0</v>
      </c>
    </row>
    <row r="21" spans="2:20" s="1" customFormat="1" ht="15" thickTop="1" x14ac:dyDescent="0.35"/>
    <row r="22" spans="2:20" ht="23.5" x14ac:dyDescent="0.35">
      <c r="B22" s="346" t="s">
        <v>52</v>
      </c>
      <c r="C22" s="346"/>
      <c r="D22" s="346"/>
      <c r="E22" s="346"/>
      <c r="F22" s="346"/>
      <c r="G22" s="346"/>
      <c r="H22" s="346"/>
    </row>
    <row r="23" spans="2:20" x14ac:dyDescent="0.35">
      <c r="B23" s="1"/>
      <c r="C23" s="1"/>
      <c r="D23" s="1"/>
      <c r="E23" s="1"/>
      <c r="F23" s="1"/>
    </row>
    <row r="24" spans="2:20" s="1" customFormat="1" ht="15.5" x14ac:dyDescent="0.35">
      <c r="B24" s="14" t="s">
        <v>53</v>
      </c>
      <c r="C24" s="15"/>
      <c r="D24" s="15"/>
      <c r="E24" s="15"/>
      <c r="F24" s="15"/>
      <c r="G24" s="15"/>
      <c r="Q24"/>
      <c r="R24"/>
      <c r="S24"/>
      <c r="T24"/>
    </row>
    <row r="25" spans="2:20" s="1" customFormat="1" ht="50.25" customHeight="1" x14ac:dyDescent="0.35">
      <c r="B25" s="175" t="s">
        <v>2</v>
      </c>
      <c r="C25" s="31" t="s">
        <v>3</v>
      </c>
      <c r="D25" s="31" t="s">
        <v>4</v>
      </c>
      <c r="E25" s="17" t="s">
        <v>13</v>
      </c>
      <c r="F25" s="17" t="s">
        <v>70</v>
      </c>
      <c r="G25" s="17" t="s">
        <v>83</v>
      </c>
      <c r="Q25"/>
      <c r="R25"/>
      <c r="S25"/>
      <c r="T25"/>
    </row>
    <row r="26" spans="2:20" s="1" customFormat="1" ht="20.149999999999999" customHeight="1" x14ac:dyDescent="0.35">
      <c r="B26" s="170"/>
      <c r="C26" s="171"/>
      <c r="D26" s="171"/>
      <c r="E26" s="177"/>
      <c r="F26" s="166"/>
      <c r="G26" s="162"/>
      <c r="Q26"/>
      <c r="R26"/>
      <c r="S26"/>
      <c r="T26"/>
    </row>
    <row r="27" spans="2:20" s="1" customFormat="1" ht="20.149999999999999" customHeight="1" x14ac:dyDescent="0.35">
      <c r="B27" s="170"/>
      <c r="C27" s="171"/>
      <c r="D27" s="171"/>
      <c r="E27" s="177"/>
      <c r="F27" s="166"/>
      <c r="G27" s="162"/>
      <c r="Q27"/>
      <c r="R27"/>
      <c r="S27"/>
      <c r="T27"/>
    </row>
    <row r="28" spans="2:20" s="1" customFormat="1" ht="20.149999999999999" customHeight="1" x14ac:dyDescent="0.35">
      <c r="B28" s="170"/>
      <c r="C28" s="171"/>
      <c r="D28" s="171"/>
      <c r="E28" s="177"/>
      <c r="F28" s="166"/>
      <c r="G28" s="162"/>
      <c r="Q28"/>
      <c r="R28"/>
      <c r="S28"/>
      <c r="T28"/>
    </row>
    <row r="29" spans="2:20" s="1" customFormat="1" ht="20.149999999999999" customHeight="1" x14ac:dyDescent="0.35">
      <c r="B29" s="170"/>
      <c r="C29" s="171"/>
      <c r="D29" s="171"/>
      <c r="E29" s="177"/>
      <c r="F29" s="166"/>
      <c r="G29" s="162"/>
      <c r="Q29"/>
      <c r="R29"/>
      <c r="S29"/>
      <c r="T29"/>
    </row>
    <row r="30" spans="2:20" s="1" customFormat="1" ht="20.149999999999999" customHeight="1" x14ac:dyDescent="0.35">
      <c r="B30" s="170"/>
      <c r="C30" s="171"/>
      <c r="D30" s="171"/>
      <c r="E30" s="177"/>
      <c r="F30" s="166"/>
      <c r="G30" s="162"/>
      <c r="Q30"/>
      <c r="R30"/>
      <c r="S30"/>
      <c r="T30"/>
    </row>
    <row r="31" spans="2:20" s="1" customFormat="1" ht="20.149999999999999" customHeight="1" x14ac:dyDescent="0.35">
      <c r="B31" s="170"/>
      <c r="C31" s="171"/>
      <c r="D31" s="171"/>
      <c r="E31" s="177"/>
      <c r="F31" s="166"/>
      <c r="G31" s="162"/>
      <c r="Q31"/>
      <c r="R31"/>
      <c r="S31"/>
      <c r="T31"/>
    </row>
    <row r="32" spans="2:20" s="1" customFormat="1" ht="20.149999999999999" customHeight="1" x14ac:dyDescent="0.35">
      <c r="B32" s="170"/>
      <c r="C32" s="171"/>
      <c r="D32" s="171"/>
      <c r="E32" s="177"/>
      <c r="F32" s="166"/>
      <c r="G32" s="162"/>
      <c r="Q32"/>
      <c r="R32"/>
      <c r="S32"/>
      <c r="T32"/>
    </row>
    <row r="33" spans="2:20" s="1" customFormat="1" ht="20.149999999999999" customHeight="1" x14ac:dyDescent="0.35">
      <c r="B33" s="170"/>
      <c r="C33" s="171"/>
      <c r="D33" s="171"/>
      <c r="E33" s="177"/>
      <c r="F33" s="166"/>
      <c r="G33" s="162"/>
      <c r="Q33"/>
      <c r="R33"/>
      <c r="S33"/>
      <c r="T33"/>
    </row>
    <row r="34" spans="2:20" s="1" customFormat="1" ht="20.149999999999999" customHeight="1" x14ac:dyDescent="0.35">
      <c r="B34" s="170"/>
      <c r="C34" s="171"/>
      <c r="D34" s="171"/>
      <c r="E34" s="177"/>
      <c r="F34" s="166"/>
      <c r="G34" s="162"/>
      <c r="Q34"/>
      <c r="R34"/>
      <c r="S34"/>
      <c r="T34"/>
    </row>
    <row r="35" spans="2:20" s="1" customFormat="1" ht="20.149999999999999" customHeight="1" x14ac:dyDescent="0.35">
      <c r="B35" s="28"/>
      <c r="C35" s="173"/>
      <c r="D35" s="173"/>
      <c r="E35" s="165"/>
      <c r="F35" s="166"/>
      <c r="G35" s="162"/>
      <c r="Q35"/>
      <c r="R35"/>
      <c r="S35"/>
      <c r="T35"/>
    </row>
    <row r="36" spans="2:20" s="1" customFormat="1" ht="40" customHeight="1" x14ac:dyDescent="0.35">
      <c r="B36" s="29" t="s">
        <v>0</v>
      </c>
      <c r="C36" s="30"/>
      <c r="D36" s="30"/>
      <c r="E36" s="164">
        <f>+SUM(E26:E35)</f>
        <v>0</v>
      </c>
      <c r="F36" s="164">
        <f>SUM(F26:F35)</f>
        <v>0</v>
      </c>
      <c r="G36" s="7"/>
      <c r="Q36"/>
      <c r="R36"/>
      <c r="S36"/>
      <c r="T36"/>
    </row>
    <row r="37" spans="2:20" s="1" customFormat="1" x14ac:dyDescent="0.35">
      <c r="B37" s="4"/>
      <c r="C37" s="5"/>
      <c r="D37" s="5"/>
      <c r="E37" s="7"/>
    </row>
    <row r="38" spans="2:20" s="1" customFormat="1" ht="15.5" x14ac:dyDescent="0.35">
      <c r="B38" s="14" t="s">
        <v>54</v>
      </c>
      <c r="C38" s="15"/>
      <c r="D38" s="15"/>
      <c r="E38" s="15"/>
      <c r="F38" s="15"/>
      <c r="G38" s="15"/>
      <c r="H38" s="15"/>
      <c r="Q38"/>
      <c r="R38"/>
      <c r="S38"/>
      <c r="T38"/>
    </row>
    <row r="39" spans="2:20" s="1" customFormat="1" ht="51" customHeight="1" x14ac:dyDescent="0.35">
      <c r="B39" s="169" t="s">
        <v>5</v>
      </c>
      <c r="C39" s="17" t="s">
        <v>72</v>
      </c>
      <c r="D39" s="31" t="s">
        <v>16</v>
      </c>
      <c r="E39" s="18" t="s">
        <v>8</v>
      </c>
      <c r="F39" s="17" t="s">
        <v>13</v>
      </c>
      <c r="G39" s="17" t="s">
        <v>70</v>
      </c>
      <c r="H39" s="17" t="s">
        <v>83</v>
      </c>
      <c r="Q39"/>
      <c r="R39"/>
      <c r="S39"/>
      <c r="T39"/>
    </row>
    <row r="40" spans="2:20" s="1" customFormat="1" ht="20.149999999999999" customHeight="1" x14ac:dyDescent="0.35">
      <c r="B40" s="170"/>
      <c r="C40" s="171"/>
      <c r="D40" s="171"/>
      <c r="E40" s="172"/>
      <c r="F40" s="179">
        <f>+D40*E40</f>
        <v>0</v>
      </c>
      <c r="G40" s="167"/>
      <c r="H40" s="162"/>
      <c r="Q40"/>
      <c r="R40"/>
      <c r="S40"/>
      <c r="T40"/>
    </row>
    <row r="41" spans="2:20" s="1" customFormat="1" ht="20.149999999999999" customHeight="1" x14ac:dyDescent="0.35">
      <c r="B41" s="170"/>
      <c r="C41" s="171"/>
      <c r="D41" s="171"/>
      <c r="E41" s="172"/>
      <c r="F41" s="179">
        <f t="shared" ref="F41:F54" si="0">+D41*E41</f>
        <v>0</v>
      </c>
      <c r="G41" s="167"/>
      <c r="H41" s="162"/>
      <c r="Q41"/>
      <c r="R41"/>
      <c r="S41"/>
      <c r="T41"/>
    </row>
    <row r="42" spans="2:20" s="1" customFormat="1" ht="20.149999999999999" customHeight="1" x14ac:dyDescent="0.35">
      <c r="B42" s="170"/>
      <c r="C42" s="171"/>
      <c r="D42" s="171"/>
      <c r="E42" s="172"/>
      <c r="F42" s="179">
        <f t="shared" si="0"/>
        <v>0</v>
      </c>
      <c r="G42" s="167"/>
      <c r="H42" s="162"/>
      <c r="Q42"/>
      <c r="R42"/>
      <c r="S42"/>
      <c r="T42"/>
    </row>
    <row r="43" spans="2:20" s="1" customFormat="1" ht="20.149999999999999" customHeight="1" x14ac:dyDescent="0.35">
      <c r="B43" s="170"/>
      <c r="C43" s="171"/>
      <c r="D43" s="171"/>
      <c r="E43" s="172"/>
      <c r="F43" s="179">
        <f t="shared" si="0"/>
        <v>0</v>
      </c>
      <c r="G43" s="167"/>
      <c r="H43" s="162"/>
      <c r="Q43"/>
      <c r="R43"/>
      <c r="S43"/>
      <c r="T43"/>
    </row>
    <row r="44" spans="2:20" s="1" customFormat="1" ht="20.149999999999999" customHeight="1" x14ac:dyDescent="0.35">
      <c r="B44" s="170"/>
      <c r="C44" s="171"/>
      <c r="D44" s="171"/>
      <c r="E44" s="172"/>
      <c r="F44" s="179">
        <f t="shared" si="0"/>
        <v>0</v>
      </c>
      <c r="G44" s="167"/>
      <c r="H44" s="162"/>
      <c r="Q44"/>
      <c r="R44"/>
      <c r="S44"/>
      <c r="T44"/>
    </row>
    <row r="45" spans="2:20" s="1" customFormat="1" ht="20.149999999999999" customHeight="1" x14ac:dyDescent="0.35">
      <c r="B45" s="170"/>
      <c r="C45" s="171"/>
      <c r="D45" s="171"/>
      <c r="E45" s="172"/>
      <c r="F45" s="179">
        <f t="shared" si="0"/>
        <v>0</v>
      </c>
      <c r="G45" s="167"/>
      <c r="H45" s="162"/>
      <c r="Q45"/>
      <c r="R45"/>
      <c r="S45"/>
      <c r="T45"/>
    </row>
    <row r="46" spans="2:20" s="1" customFormat="1" ht="20.149999999999999" customHeight="1" x14ac:dyDescent="0.35">
      <c r="B46" s="170"/>
      <c r="C46" s="171"/>
      <c r="D46" s="171"/>
      <c r="E46" s="172"/>
      <c r="F46" s="179">
        <f t="shared" si="0"/>
        <v>0</v>
      </c>
      <c r="G46" s="167"/>
      <c r="H46" s="162"/>
      <c r="Q46"/>
      <c r="R46"/>
      <c r="S46"/>
      <c r="T46"/>
    </row>
    <row r="47" spans="2:20" s="1" customFormat="1" ht="20.149999999999999" customHeight="1" x14ac:dyDescent="0.35">
      <c r="B47" s="170"/>
      <c r="C47" s="171"/>
      <c r="D47" s="171"/>
      <c r="E47" s="172"/>
      <c r="F47" s="179">
        <f t="shared" si="0"/>
        <v>0</v>
      </c>
      <c r="G47" s="167"/>
      <c r="H47" s="162"/>
      <c r="Q47"/>
      <c r="R47"/>
      <c r="S47"/>
      <c r="T47"/>
    </row>
    <row r="48" spans="2:20" s="1" customFormat="1" ht="20.149999999999999" customHeight="1" x14ac:dyDescent="0.35">
      <c r="B48" s="170"/>
      <c r="C48" s="171"/>
      <c r="D48" s="171"/>
      <c r="E48" s="172"/>
      <c r="F48" s="179">
        <f t="shared" si="0"/>
        <v>0</v>
      </c>
      <c r="G48" s="167"/>
      <c r="H48" s="162"/>
      <c r="Q48"/>
      <c r="R48"/>
      <c r="S48"/>
      <c r="T48"/>
    </row>
    <row r="49" spans="2:20" s="1" customFormat="1" ht="20.149999999999999" customHeight="1" x14ac:dyDescent="0.35">
      <c r="B49" s="170"/>
      <c r="C49" s="171"/>
      <c r="D49" s="171"/>
      <c r="E49" s="172"/>
      <c r="F49" s="179">
        <f t="shared" si="0"/>
        <v>0</v>
      </c>
      <c r="G49" s="167"/>
      <c r="H49" s="162"/>
      <c r="Q49"/>
      <c r="R49"/>
      <c r="S49"/>
      <c r="T49"/>
    </row>
    <row r="50" spans="2:20" s="1" customFormat="1" ht="20.149999999999999" customHeight="1" x14ac:dyDescent="0.35">
      <c r="B50" s="170"/>
      <c r="C50" s="171"/>
      <c r="D50" s="171"/>
      <c r="E50" s="172"/>
      <c r="F50" s="179">
        <f t="shared" si="0"/>
        <v>0</v>
      </c>
      <c r="G50" s="167"/>
      <c r="H50" s="162"/>
      <c r="Q50"/>
      <c r="R50"/>
      <c r="S50"/>
      <c r="T50"/>
    </row>
    <row r="51" spans="2:20" s="1" customFormat="1" ht="20.149999999999999" customHeight="1" x14ac:dyDescent="0.35">
      <c r="B51" s="170"/>
      <c r="C51" s="171"/>
      <c r="D51" s="171"/>
      <c r="E51" s="172"/>
      <c r="F51" s="179">
        <f t="shared" si="0"/>
        <v>0</v>
      </c>
      <c r="G51" s="167"/>
      <c r="H51" s="162"/>
      <c r="Q51"/>
      <c r="R51"/>
      <c r="S51"/>
      <c r="T51"/>
    </row>
    <row r="52" spans="2:20" s="1" customFormat="1" ht="20.149999999999999" customHeight="1" x14ac:dyDescent="0.35">
      <c r="B52" s="170"/>
      <c r="C52" s="171"/>
      <c r="D52" s="171"/>
      <c r="E52" s="172"/>
      <c r="F52" s="179">
        <f t="shared" si="0"/>
        <v>0</v>
      </c>
      <c r="G52" s="167"/>
      <c r="H52" s="162"/>
      <c r="Q52"/>
      <c r="R52"/>
      <c r="S52"/>
      <c r="T52"/>
    </row>
    <row r="53" spans="2:20" s="1" customFormat="1" ht="20.149999999999999" customHeight="1" x14ac:dyDescent="0.35">
      <c r="B53" s="170"/>
      <c r="C53" s="171"/>
      <c r="D53" s="171"/>
      <c r="E53" s="172"/>
      <c r="F53" s="179">
        <f t="shared" si="0"/>
        <v>0</v>
      </c>
      <c r="G53" s="167"/>
      <c r="H53" s="162"/>
      <c r="Q53"/>
      <c r="R53"/>
      <c r="S53"/>
      <c r="T53"/>
    </row>
    <row r="54" spans="2:20" s="1" customFormat="1" ht="20.149999999999999" customHeight="1" x14ac:dyDescent="0.35">
      <c r="B54" s="28"/>
      <c r="C54" s="173"/>
      <c r="D54" s="173"/>
      <c r="E54" s="174"/>
      <c r="F54" s="179">
        <f t="shared" si="0"/>
        <v>0</v>
      </c>
      <c r="G54" s="167"/>
      <c r="H54" s="162"/>
      <c r="Q54"/>
      <c r="R54"/>
      <c r="S54"/>
      <c r="T54"/>
    </row>
    <row r="55" spans="2:20" s="1" customFormat="1" ht="40" customHeight="1" x14ac:dyDescent="0.35">
      <c r="B55" s="29" t="s">
        <v>87</v>
      </c>
      <c r="C55" s="30"/>
      <c r="D55" s="30"/>
      <c r="E55" s="30"/>
      <c r="F55" s="163">
        <f>+SUM(F40:F54)</f>
        <v>0</v>
      </c>
      <c r="G55" s="164">
        <f>SUM(G40:G54)</f>
        <v>0</v>
      </c>
      <c r="H55" s="7"/>
      <c r="Q55"/>
      <c r="R55"/>
      <c r="S55"/>
      <c r="T55"/>
    </row>
    <row r="56" spans="2:20" s="1" customFormat="1" ht="20.149999999999999" customHeight="1" x14ac:dyDescent="0.35">
      <c r="B56" s="4"/>
      <c r="C56" s="5"/>
      <c r="D56" s="5"/>
      <c r="E56" s="6"/>
      <c r="F56" s="8"/>
    </row>
    <row r="57" spans="2:20" s="1" customFormat="1" x14ac:dyDescent="0.35">
      <c r="B57" s="6"/>
      <c r="C57" s="6"/>
      <c r="D57" s="6"/>
      <c r="E57" s="6"/>
      <c r="F57" s="6"/>
      <c r="Q57"/>
      <c r="R57"/>
      <c r="S57"/>
      <c r="T57"/>
    </row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</sheetData>
  <sheetProtection algorithmName="SHA-512" hashValue="orXIPDuzVH0/XT4dY4CNHTLYmA9EKehji2xnxRL/XKpMc9a0PtAGAWehBou8llqWqVgONrVxrfCfmdqi30v5yQ==" saltValue="ekwYJKNQnexIyS4gGwDugA==" spinCount="100000" sheet="1" insertRows="0"/>
  <mergeCells count="13">
    <mergeCell ref="B22:H22"/>
    <mergeCell ref="B18:D18"/>
    <mergeCell ref="B20:D20"/>
    <mergeCell ref="B3:F3"/>
    <mergeCell ref="B17:D17"/>
    <mergeCell ref="C6:H6"/>
    <mergeCell ref="C11:H11"/>
    <mergeCell ref="C12:H12"/>
    <mergeCell ref="C13:H13"/>
    <mergeCell ref="B15:H15"/>
    <mergeCell ref="C7:H7"/>
    <mergeCell ref="C8:H8"/>
    <mergeCell ref="C10:H10"/>
  </mergeCells>
  <conditionalFormatting sqref="H19">
    <cfRule type="cellIs" dxfId="3" priority="1" operator="between">
      <formula>1</formula>
      <formula>3000</formula>
    </cfRule>
  </conditionalFormatting>
  <dataValidations count="1">
    <dataValidation type="list" allowBlank="1" showInputMessage="1" showErrorMessage="1" sqref="C10" xr:uid="{984B7F92-D0BB-42E1-BB75-620E9C210DF2}">
      <formula1>Comarques</formula1>
    </dataValidation>
  </dataValidations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497FA5-39A9-4FB2-BD98-6947940F2231}">
          <x14:formula1>
            <xm:f>'Valors possibles'!$X$2:$X$4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E4E6B-6A8F-491F-BFC2-6CA21EFB389E}">
  <sheetPr>
    <tabColor theme="4" tint="-0.249977111117893"/>
    <pageSetUpPr fitToPage="1"/>
  </sheetPr>
  <dimension ref="A1:AB166"/>
  <sheetViews>
    <sheetView topLeftCell="B3" zoomScale="85" zoomScaleNormal="85" zoomScaleSheetLayoutView="62" workbookViewId="0">
      <selection activeCell="H19" sqref="H19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245" t="s">
        <v>194</v>
      </c>
      <c r="C3" s="245"/>
      <c r="D3" s="245"/>
      <c r="E3" s="245"/>
      <c r="F3" s="2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200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237" t="s">
        <v>88</v>
      </c>
      <c r="C6" s="335" t="s">
        <v>55</v>
      </c>
      <c r="D6" s="335"/>
      <c r="E6" s="335"/>
      <c r="F6" s="335"/>
      <c r="G6" s="335"/>
      <c r="H6" s="3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238"/>
      <c r="C7" s="355"/>
      <c r="D7" s="355"/>
      <c r="E7" s="355"/>
      <c r="F7" s="355"/>
      <c r="G7" s="355"/>
      <c r="H7" s="35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9.5" customHeight="1" x14ac:dyDescent="0.35">
      <c r="B8" s="239" t="s">
        <v>300</v>
      </c>
      <c r="C8" s="361" t="s">
        <v>285</v>
      </c>
      <c r="D8" s="361"/>
      <c r="E8" s="361"/>
      <c r="F8" s="361"/>
      <c r="G8" s="361"/>
      <c r="H8" s="36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35">
      <c r="B9" s="238"/>
      <c r="C9" s="240"/>
      <c r="D9" s="240"/>
      <c r="E9" s="240"/>
      <c r="F9" s="240"/>
      <c r="G9" s="240"/>
      <c r="H9" s="24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9" customHeight="1" x14ac:dyDescent="0.35">
      <c r="B10" s="242" t="s">
        <v>259</v>
      </c>
      <c r="C10" s="363" t="s">
        <v>260</v>
      </c>
      <c r="D10" s="363"/>
      <c r="E10" s="363"/>
      <c r="F10" s="363"/>
      <c r="G10" s="363"/>
      <c r="H10" s="36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35">
      <c r="B11" s="238"/>
      <c r="C11" s="366"/>
      <c r="D11" s="366"/>
      <c r="E11" s="366"/>
      <c r="F11" s="366"/>
      <c r="G11" s="366"/>
      <c r="H11" s="36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8.5" x14ac:dyDescent="0.35">
      <c r="B12" s="243" t="s">
        <v>11</v>
      </c>
      <c r="C12" s="357" t="str">
        <f>'DESPESES.SUB_Sol.licitant'!$C$8</f>
        <v>Escriure títol del projecte</v>
      </c>
      <c r="D12" s="357"/>
      <c r="E12" s="357"/>
      <c r="F12" s="357"/>
      <c r="G12" s="357"/>
      <c r="H12" s="3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9" thickBot="1" x14ac:dyDescent="0.4">
      <c r="B13" s="244"/>
      <c r="C13" s="368"/>
      <c r="D13" s="368"/>
      <c r="E13" s="368"/>
      <c r="F13" s="368"/>
      <c r="G13" s="368"/>
      <c r="H13" s="36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1" customFormat="1" ht="15" customHeight="1" x14ac:dyDescent="0.35">
      <c r="B14" s="27"/>
      <c r="C14" s="27"/>
      <c r="D14" s="27"/>
      <c r="E14" s="27"/>
      <c r="F14" s="27"/>
    </row>
    <row r="15" spans="2:28" ht="23.5" x14ac:dyDescent="0.35">
      <c r="B15" s="346" t="s">
        <v>56</v>
      </c>
      <c r="C15" s="346"/>
      <c r="D15" s="346"/>
      <c r="E15" s="346"/>
      <c r="F15" s="346"/>
      <c r="G15" s="346"/>
      <c r="H15" s="346"/>
    </row>
    <row r="16" spans="2:28" s="1" customFormat="1" ht="20.149999999999999" customHeight="1" thickBot="1" x14ac:dyDescent="0.4">
      <c r="B16" s="27"/>
      <c r="C16" s="27"/>
      <c r="D16" s="27"/>
      <c r="E16" s="27"/>
      <c r="F16" s="27"/>
    </row>
    <row r="17" spans="2:20" s="1" customFormat="1" ht="30" customHeight="1" thickTop="1" x14ac:dyDescent="0.35">
      <c r="B17" s="349" t="s">
        <v>9</v>
      </c>
      <c r="C17" s="350"/>
      <c r="D17" s="350"/>
      <c r="E17" s="20"/>
      <c r="F17" s="220"/>
      <c r="G17" s="220"/>
      <c r="H17" s="220">
        <f>+$E$36</f>
        <v>0</v>
      </c>
    </row>
    <row r="18" spans="2:20" s="1" customFormat="1" ht="30" customHeight="1" x14ac:dyDescent="0.35">
      <c r="B18" s="353" t="s">
        <v>26</v>
      </c>
      <c r="C18" s="354"/>
      <c r="D18" s="354"/>
      <c r="E18" s="21"/>
      <c r="F18" s="221"/>
      <c r="G18" s="221"/>
      <c r="H18" s="221">
        <f>+$F$55</f>
        <v>0</v>
      </c>
    </row>
    <row r="19" spans="2:20" s="1" customFormat="1" ht="30" customHeight="1" thickBot="1" x14ac:dyDescent="0.4">
      <c r="B19" s="22" t="s">
        <v>14</v>
      </c>
      <c r="C19" s="23"/>
      <c r="D19" s="23"/>
      <c r="E19" s="24"/>
      <c r="F19" s="222"/>
      <c r="G19" s="222"/>
      <c r="H19" s="222">
        <f>SUM($H$17:$H$18)</f>
        <v>0</v>
      </c>
    </row>
    <row r="20" spans="2:20" s="1" customFormat="1" ht="30" customHeight="1" thickBot="1" x14ac:dyDescent="0.4">
      <c r="B20" s="351" t="s">
        <v>71</v>
      </c>
      <c r="C20" s="352"/>
      <c r="D20" s="352"/>
      <c r="E20" s="156"/>
      <c r="F20" s="223"/>
      <c r="G20" s="223"/>
      <c r="H20" s="223">
        <f>+$F$36+$G$55</f>
        <v>0</v>
      </c>
    </row>
    <row r="21" spans="2:20" s="1" customFormat="1" ht="15" thickTop="1" x14ac:dyDescent="0.35"/>
    <row r="22" spans="2:20" ht="23.5" x14ac:dyDescent="0.35">
      <c r="B22" s="346" t="s">
        <v>57</v>
      </c>
      <c r="C22" s="346"/>
      <c r="D22" s="346"/>
      <c r="E22" s="346"/>
      <c r="F22" s="346"/>
      <c r="G22" s="346"/>
      <c r="H22" s="346"/>
    </row>
    <row r="23" spans="2:20" x14ac:dyDescent="0.35">
      <c r="B23" s="1"/>
      <c r="C23" s="1"/>
      <c r="D23" s="1"/>
      <c r="E23" s="1"/>
      <c r="F23" s="1"/>
    </row>
    <row r="24" spans="2:20" s="1" customFormat="1" ht="15.5" x14ac:dyDescent="0.35">
      <c r="B24" s="14" t="s">
        <v>58</v>
      </c>
      <c r="C24" s="15"/>
      <c r="D24" s="15"/>
      <c r="E24" s="15"/>
      <c r="F24" s="15"/>
      <c r="G24" s="15"/>
      <c r="Q24"/>
      <c r="R24"/>
      <c r="S24"/>
      <c r="T24"/>
    </row>
    <row r="25" spans="2:20" s="1" customFormat="1" ht="50.25" customHeight="1" x14ac:dyDescent="0.35">
      <c r="B25" s="175" t="s">
        <v>2</v>
      </c>
      <c r="C25" s="31" t="s">
        <v>3</v>
      </c>
      <c r="D25" s="31" t="s">
        <v>4</v>
      </c>
      <c r="E25" s="17" t="s">
        <v>13</v>
      </c>
      <c r="F25" s="17" t="s">
        <v>70</v>
      </c>
      <c r="G25" s="17" t="s">
        <v>83</v>
      </c>
      <c r="Q25"/>
      <c r="R25"/>
      <c r="S25"/>
      <c r="T25"/>
    </row>
    <row r="26" spans="2:20" s="1" customFormat="1" ht="20.149999999999999" customHeight="1" x14ac:dyDescent="0.35">
      <c r="B26" s="170"/>
      <c r="C26" s="171"/>
      <c r="D26" s="171"/>
      <c r="E26" s="177"/>
      <c r="F26" s="166"/>
      <c r="G26" s="162"/>
      <c r="Q26"/>
      <c r="R26"/>
      <c r="S26"/>
      <c r="T26"/>
    </row>
    <row r="27" spans="2:20" s="1" customFormat="1" ht="20.149999999999999" customHeight="1" x14ac:dyDescent="0.35">
      <c r="B27" s="170"/>
      <c r="C27" s="171"/>
      <c r="D27" s="171"/>
      <c r="E27" s="177"/>
      <c r="F27" s="166"/>
      <c r="G27" s="162"/>
      <c r="Q27"/>
      <c r="R27"/>
      <c r="S27"/>
      <c r="T27"/>
    </row>
    <row r="28" spans="2:20" s="1" customFormat="1" ht="20.149999999999999" customHeight="1" x14ac:dyDescent="0.35">
      <c r="B28" s="170"/>
      <c r="C28" s="171"/>
      <c r="D28" s="171"/>
      <c r="E28" s="177"/>
      <c r="F28" s="166"/>
      <c r="G28" s="162"/>
      <c r="Q28"/>
      <c r="R28"/>
      <c r="S28"/>
      <c r="T28"/>
    </row>
    <row r="29" spans="2:20" s="1" customFormat="1" ht="20.149999999999999" customHeight="1" x14ac:dyDescent="0.35">
      <c r="B29" s="170"/>
      <c r="C29" s="171"/>
      <c r="D29" s="171"/>
      <c r="E29" s="177"/>
      <c r="F29" s="166"/>
      <c r="G29" s="162"/>
      <c r="Q29"/>
      <c r="R29"/>
      <c r="S29"/>
      <c r="T29"/>
    </row>
    <row r="30" spans="2:20" s="1" customFormat="1" ht="20.149999999999999" customHeight="1" x14ac:dyDescent="0.35">
      <c r="B30" s="170"/>
      <c r="C30" s="171"/>
      <c r="D30" s="171"/>
      <c r="E30" s="177"/>
      <c r="F30" s="166"/>
      <c r="G30" s="162"/>
      <c r="Q30"/>
      <c r="R30"/>
      <c r="S30"/>
      <c r="T30"/>
    </row>
    <row r="31" spans="2:20" s="1" customFormat="1" ht="20.149999999999999" customHeight="1" x14ac:dyDescent="0.35">
      <c r="B31" s="170"/>
      <c r="C31" s="171"/>
      <c r="D31" s="171"/>
      <c r="E31" s="177"/>
      <c r="F31" s="166"/>
      <c r="G31" s="162"/>
      <c r="Q31"/>
      <c r="R31"/>
      <c r="S31"/>
      <c r="T31"/>
    </row>
    <row r="32" spans="2:20" s="1" customFormat="1" ht="20.149999999999999" customHeight="1" x14ac:dyDescent="0.35">
      <c r="B32" s="170"/>
      <c r="C32" s="171"/>
      <c r="D32" s="171"/>
      <c r="E32" s="177"/>
      <c r="F32" s="166"/>
      <c r="G32" s="162"/>
      <c r="Q32"/>
      <c r="R32"/>
      <c r="S32"/>
      <c r="T32"/>
    </row>
    <row r="33" spans="2:20" s="1" customFormat="1" ht="20.149999999999999" customHeight="1" x14ac:dyDescent="0.35">
      <c r="B33" s="170"/>
      <c r="C33" s="171"/>
      <c r="D33" s="171"/>
      <c r="E33" s="177"/>
      <c r="F33" s="166"/>
      <c r="G33" s="162"/>
      <c r="Q33"/>
      <c r="R33"/>
      <c r="S33"/>
      <c r="T33"/>
    </row>
    <row r="34" spans="2:20" s="1" customFormat="1" ht="20.149999999999999" customHeight="1" x14ac:dyDescent="0.35">
      <c r="B34" s="170"/>
      <c r="C34" s="171"/>
      <c r="D34" s="171"/>
      <c r="E34" s="177"/>
      <c r="F34" s="166"/>
      <c r="G34" s="162"/>
      <c r="Q34"/>
      <c r="R34"/>
      <c r="S34"/>
      <c r="T34"/>
    </row>
    <row r="35" spans="2:20" s="1" customFormat="1" ht="20.149999999999999" customHeight="1" x14ac:dyDescent="0.35">
      <c r="B35" s="28"/>
      <c r="C35" s="173"/>
      <c r="D35" s="173"/>
      <c r="E35" s="165"/>
      <c r="F35" s="166"/>
      <c r="G35" s="162"/>
      <c r="Q35"/>
      <c r="R35"/>
      <c r="S35"/>
      <c r="T35"/>
    </row>
    <row r="36" spans="2:20" s="1" customFormat="1" ht="40" customHeight="1" x14ac:dyDescent="0.35">
      <c r="B36" s="29" t="s">
        <v>0</v>
      </c>
      <c r="C36" s="30"/>
      <c r="D36" s="30"/>
      <c r="E36" s="164">
        <f>+SUM(E26:E35)</f>
        <v>0</v>
      </c>
      <c r="F36" s="164">
        <f>SUM(F26:F35)</f>
        <v>0</v>
      </c>
      <c r="G36" s="7"/>
      <c r="Q36"/>
      <c r="R36"/>
      <c r="S36"/>
      <c r="T36"/>
    </row>
    <row r="37" spans="2:20" s="1" customFormat="1" x14ac:dyDescent="0.35">
      <c r="B37" s="4"/>
      <c r="C37" s="5"/>
      <c r="D37" s="5"/>
      <c r="E37" s="7"/>
    </row>
    <row r="38" spans="2:20" s="1" customFormat="1" ht="15.5" x14ac:dyDescent="0.35">
      <c r="B38" s="14" t="s">
        <v>59</v>
      </c>
      <c r="C38" s="15"/>
      <c r="D38" s="15"/>
      <c r="E38" s="15"/>
      <c r="F38" s="15"/>
      <c r="G38" s="15"/>
      <c r="H38" s="15"/>
      <c r="Q38"/>
      <c r="R38"/>
      <c r="S38"/>
      <c r="T38"/>
    </row>
    <row r="39" spans="2:20" s="1" customFormat="1" ht="51" customHeight="1" x14ac:dyDescent="0.35">
      <c r="B39" s="169" t="s">
        <v>5</v>
      </c>
      <c r="C39" s="17" t="s">
        <v>72</v>
      </c>
      <c r="D39" s="31" t="s">
        <v>16</v>
      </c>
      <c r="E39" s="18" t="s">
        <v>8</v>
      </c>
      <c r="F39" s="17" t="s">
        <v>13</v>
      </c>
      <c r="G39" s="17" t="s">
        <v>70</v>
      </c>
      <c r="H39" s="17" t="s">
        <v>83</v>
      </c>
      <c r="Q39"/>
      <c r="R39"/>
      <c r="S39"/>
      <c r="T39"/>
    </row>
    <row r="40" spans="2:20" s="1" customFormat="1" ht="20.149999999999999" customHeight="1" x14ac:dyDescent="0.35">
      <c r="B40" s="170"/>
      <c r="C40" s="171"/>
      <c r="D40" s="171"/>
      <c r="E40" s="172"/>
      <c r="F40" s="179">
        <f>+D40*E40</f>
        <v>0</v>
      </c>
      <c r="G40" s="167"/>
      <c r="H40" s="162"/>
      <c r="Q40"/>
      <c r="R40"/>
      <c r="S40"/>
      <c r="T40"/>
    </row>
    <row r="41" spans="2:20" s="1" customFormat="1" ht="20.149999999999999" customHeight="1" x14ac:dyDescent="0.35">
      <c r="B41" s="170"/>
      <c r="C41" s="171"/>
      <c r="D41" s="171"/>
      <c r="E41" s="172"/>
      <c r="F41" s="179">
        <f t="shared" ref="F41:F54" si="0">+D41*E41</f>
        <v>0</v>
      </c>
      <c r="G41" s="167"/>
      <c r="H41" s="162"/>
      <c r="Q41"/>
      <c r="R41"/>
      <c r="S41"/>
      <c r="T41"/>
    </row>
    <row r="42" spans="2:20" s="1" customFormat="1" ht="20.149999999999999" customHeight="1" x14ac:dyDescent="0.35">
      <c r="B42" s="170"/>
      <c r="C42" s="171"/>
      <c r="D42" s="171"/>
      <c r="E42" s="172"/>
      <c r="F42" s="179">
        <f t="shared" si="0"/>
        <v>0</v>
      </c>
      <c r="G42" s="167"/>
      <c r="H42" s="162"/>
      <c r="Q42"/>
      <c r="R42"/>
      <c r="S42"/>
      <c r="T42"/>
    </row>
    <row r="43" spans="2:20" s="1" customFormat="1" ht="20.149999999999999" customHeight="1" x14ac:dyDescent="0.35">
      <c r="B43" s="170"/>
      <c r="C43" s="171"/>
      <c r="D43" s="171"/>
      <c r="E43" s="172"/>
      <c r="F43" s="179">
        <f t="shared" si="0"/>
        <v>0</v>
      </c>
      <c r="G43" s="167"/>
      <c r="H43" s="162"/>
      <c r="Q43"/>
      <c r="R43"/>
      <c r="S43"/>
      <c r="T43"/>
    </row>
    <row r="44" spans="2:20" s="1" customFormat="1" ht="20.149999999999999" customHeight="1" x14ac:dyDescent="0.35">
      <c r="B44" s="170"/>
      <c r="C44" s="171"/>
      <c r="D44" s="171"/>
      <c r="E44" s="172"/>
      <c r="F44" s="179">
        <f t="shared" si="0"/>
        <v>0</v>
      </c>
      <c r="G44" s="167"/>
      <c r="H44" s="162"/>
      <c r="Q44"/>
      <c r="R44"/>
      <c r="S44"/>
      <c r="T44"/>
    </row>
    <row r="45" spans="2:20" s="1" customFormat="1" ht="20.149999999999999" customHeight="1" x14ac:dyDescent="0.35">
      <c r="B45" s="170"/>
      <c r="C45" s="171"/>
      <c r="D45" s="171"/>
      <c r="E45" s="172"/>
      <c r="F45" s="179">
        <f t="shared" si="0"/>
        <v>0</v>
      </c>
      <c r="G45" s="167"/>
      <c r="H45" s="162"/>
      <c r="Q45"/>
      <c r="R45"/>
      <c r="S45"/>
      <c r="T45"/>
    </row>
    <row r="46" spans="2:20" s="1" customFormat="1" ht="20.149999999999999" customHeight="1" x14ac:dyDescent="0.35">
      <c r="B46" s="170"/>
      <c r="C46" s="171"/>
      <c r="D46" s="171"/>
      <c r="E46" s="172"/>
      <c r="F46" s="179">
        <f t="shared" si="0"/>
        <v>0</v>
      </c>
      <c r="G46" s="167"/>
      <c r="H46" s="162"/>
      <c r="Q46"/>
      <c r="R46"/>
      <c r="S46"/>
      <c r="T46"/>
    </row>
    <row r="47" spans="2:20" s="1" customFormat="1" ht="20.149999999999999" customHeight="1" x14ac:dyDescent="0.35">
      <c r="B47" s="170"/>
      <c r="C47" s="171"/>
      <c r="D47" s="171"/>
      <c r="E47" s="172"/>
      <c r="F47" s="179">
        <f t="shared" si="0"/>
        <v>0</v>
      </c>
      <c r="G47" s="167"/>
      <c r="H47" s="162"/>
      <c r="Q47"/>
      <c r="R47"/>
      <c r="S47"/>
      <c r="T47"/>
    </row>
    <row r="48" spans="2:20" s="1" customFormat="1" ht="20.149999999999999" customHeight="1" x14ac:dyDescent="0.35">
      <c r="B48" s="170"/>
      <c r="C48" s="171"/>
      <c r="D48" s="171"/>
      <c r="E48" s="172"/>
      <c r="F48" s="179">
        <f t="shared" si="0"/>
        <v>0</v>
      </c>
      <c r="G48" s="167"/>
      <c r="H48" s="162"/>
      <c r="Q48"/>
      <c r="R48"/>
      <c r="S48"/>
      <c r="T48"/>
    </row>
    <row r="49" spans="2:20" s="1" customFormat="1" ht="20.149999999999999" customHeight="1" x14ac:dyDescent="0.35">
      <c r="B49" s="170"/>
      <c r="C49" s="171"/>
      <c r="D49" s="171"/>
      <c r="E49" s="172"/>
      <c r="F49" s="179">
        <f t="shared" si="0"/>
        <v>0</v>
      </c>
      <c r="G49" s="167"/>
      <c r="H49" s="162"/>
      <c r="Q49"/>
      <c r="R49"/>
      <c r="S49"/>
      <c r="T49"/>
    </row>
    <row r="50" spans="2:20" s="1" customFormat="1" ht="20.149999999999999" customHeight="1" x14ac:dyDescent="0.35">
      <c r="B50" s="170"/>
      <c r="C50" s="171"/>
      <c r="D50" s="171"/>
      <c r="E50" s="172"/>
      <c r="F50" s="179">
        <f t="shared" si="0"/>
        <v>0</v>
      </c>
      <c r="G50" s="167"/>
      <c r="H50" s="162"/>
      <c r="Q50"/>
      <c r="R50"/>
      <c r="S50"/>
      <c r="T50"/>
    </row>
    <row r="51" spans="2:20" s="1" customFormat="1" ht="20.149999999999999" customHeight="1" x14ac:dyDescent="0.35">
      <c r="B51" s="170"/>
      <c r="C51" s="171"/>
      <c r="D51" s="171"/>
      <c r="E51" s="172"/>
      <c r="F51" s="179">
        <f t="shared" si="0"/>
        <v>0</v>
      </c>
      <c r="G51" s="167"/>
      <c r="H51" s="162"/>
      <c r="Q51"/>
      <c r="R51"/>
      <c r="S51"/>
      <c r="T51"/>
    </row>
    <row r="52" spans="2:20" s="1" customFormat="1" ht="20.149999999999999" customHeight="1" x14ac:dyDescent="0.35">
      <c r="B52" s="170"/>
      <c r="C52" s="171"/>
      <c r="D52" s="171"/>
      <c r="E52" s="172"/>
      <c r="F52" s="179">
        <f t="shared" si="0"/>
        <v>0</v>
      </c>
      <c r="G52" s="167"/>
      <c r="H52" s="162"/>
      <c r="Q52"/>
      <c r="R52"/>
      <c r="S52"/>
      <c r="T52"/>
    </row>
    <row r="53" spans="2:20" s="1" customFormat="1" ht="20.149999999999999" customHeight="1" x14ac:dyDescent="0.35">
      <c r="B53" s="170"/>
      <c r="C53" s="171"/>
      <c r="D53" s="171"/>
      <c r="E53" s="172"/>
      <c r="F53" s="179">
        <f t="shared" si="0"/>
        <v>0</v>
      </c>
      <c r="G53" s="167"/>
      <c r="H53" s="162"/>
      <c r="Q53"/>
      <c r="R53"/>
      <c r="S53"/>
      <c r="T53"/>
    </row>
    <row r="54" spans="2:20" s="1" customFormat="1" ht="20.149999999999999" customHeight="1" x14ac:dyDescent="0.35">
      <c r="B54" s="28"/>
      <c r="C54" s="173"/>
      <c r="D54" s="173"/>
      <c r="E54" s="174"/>
      <c r="F54" s="179">
        <f t="shared" si="0"/>
        <v>0</v>
      </c>
      <c r="G54" s="167"/>
      <c r="H54" s="162"/>
      <c r="Q54"/>
      <c r="R54"/>
      <c r="S54"/>
      <c r="T54"/>
    </row>
    <row r="55" spans="2:20" s="1" customFormat="1" ht="40" customHeight="1" x14ac:dyDescent="0.35">
      <c r="B55" s="29" t="s">
        <v>89</v>
      </c>
      <c r="C55" s="30"/>
      <c r="D55" s="30"/>
      <c r="E55" s="30"/>
      <c r="F55" s="163">
        <f>+SUM(F40:F54)</f>
        <v>0</v>
      </c>
      <c r="G55" s="164">
        <f>SUM(G40:G54)</f>
        <v>0</v>
      </c>
      <c r="H55" s="7"/>
      <c r="Q55"/>
      <c r="R55"/>
      <c r="S55"/>
      <c r="T55"/>
    </row>
    <row r="56" spans="2:20" s="1" customFormat="1" ht="20.149999999999999" customHeight="1" x14ac:dyDescent="0.35">
      <c r="B56" s="4"/>
      <c r="C56" s="5"/>
      <c r="D56" s="5"/>
      <c r="E56" s="6"/>
      <c r="F56" s="8"/>
    </row>
    <row r="57" spans="2:20" s="1" customFormat="1" x14ac:dyDescent="0.35">
      <c r="B57" s="6"/>
      <c r="C57" s="6"/>
      <c r="D57" s="6"/>
      <c r="E57" s="6"/>
      <c r="F57" s="6"/>
      <c r="Q57"/>
      <c r="R57"/>
      <c r="S57"/>
      <c r="T57"/>
    </row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</sheetData>
  <sheetProtection algorithmName="SHA-512" hashValue="eUWtgc98rx62fOBfQgi8ATcpzlGWsnW6PxgDw8sr7WtRlFDDGo+IEoHP2N0lUSNYARM6hpRWEEX+GPcJMZPbfA==" saltValue="+4ARq+TFzOLSzUJ/2VrL1A==" spinCount="100000" sheet="1" insertRows="0"/>
  <mergeCells count="13">
    <mergeCell ref="B22:H22"/>
    <mergeCell ref="B18:D18"/>
    <mergeCell ref="B20:D20"/>
    <mergeCell ref="B3:F3"/>
    <mergeCell ref="B17:D17"/>
    <mergeCell ref="C6:H6"/>
    <mergeCell ref="C11:H11"/>
    <mergeCell ref="C12:H12"/>
    <mergeCell ref="C13:H13"/>
    <mergeCell ref="B15:H15"/>
    <mergeCell ref="C7:H7"/>
    <mergeCell ref="C8:H8"/>
    <mergeCell ref="C10:H10"/>
  </mergeCells>
  <conditionalFormatting sqref="H19">
    <cfRule type="cellIs" dxfId="2" priority="1" operator="between">
      <formula>1</formula>
      <formula>3000</formula>
    </cfRule>
  </conditionalFormatting>
  <dataValidations count="1">
    <dataValidation type="list" allowBlank="1" showInputMessage="1" showErrorMessage="1" sqref="C10" xr:uid="{1ACE6DBC-5D9E-431E-BA4A-15E3FAEB8923}">
      <formula1>Comarques</formula1>
    </dataValidation>
  </dataValidations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1701ED-79D1-4B0F-A562-CC1C00A76036}">
          <x14:formula1>
            <xm:f>'Valors possibles'!$X$2:$X$4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61909-C16A-4815-BAEF-F07B2141EBFA}">
  <sheetPr>
    <tabColor theme="4" tint="-0.249977111117893"/>
    <pageSetUpPr fitToPage="1"/>
  </sheetPr>
  <dimension ref="A1:AB166"/>
  <sheetViews>
    <sheetView zoomScale="85" zoomScaleNormal="85" zoomScaleSheetLayoutView="62" workbookViewId="0">
      <selection activeCell="H19" sqref="H19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245" t="s">
        <v>194</v>
      </c>
      <c r="C3" s="245"/>
      <c r="D3" s="245"/>
      <c r="E3" s="245"/>
      <c r="F3" s="2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200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237" t="s">
        <v>90</v>
      </c>
      <c r="C6" s="335" t="s">
        <v>60</v>
      </c>
      <c r="D6" s="335"/>
      <c r="E6" s="335"/>
      <c r="F6" s="335"/>
      <c r="G6" s="335"/>
      <c r="H6" s="3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238"/>
      <c r="C7" s="355"/>
      <c r="D7" s="355"/>
      <c r="E7" s="355"/>
      <c r="F7" s="355"/>
      <c r="G7" s="355"/>
      <c r="H7" s="35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9.5" customHeight="1" x14ac:dyDescent="0.35">
      <c r="B8" s="239" t="s">
        <v>301</v>
      </c>
      <c r="C8" s="361" t="s">
        <v>284</v>
      </c>
      <c r="D8" s="361"/>
      <c r="E8" s="361"/>
      <c r="F8" s="361"/>
      <c r="G8" s="361"/>
      <c r="H8" s="36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35">
      <c r="B9" s="238"/>
      <c r="C9" s="240"/>
      <c r="D9" s="240"/>
      <c r="E9" s="240"/>
      <c r="F9" s="240"/>
      <c r="G9" s="240"/>
      <c r="H9" s="24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9" customHeight="1" x14ac:dyDescent="0.35">
      <c r="B10" s="242" t="s">
        <v>261</v>
      </c>
      <c r="C10" s="363" t="s">
        <v>262</v>
      </c>
      <c r="D10" s="363"/>
      <c r="E10" s="363"/>
      <c r="F10" s="363"/>
      <c r="G10" s="363"/>
      <c r="H10" s="36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35">
      <c r="B11" s="238"/>
      <c r="C11" s="366"/>
      <c r="D11" s="366"/>
      <c r="E11" s="366"/>
      <c r="F11" s="366"/>
      <c r="G11" s="366"/>
      <c r="H11" s="36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8.5" x14ac:dyDescent="0.35">
      <c r="B12" s="243" t="s">
        <v>11</v>
      </c>
      <c r="C12" s="357" t="str">
        <f>'DESPESES.SUB_Sol.licitant'!$C$8</f>
        <v>Escriure títol del projecte</v>
      </c>
      <c r="D12" s="357"/>
      <c r="E12" s="357"/>
      <c r="F12" s="357"/>
      <c r="G12" s="357"/>
      <c r="H12" s="3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9" thickBot="1" x14ac:dyDescent="0.4">
      <c r="B13" s="244"/>
      <c r="C13" s="359"/>
      <c r="D13" s="359"/>
      <c r="E13" s="359"/>
      <c r="F13" s="359"/>
      <c r="G13" s="359"/>
      <c r="H13" s="36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1" customFormat="1" ht="15" customHeight="1" x14ac:dyDescent="0.35">
      <c r="B14" s="27"/>
      <c r="C14" s="27"/>
      <c r="D14" s="27"/>
      <c r="E14" s="27"/>
      <c r="F14" s="27"/>
    </row>
    <row r="15" spans="2:28" ht="23.5" x14ac:dyDescent="0.35">
      <c r="B15" s="346" t="s">
        <v>61</v>
      </c>
      <c r="C15" s="346"/>
      <c r="D15" s="346"/>
      <c r="E15" s="346"/>
      <c r="F15" s="346"/>
      <c r="G15" s="346"/>
      <c r="H15" s="346"/>
    </row>
    <row r="16" spans="2:28" s="1" customFormat="1" ht="20.149999999999999" customHeight="1" thickBot="1" x14ac:dyDescent="0.4">
      <c r="B16" s="27"/>
      <c r="C16" s="27"/>
      <c r="D16" s="27"/>
      <c r="E16" s="27"/>
      <c r="F16" s="27"/>
    </row>
    <row r="17" spans="2:20" s="1" customFormat="1" ht="30" customHeight="1" thickTop="1" x14ac:dyDescent="0.35">
      <c r="B17" s="349" t="s">
        <v>9</v>
      </c>
      <c r="C17" s="350"/>
      <c r="D17" s="350"/>
      <c r="E17" s="20"/>
      <c r="F17" s="220"/>
      <c r="G17" s="220"/>
      <c r="H17" s="220">
        <f>+$E$36</f>
        <v>0</v>
      </c>
    </row>
    <row r="18" spans="2:20" s="1" customFormat="1" ht="30" customHeight="1" x14ac:dyDescent="0.35">
      <c r="B18" s="353" t="s">
        <v>26</v>
      </c>
      <c r="C18" s="354"/>
      <c r="D18" s="354"/>
      <c r="E18" s="21"/>
      <c r="F18" s="221"/>
      <c r="G18" s="221"/>
      <c r="H18" s="221">
        <f>+$F$55</f>
        <v>0</v>
      </c>
    </row>
    <row r="19" spans="2:20" s="1" customFormat="1" ht="30" customHeight="1" thickBot="1" x14ac:dyDescent="0.4">
      <c r="B19" s="22" t="s">
        <v>14</v>
      </c>
      <c r="C19" s="23"/>
      <c r="D19" s="23"/>
      <c r="E19" s="24"/>
      <c r="F19" s="222"/>
      <c r="G19" s="222"/>
      <c r="H19" s="222">
        <f>SUM($H$17:$H$18)</f>
        <v>0</v>
      </c>
    </row>
    <row r="20" spans="2:20" s="1" customFormat="1" ht="30" customHeight="1" thickBot="1" x14ac:dyDescent="0.4">
      <c r="B20" s="351" t="s">
        <v>71</v>
      </c>
      <c r="C20" s="352"/>
      <c r="D20" s="352"/>
      <c r="E20" s="156"/>
      <c r="F20" s="223"/>
      <c r="G20" s="223"/>
      <c r="H20" s="223">
        <f>+$F$36+$G$55</f>
        <v>0</v>
      </c>
    </row>
    <row r="21" spans="2:20" s="1" customFormat="1" ht="15" thickTop="1" x14ac:dyDescent="0.35"/>
    <row r="22" spans="2:20" ht="23.5" x14ac:dyDescent="0.35">
      <c r="B22" s="346" t="s">
        <v>62</v>
      </c>
      <c r="C22" s="346"/>
      <c r="D22" s="346"/>
      <c r="E22" s="346"/>
      <c r="F22" s="346"/>
      <c r="G22" s="346"/>
      <c r="H22" s="346"/>
    </row>
    <row r="23" spans="2:20" x14ac:dyDescent="0.35">
      <c r="B23" s="1"/>
      <c r="C23" s="1"/>
      <c r="D23" s="1"/>
      <c r="E23" s="1"/>
      <c r="F23" s="1"/>
    </row>
    <row r="24" spans="2:20" s="1" customFormat="1" ht="15.5" x14ac:dyDescent="0.35">
      <c r="B24" s="14" t="s">
        <v>63</v>
      </c>
      <c r="C24" s="15"/>
      <c r="D24" s="15"/>
      <c r="E24" s="15"/>
      <c r="F24" s="15"/>
      <c r="G24" s="15"/>
      <c r="Q24"/>
      <c r="R24"/>
      <c r="S24"/>
      <c r="T24"/>
    </row>
    <row r="25" spans="2:20" s="1" customFormat="1" ht="50.25" customHeight="1" x14ac:dyDescent="0.35">
      <c r="B25" s="175" t="s">
        <v>2</v>
      </c>
      <c r="C25" s="31" t="s">
        <v>3</v>
      </c>
      <c r="D25" s="31" t="s">
        <v>4</v>
      </c>
      <c r="E25" s="17" t="s">
        <v>13</v>
      </c>
      <c r="F25" s="17" t="s">
        <v>70</v>
      </c>
      <c r="G25" s="17" t="s">
        <v>83</v>
      </c>
      <c r="Q25"/>
      <c r="R25"/>
      <c r="S25"/>
      <c r="T25"/>
    </row>
    <row r="26" spans="2:20" s="1" customFormat="1" ht="20.149999999999999" customHeight="1" x14ac:dyDescent="0.35">
      <c r="B26" s="170"/>
      <c r="C26" s="171"/>
      <c r="D26" s="171"/>
      <c r="E26" s="177"/>
      <c r="F26" s="166"/>
      <c r="G26" s="162"/>
      <c r="Q26"/>
      <c r="R26"/>
      <c r="S26"/>
      <c r="T26"/>
    </row>
    <row r="27" spans="2:20" s="1" customFormat="1" ht="20.149999999999999" customHeight="1" x14ac:dyDescent="0.35">
      <c r="B27" s="170"/>
      <c r="C27" s="171"/>
      <c r="D27" s="171"/>
      <c r="E27" s="177"/>
      <c r="F27" s="166"/>
      <c r="G27" s="162"/>
      <c r="Q27"/>
      <c r="R27"/>
      <c r="S27"/>
      <c r="T27"/>
    </row>
    <row r="28" spans="2:20" s="1" customFormat="1" ht="20.149999999999999" customHeight="1" x14ac:dyDescent="0.35">
      <c r="B28" s="170"/>
      <c r="C28" s="171"/>
      <c r="D28" s="171"/>
      <c r="E28" s="177"/>
      <c r="F28" s="166"/>
      <c r="G28" s="162"/>
      <c r="Q28"/>
      <c r="R28"/>
      <c r="S28"/>
      <c r="T28"/>
    </row>
    <row r="29" spans="2:20" s="1" customFormat="1" ht="20.149999999999999" customHeight="1" x14ac:dyDescent="0.35">
      <c r="B29" s="170"/>
      <c r="C29" s="171"/>
      <c r="D29" s="171"/>
      <c r="E29" s="177"/>
      <c r="F29" s="166"/>
      <c r="G29" s="162"/>
      <c r="Q29"/>
      <c r="R29"/>
      <c r="S29"/>
      <c r="T29"/>
    </row>
    <row r="30" spans="2:20" s="1" customFormat="1" ht="20.149999999999999" customHeight="1" x14ac:dyDescent="0.35">
      <c r="B30" s="170"/>
      <c r="C30" s="171"/>
      <c r="D30" s="171"/>
      <c r="E30" s="177"/>
      <c r="F30" s="166"/>
      <c r="G30" s="162"/>
      <c r="Q30"/>
      <c r="R30"/>
      <c r="S30"/>
      <c r="T30"/>
    </row>
    <row r="31" spans="2:20" s="1" customFormat="1" ht="20.149999999999999" customHeight="1" x14ac:dyDescent="0.35">
      <c r="B31" s="170"/>
      <c r="C31" s="171"/>
      <c r="D31" s="171"/>
      <c r="E31" s="177"/>
      <c r="F31" s="166"/>
      <c r="G31" s="162"/>
      <c r="Q31"/>
      <c r="R31"/>
      <c r="S31"/>
      <c r="T31"/>
    </row>
    <row r="32" spans="2:20" s="1" customFormat="1" ht="20.149999999999999" customHeight="1" x14ac:dyDescent="0.35">
      <c r="B32" s="170"/>
      <c r="C32" s="171"/>
      <c r="D32" s="171"/>
      <c r="E32" s="177"/>
      <c r="F32" s="166"/>
      <c r="G32" s="162"/>
      <c r="Q32"/>
      <c r="R32"/>
      <c r="S32"/>
      <c r="T32"/>
    </row>
    <row r="33" spans="2:20" s="1" customFormat="1" ht="20.149999999999999" customHeight="1" x14ac:dyDescent="0.35">
      <c r="B33" s="170"/>
      <c r="C33" s="171"/>
      <c r="D33" s="171"/>
      <c r="E33" s="177"/>
      <c r="F33" s="166"/>
      <c r="G33" s="162"/>
      <c r="Q33"/>
      <c r="R33"/>
      <c r="S33"/>
      <c r="T33"/>
    </row>
    <row r="34" spans="2:20" s="1" customFormat="1" ht="20.149999999999999" customHeight="1" x14ac:dyDescent="0.35">
      <c r="B34" s="170"/>
      <c r="C34" s="171"/>
      <c r="D34" s="171"/>
      <c r="E34" s="177"/>
      <c r="F34" s="166"/>
      <c r="G34" s="162"/>
      <c r="Q34"/>
      <c r="R34"/>
      <c r="S34"/>
      <c r="T34"/>
    </row>
    <row r="35" spans="2:20" s="1" customFormat="1" ht="20.149999999999999" customHeight="1" x14ac:dyDescent="0.35">
      <c r="B35" s="28"/>
      <c r="C35" s="173"/>
      <c r="D35" s="173"/>
      <c r="E35" s="165"/>
      <c r="F35" s="166"/>
      <c r="G35" s="162"/>
      <c r="Q35"/>
      <c r="R35"/>
      <c r="S35"/>
      <c r="T35"/>
    </row>
    <row r="36" spans="2:20" s="1" customFormat="1" ht="40" customHeight="1" x14ac:dyDescent="0.35">
      <c r="B36" s="29" t="s">
        <v>0</v>
      </c>
      <c r="C36" s="30"/>
      <c r="D36" s="30"/>
      <c r="E36" s="164">
        <f>+SUM(E26:E35)</f>
        <v>0</v>
      </c>
      <c r="F36" s="164">
        <f>SUM(F26:F35)</f>
        <v>0</v>
      </c>
      <c r="G36" s="7"/>
      <c r="Q36"/>
      <c r="R36"/>
      <c r="S36"/>
      <c r="T36"/>
    </row>
    <row r="37" spans="2:20" s="1" customFormat="1" x14ac:dyDescent="0.35">
      <c r="B37" s="4"/>
      <c r="C37" s="5"/>
      <c r="D37" s="5"/>
      <c r="E37" s="7"/>
    </row>
    <row r="38" spans="2:20" s="1" customFormat="1" ht="15.5" x14ac:dyDescent="0.35">
      <c r="B38" s="14" t="s">
        <v>64</v>
      </c>
      <c r="C38" s="15"/>
      <c r="D38" s="15"/>
      <c r="E38" s="15"/>
      <c r="F38" s="15"/>
      <c r="G38" s="15"/>
      <c r="H38" s="15"/>
      <c r="Q38"/>
      <c r="R38"/>
      <c r="S38"/>
      <c r="T38"/>
    </row>
    <row r="39" spans="2:20" s="1" customFormat="1" ht="51" customHeight="1" x14ac:dyDescent="0.35">
      <c r="B39" s="169" t="s">
        <v>5</v>
      </c>
      <c r="C39" s="17" t="s">
        <v>72</v>
      </c>
      <c r="D39" s="31" t="s">
        <v>16</v>
      </c>
      <c r="E39" s="18" t="s">
        <v>8</v>
      </c>
      <c r="F39" s="17" t="s">
        <v>13</v>
      </c>
      <c r="G39" s="17" t="s">
        <v>70</v>
      </c>
      <c r="H39" s="17" t="s">
        <v>83</v>
      </c>
      <c r="Q39"/>
      <c r="R39"/>
      <c r="S39"/>
      <c r="T39"/>
    </row>
    <row r="40" spans="2:20" s="1" customFormat="1" ht="20.149999999999999" customHeight="1" x14ac:dyDescent="0.35">
      <c r="B40" s="170"/>
      <c r="C40" s="171"/>
      <c r="D40" s="171"/>
      <c r="E40" s="172"/>
      <c r="F40" s="179">
        <f>+D40*E40</f>
        <v>0</v>
      </c>
      <c r="G40" s="167"/>
      <c r="H40" s="162"/>
      <c r="Q40"/>
      <c r="R40"/>
      <c r="S40"/>
      <c r="T40"/>
    </row>
    <row r="41" spans="2:20" s="1" customFormat="1" ht="20.149999999999999" customHeight="1" x14ac:dyDescent="0.35">
      <c r="B41" s="170"/>
      <c r="C41" s="171"/>
      <c r="D41" s="171"/>
      <c r="E41" s="172"/>
      <c r="F41" s="179">
        <f t="shared" ref="F41:F54" si="0">+D41*E41</f>
        <v>0</v>
      </c>
      <c r="G41" s="167"/>
      <c r="H41" s="162"/>
      <c r="Q41"/>
      <c r="R41"/>
      <c r="S41"/>
      <c r="T41"/>
    </row>
    <row r="42" spans="2:20" s="1" customFormat="1" ht="20.149999999999999" customHeight="1" x14ac:dyDescent="0.35">
      <c r="B42" s="170"/>
      <c r="C42" s="171"/>
      <c r="D42" s="171"/>
      <c r="E42" s="172"/>
      <c r="F42" s="179">
        <f t="shared" si="0"/>
        <v>0</v>
      </c>
      <c r="G42" s="167"/>
      <c r="H42" s="162"/>
      <c r="Q42"/>
      <c r="R42"/>
      <c r="S42"/>
      <c r="T42"/>
    </row>
    <row r="43" spans="2:20" s="1" customFormat="1" ht="20.149999999999999" customHeight="1" x14ac:dyDescent="0.35">
      <c r="B43" s="170"/>
      <c r="C43" s="171"/>
      <c r="D43" s="171"/>
      <c r="E43" s="172"/>
      <c r="F43" s="179">
        <f t="shared" si="0"/>
        <v>0</v>
      </c>
      <c r="G43" s="167"/>
      <c r="H43" s="162"/>
      <c r="Q43"/>
      <c r="R43"/>
      <c r="S43"/>
      <c r="T43"/>
    </row>
    <row r="44" spans="2:20" s="1" customFormat="1" ht="20.149999999999999" customHeight="1" x14ac:dyDescent="0.35">
      <c r="B44" s="170"/>
      <c r="C44" s="171"/>
      <c r="D44" s="171"/>
      <c r="E44" s="172"/>
      <c r="F44" s="179">
        <f t="shared" si="0"/>
        <v>0</v>
      </c>
      <c r="G44" s="167"/>
      <c r="H44" s="162"/>
      <c r="Q44"/>
      <c r="R44"/>
      <c r="S44"/>
      <c r="T44"/>
    </row>
    <row r="45" spans="2:20" s="1" customFormat="1" ht="20.149999999999999" customHeight="1" x14ac:dyDescent="0.35">
      <c r="B45" s="170"/>
      <c r="C45" s="171"/>
      <c r="D45" s="171"/>
      <c r="E45" s="172"/>
      <c r="F45" s="179">
        <f t="shared" si="0"/>
        <v>0</v>
      </c>
      <c r="G45" s="167"/>
      <c r="H45" s="162"/>
      <c r="Q45"/>
      <c r="R45"/>
      <c r="S45"/>
      <c r="T45"/>
    </row>
    <row r="46" spans="2:20" s="1" customFormat="1" ht="20.149999999999999" customHeight="1" x14ac:dyDescent="0.35">
      <c r="B46" s="170"/>
      <c r="C46" s="171"/>
      <c r="D46" s="171"/>
      <c r="E46" s="172"/>
      <c r="F46" s="179">
        <f t="shared" si="0"/>
        <v>0</v>
      </c>
      <c r="G46" s="167"/>
      <c r="H46" s="162"/>
      <c r="Q46"/>
      <c r="R46"/>
      <c r="S46"/>
      <c r="T46"/>
    </row>
    <row r="47" spans="2:20" s="1" customFormat="1" ht="20.149999999999999" customHeight="1" x14ac:dyDescent="0.35">
      <c r="B47" s="170"/>
      <c r="C47" s="171"/>
      <c r="D47" s="171"/>
      <c r="E47" s="172"/>
      <c r="F47" s="179">
        <f t="shared" si="0"/>
        <v>0</v>
      </c>
      <c r="G47" s="167"/>
      <c r="H47" s="162"/>
      <c r="Q47"/>
      <c r="R47"/>
      <c r="S47"/>
      <c r="T47"/>
    </row>
    <row r="48" spans="2:20" s="1" customFormat="1" ht="20.149999999999999" customHeight="1" x14ac:dyDescent="0.35">
      <c r="B48" s="170"/>
      <c r="C48" s="171"/>
      <c r="D48" s="171"/>
      <c r="E48" s="172"/>
      <c r="F48" s="179">
        <f t="shared" si="0"/>
        <v>0</v>
      </c>
      <c r="G48" s="167"/>
      <c r="H48" s="162"/>
      <c r="Q48"/>
      <c r="R48"/>
      <c r="S48"/>
      <c r="T48"/>
    </row>
    <row r="49" spans="2:20" s="1" customFormat="1" ht="20.149999999999999" customHeight="1" x14ac:dyDescent="0.35">
      <c r="B49" s="170"/>
      <c r="C49" s="171"/>
      <c r="D49" s="171"/>
      <c r="E49" s="172"/>
      <c r="F49" s="179">
        <f t="shared" si="0"/>
        <v>0</v>
      </c>
      <c r="G49" s="167"/>
      <c r="H49" s="162"/>
      <c r="Q49"/>
      <c r="R49"/>
      <c r="S49"/>
      <c r="T49"/>
    </row>
    <row r="50" spans="2:20" s="1" customFormat="1" ht="20.149999999999999" customHeight="1" x14ac:dyDescent="0.35">
      <c r="B50" s="170"/>
      <c r="C50" s="171"/>
      <c r="D50" s="171"/>
      <c r="E50" s="172"/>
      <c r="F50" s="179">
        <f t="shared" si="0"/>
        <v>0</v>
      </c>
      <c r="G50" s="167"/>
      <c r="H50" s="162"/>
      <c r="Q50"/>
      <c r="R50"/>
      <c r="S50"/>
      <c r="T50"/>
    </row>
    <row r="51" spans="2:20" s="1" customFormat="1" ht="20.149999999999999" customHeight="1" x14ac:dyDescent="0.35">
      <c r="B51" s="170"/>
      <c r="C51" s="171"/>
      <c r="D51" s="171"/>
      <c r="E51" s="172"/>
      <c r="F51" s="179">
        <f t="shared" si="0"/>
        <v>0</v>
      </c>
      <c r="G51" s="167"/>
      <c r="H51" s="162"/>
      <c r="Q51"/>
      <c r="R51"/>
      <c r="S51"/>
      <c r="T51"/>
    </row>
    <row r="52" spans="2:20" s="1" customFormat="1" ht="20.149999999999999" customHeight="1" x14ac:dyDescent="0.35">
      <c r="B52" s="170"/>
      <c r="C52" s="171"/>
      <c r="D52" s="171"/>
      <c r="E52" s="172"/>
      <c r="F52" s="179">
        <f t="shared" si="0"/>
        <v>0</v>
      </c>
      <c r="G52" s="167"/>
      <c r="H52" s="162"/>
      <c r="Q52"/>
      <c r="R52"/>
      <c r="S52"/>
      <c r="T52"/>
    </row>
    <row r="53" spans="2:20" s="1" customFormat="1" ht="20.149999999999999" customHeight="1" x14ac:dyDescent="0.35">
      <c r="B53" s="170"/>
      <c r="C53" s="171"/>
      <c r="D53" s="171"/>
      <c r="E53" s="172"/>
      <c r="F53" s="179">
        <f t="shared" si="0"/>
        <v>0</v>
      </c>
      <c r="G53" s="167"/>
      <c r="H53" s="162"/>
      <c r="Q53"/>
      <c r="R53"/>
      <c r="S53"/>
      <c r="T53"/>
    </row>
    <row r="54" spans="2:20" s="1" customFormat="1" ht="20.149999999999999" customHeight="1" x14ac:dyDescent="0.35">
      <c r="B54" s="28"/>
      <c r="C54" s="173"/>
      <c r="D54" s="173"/>
      <c r="E54" s="174"/>
      <c r="F54" s="179">
        <f t="shared" si="0"/>
        <v>0</v>
      </c>
      <c r="G54" s="167"/>
      <c r="H54" s="162"/>
      <c r="Q54"/>
      <c r="R54"/>
      <c r="S54"/>
      <c r="T54"/>
    </row>
    <row r="55" spans="2:20" s="1" customFormat="1" ht="40" customHeight="1" x14ac:dyDescent="0.35">
      <c r="B55" s="29" t="s">
        <v>91</v>
      </c>
      <c r="C55" s="30"/>
      <c r="D55" s="30"/>
      <c r="E55" s="30"/>
      <c r="F55" s="163">
        <f>+SUM(F40:F54)</f>
        <v>0</v>
      </c>
      <c r="G55" s="164">
        <f>SUM(G40:G54)</f>
        <v>0</v>
      </c>
      <c r="H55" s="7"/>
      <c r="Q55"/>
      <c r="R55"/>
      <c r="S55"/>
      <c r="T55"/>
    </row>
    <row r="56" spans="2:20" s="1" customFormat="1" ht="20.149999999999999" customHeight="1" x14ac:dyDescent="0.35">
      <c r="B56" s="4"/>
      <c r="C56" s="5"/>
      <c r="D56" s="5"/>
      <c r="E56" s="6"/>
      <c r="F56" s="8"/>
    </row>
    <row r="57" spans="2:20" s="1" customFormat="1" x14ac:dyDescent="0.35">
      <c r="B57" s="6"/>
      <c r="C57" s="6"/>
      <c r="D57" s="6"/>
      <c r="E57" s="6"/>
      <c r="F57" s="6"/>
      <c r="Q57"/>
      <c r="R57"/>
      <c r="S57"/>
      <c r="T57"/>
    </row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</sheetData>
  <sheetProtection algorithmName="SHA-512" hashValue="78Ca3QhkvdJd3w7q1RZkoqyJaeHZNpwDs6++qbensFxuo057IWQCB4YUxNi/PypBDqzSTUcH3VOeaLfiwUEkGw==" saltValue="SvZfgO+a+4JdGfdrK+wkeA==" spinCount="100000" sheet="1" insertRows="0"/>
  <mergeCells count="13">
    <mergeCell ref="B22:H22"/>
    <mergeCell ref="B18:D18"/>
    <mergeCell ref="B20:D20"/>
    <mergeCell ref="B3:F3"/>
    <mergeCell ref="B17:D17"/>
    <mergeCell ref="C6:H6"/>
    <mergeCell ref="C7:H7"/>
    <mergeCell ref="C12:H12"/>
    <mergeCell ref="C13:H13"/>
    <mergeCell ref="B15:H15"/>
    <mergeCell ref="C11:H11"/>
    <mergeCell ref="C8:H8"/>
    <mergeCell ref="C10:H10"/>
  </mergeCells>
  <conditionalFormatting sqref="H19">
    <cfRule type="cellIs" dxfId="1" priority="1" operator="between">
      <formula>1</formula>
      <formula>3000</formula>
    </cfRule>
  </conditionalFormatting>
  <dataValidations count="1">
    <dataValidation type="list" allowBlank="1" showInputMessage="1" showErrorMessage="1" sqref="C10" xr:uid="{7970D5A5-8D64-4EF4-B87E-875D82A65612}">
      <formula1>Comarques</formula1>
    </dataValidation>
  </dataValidations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EF0B39-5C13-4BDD-B3C2-AE9919A4B552}">
          <x14:formula1>
            <xm:f>'Valors possibles'!$X$2:$X$4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7DAB9-9B6C-4D0C-A24C-7699A9923A91}">
  <sheetPr>
    <tabColor theme="4" tint="-0.249977111117893"/>
    <pageSetUpPr fitToPage="1"/>
  </sheetPr>
  <dimension ref="A1:AB166"/>
  <sheetViews>
    <sheetView zoomScale="85" zoomScaleNormal="85" zoomScaleSheetLayoutView="62" workbookViewId="0">
      <selection activeCell="H19" sqref="H19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245" t="s">
        <v>194</v>
      </c>
      <c r="C3" s="245"/>
      <c r="D3" s="245"/>
      <c r="E3" s="245"/>
      <c r="F3" s="2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200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237" t="s">
        <v>92</v>
      </c>
      <c r="C6" s="335" t="s">
        <v>65</v>
      </c>
      <c r="D6" s="335"/>
      <c r="E6" s="335"/>
      <c r="F6" s="335"/>
      <c r="G6" s="335"/>
      <c r="H6" s="3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238"/>
      <c r="C7" s="355"/>
      <c r="D7" s="355"/>
      <c r="E7" s="355"/>
      <c r="F7" s="355"/>
      <c r="G7" s="355"/>
      <c r="H7" s="35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9.5" customHeight="1" x14ac:dyDescent="0.35">
      <c r="B8" s="239" t="s">
        <v>302</v>
      </c>
      <c r="C8" s="361" t="s">
        <v>281</v>
      </c>
      <c r="D8" s="361"/>
      <c r="E8" s="361"/>
      <c r="F8" s="361"/>
      <c r="G8" s="361"/>
      <c r="H8" s="36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35">
      <c r="B9" s="238"/>
      <c r="C9" s="240"/>
      <c r="D9" s="240"/>
      <c r="E9" s="240"/>
      <c r="F9" s="240"/>
      <c r="G9" s="240"/>
      <c r="H9" s="24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9" customHeight="1" x14ac:dyDescent="0.35">
      <c r="B10" s="242" t="s">
        <v>263</v>
      </c>
      <c r="C10" s="363" t="s">
        <v>264</v>
      </c>
      <c r="D10" s="363"/>
      <c r="E10" s="363"/>
      <c r="F10" s="363"/>
      <c r="G10" s="363"/>
      <c r="H10" s="36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35">
      <c r="B11" s="238"/>
      <c r="C11" s="355"/>
      <c r="D11" s="355"/>
      <c r="E11" s="355"/>
      <c r="F11" s="355"/>
      <c r="G11" s="355"/>
      <c r="H11" s="35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8.5" x14ac:dyDescent="0.35">
      <c r="B12" s="243" t="s">
        <v>11</v>
      </c>
      <c r="C12" s="357" t="str">
        <f>'DESPESES.SUB_Sol.licitant'!$C$8</f>
        <v>Escriure títol del projecte</v>
      </c>
      <c r="D12" s="357"/>
      <c r="E12" s="357"/>
      <c r="F12" s="357"/>
      <c r="G12" s="357"/>
      <c r="H12" s="3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9" thickBot="1" x14ac:dyDescent="0.4">
      <c r="B13" s="244"/>
      <c r="C13" s="359"/>
      <c r="D13" s="359"/>
      <c r="E13" s="359"/>
      <c r="F13" s="359"/>
      <c r="G13" s="359"/>
      <c r="H13" s="36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1" customFormat="1" ht="15" customHeight="1" x14ac:dyDescent="0.35">
      <c r="B14" s="27"/>
      <c r="C14" s="27"/>
      <c r="D14" s="27"/>
      <c r="E14" s="27"/>
      <c r="F14" s="27"/>
    </row>
    <row r="15" spans="2:28" ht="23.5" x14ac:dyDescent="0.35">
      <c r="B15" s="346" t="s">
        <v>66</v>
      </c>
      <c r="C15" s="346"/>
      <c r="D15" s="346"/>
      <c r="E15" s="346"/>
      <c r="F15" s="346"/>
      <c r="G15" s="346"/>
      <c r="H15" s="346"/>
    </row>
    <row r="16" spans="2:28" s="1" customFormat="1" ht="20.149999999999999" customHeight="1" thickBot="1" x14ac:dyDescent="0.4">
      <c r="B16" s="27"/>
      <c r="C16" s="27"/>
      <c r="D16" s="27"/>
      <c r="E16" s="27"/>
      <c r="F16" s="27"/>
    </row>
    <row r="17" spans="2:20" s="1" customFormat="1" ht="30" customHeight="1" thickTop="1" x14ac:dyDescent="0.35">
      <c r="B17" s="349" t="s">
        <v>9</v>
      </c>
      <c r="C17" s="350"/>
      <c r="D17" s="350"/>
      <c r="E17" s="20"/>
      <c r="F17" s="220"/>
      <c r="G17" s="220"/>
      <c r="H17" s="220">
        <f>+$E$36</f>
        <v>0</v>
      </c>
    </row>
    <row r="18" spans="2:20" s="1" customFormat="1" ht="30" customHeight="1" x14ac:dyDescent="0.35">
      <c r="B18" s="353" t="s">
        <v>26</v>
      </c>
      <c r="C18" s="354"/>
      <c r="D18" s="354"/>
      <c r="E18" s="21"/>
      <c r="F18" s="221"/>
      <c r="G18" s="221"/>
      <c r="H18" s="221">
        <f>+$F$55</f>
        <v>0</v>
      </c>
    </row>
    <row r="19" spans="2:20" s="1" customFormat="1" ht="30" customHeight="1" thickBot="1" x14ac:dyDescent="0.4">
      <c r="B19" s="22" t="s">
        <v>14</v>
      </c>
      <c r="C19" s="23"/>
      <c r="D19" s="23"/>
      <c r="E19" s="24"/>
      <c r="F19" s="222"/>
      <c r="G19" s="222"/>
      <c r="H19" s="222">
        <f>SUM($H$17:$H$18)</f>
        <v>0</v>
      </c>
    </row>
    <row r="20" spans="2:20" s="1" customFormat="1" ht="30" customHeight="1" thickBot="1" x14ac:dyDescent="0.4">
      <c r="B20" s="351" t="s">
        <v>71</v>
      </c>
      <c r="C20" s="352"/>
      <c r="D20" s="352"/>
      <c r="E20" s="156"/>
      <c r="F20" s="223"/>
      <c r="G20" s="223"/>
      <c r="H20" s="223">
        <f>+$F$36+$G$55</f>
        <v>0</v>
      </c>
    </row>
    <row r="21" spans="2:20" s="1" customFormat="1" ht="15" thickTop="1" x14ac:dyDescent="0.35"/>
    <row r="22" spans="2:20" ht="23.5" x14ac:dyDescent="0.35">
      <c r="B22" s="346" t="s">
        <v>67</v>
      </c>
      <c r="C22" s="346"/>
      <c r="D22" s="346"/>
      <c r="E22" s="346"/>
      <c r="F22" s="346"/>
      <c r="G22" s="346"/>
      <c r="H22" s="346"/>
    </row>
    <row r="23" spans="2:20" x14ac:dyDescent="0.35">
      <c r="B23" s="1"/>
      <c r="C23" s="1"/>
      <c r="D23" s="1"/>
      <c r="E23" s="1"/>
      <c r="F23" s="1"/>
    </row>
    <row r="24" spans="2:20" s="1" customFormat="1" ht="15.5" x14ac:dyDescent="0.35">
      <c r="B24" s="14" t="s">
        <v>68</v>
      </c>
      <c r="C24" s="15"/>
      <c r="D24" s="15"/>
      <c r="E24" s="15"/>
      <c r="F24" s="15"/>
      <c r="G24" s="15"/>
      <c r="Q24"/>
      <c r="R24"/>
      <c r="S24"/>
      <c r="T24"/>
    </row>
    <row r="25" spans="2:20" s="1" customFormat="1" ht="50.25" customHeight="1" x14ac:dyDescent="0.35">
      <c r="B25" s="175" t="s">
        <v>2</v>
      </c>
      <c r="C25" s="31" t="s">
        <v>3</v>
      </c>
      <c r="D25" s="31" t="s">
        <v>4</v>
      </c>
      <c r="E25" s="17" t="s">
        <v>13</v>
      </c>
      <c r="F25" s="17" t="s">
        <v>70</v>
      </c>
      <c r="G25" s="17" t="s">
        <v>83</v>
      </c>
      <c r="Q25"/>
      <c r="R25"/>
      <c r="S25"/>
      <c r="T25"/>
    </row>
    <row r="26" spans="2:20" s="1" customFormat="1" ht="20.149999999999999" customHeight="1" x14ac:dyDescent="0.35">
      <c r="B26" s="170"/>
      <c r="C26" s="171"/>
      <c r="D26" s="171"/>
      <c r="E26" s="177"/>
      <c r="F26" s="166"/>
      <c r="G26" s="162"/>
      <c r="Q26"/>
      <c r="R26"/>
      <c r="S26"/>
      <c r="T26"/>
    </row>
    <row r="27" spans="2:20" s="1" customFormat="1" ht="20.149999999999999" customHeight="1" x14ac:dyDescent="0.35">
      <c r="B27" s="170"/>
      <c r="C27" s="171"/>
      <c r="D27" s="171"/>
      <c r="E27" s="177"/>
      <c r="F27" s="166"/>
      <c r="G27" s="162"/>
      <c r="Q27"/>
      <c r="R27"/>
      <c r="S27"/>
      <c r="T27"/>
    </row>
    <row r="28" spans="2:20" s="1" customFormat="1" ht="20.149999999999999" customHeight="1" x14ac:dyDescent="0.35">
      <c r="B28" s="170"/>
      <c r="C28" s="171"/>
      <c r="D28" s="171"/>
      <c r="E28" s="177"/>
      <c r="F28" s="166"/>
      <c r="G28" s="162"/>
      <c r="Q28"/>
      <c r="R28"/>
      <c r="S28"/>
      <c r="T28"/>
    </row>
    <row r="29" spans="2:20" s="1" customFormat="1" ht="20.149999999999999" customHeight="1" x14ac:dyDescent="0.35">
      <c r="B29" s="170"/>
      <c r="C29" s="171"/>
      <c r="D29" s="171"/>
      <c r="E29" s="177"/>
      <c r="F29" s="166"/>
      <c r="G29" s="162"/>
      <c r="Q29"/>
      <c r="R29"/>
      <c r="S29"/>
      <c r="T29"/>
    </row>
    <row r="30" spans="2:20" s="1" customFormat="1" ht="20.149999999999999" customHeight="1" x14ac:dyDescent="0.35">
      <c r="B30" s="170"/>
      <c r="C30" s="171"/>
      <c r="D30" s="171"/>
      <c r="E30" s="177"/>
      <c r="F30" s="166"/>
      <c r="G30" s="162"/>
      <c r="Q30"/>
      <c r="R30"/>
      <c r="S30"/>
      <c r="T30"/>
    </row>
    <row r="31" spans="2:20" s="1" customFormat="1" ht="20.149999999999999" customHeight="1" x14ac:dyDescent="0.35">
      <c r="B31" s="170"/>
      <c r="C31" s="171"/>
      <c r="D31" s="171"/>
      <c r="E31" s="177"/>
      <c r="F31" s="166"/>
      <c r="G31" s="162"/>
      <c r="Q31"/>
      <c r="R31"/>
      <c r="S31"/>
      <c r="T31"/>
    </row>
    <row r="32" spans="2:20" s="1" customFormat="1" ht="20.149999999999999" customHeight="1" x14ac:dyDescent="0.35">
      <c r="B32" s="170"/>
      <c r="C32" s="171"/>
      <c r="D32" s="171"/>
      <c r="E32" s="177"/>
      <c r="F32" s="166"/>
      <c r="G32" s="162"/>
      <c r="Q32"/>
      <c r="R32"/>
      <c r="S32"/>
      <c r="T32"/>
    </row>
    <row r="33" spans="2:20" s="1" customFormat="1" ht="20.149999999999999" customHeight="1" x14ac:dyDescent="0.35">
      <c r="B33" s="170"/>
      <c r="C33" s="171"/>
      <c r="D33" s="171"/>
      <c r="E33" s="177"/>
      <c r="F33" s="166"/>
      <c r="G33" s="162"/>
      <c r="Q33"/>
      <c r="R33"/>
      <c r="S33"/>
      <c r="T33"/>
    </row>
    <row r="34" spans="2:20" s="1" customFormat="1" ht="20.149999999999999" customHeight="1" x14ac:dyDescent="0.35">
      <c r="B34" s="170"/>
      <c r="C34" s="171"/>
      <c r="D34" s="171"/>
      <c r="E34" s="177"/>
      <c r="F34" s="166"/>
      <c r="G34" s="162"/>
      <c r="Q34"/>
      <c r="R34"/>
      <c r="S34"/>
      <c r="T34"/>
    </row>
    <row r="35" spans="2:20" s="1" customFormat="1" ht="20.149999999999999" customHeight="1" x14ac:dyDescent="0.35">
      <c r="B35" s="28"/>
      <c r="C35" s="173"/>
      <c r="D35" s="173"/>
      <c r="E35" s="165"/>
      <c r="F35" s="166"/>
      <c r="G35" s="162"/>
      <c r="Q35"/>
      <c r="R35"/>
      <c r="S35"/>
      <c r="T35"/>
    </row>
    <row r="36" spans="2:20" s="1" customFormat="1" ht="40" customHeight="1" x14ac:dyDescent="0.35">
      <c r="B36" s="29" t="s">
        <v>0</v>
      </c>
      <c r="C36" s="30"/>
      <c r="D36" s="30"/>
      <c r="E36" s="164">
        <f>+SUM(E26:E35)</f>
        <v>0</v>
      </c>
      <c r="F36" s="164">
        <f>SUM(F26:F35)</f>
        <v>0</v>
      </c>
      <c r="G36" s="7"/>
      <c r="Q36"/>
      <c r="R36"/>
      <c r="S36"/>
      <c r="T36"/>
    </row>
    <row r="37" spans="2:20" s="1" customFormat="1" x14ac:dyDescent="0.35">
      <c r="B37" s="4"/>
      <c r="C37" s="5"/>
      <c r="D37" s="5"/>
      <c r="E37" s="7"/>
    </row>
    <row r="38" spans="2:20" s="1" customFormat="1" ht="15.5" x14ac:dyDescent="0.35">
      <c r="B38" s="14" t="s">
        <v>69</v>
      </c>
      <c r="C38" s="15"/>
      <c r="D38" s="15"/>
      <c r="E38" s="15"/>
      <c r="F38" s="15"/>
      <c r="G38" s="15"/>
      <c r="H38" s="15"/>
      <c r="Q38"/>
      <c r="R38"/>
      <c r="S38"/>
      <c r="T38"/>
    </row>
    <row r="39" spans="2:20" s="1" customFormat="1" ht="51" customHeight="1" x14ac:dyDescent="0.35">
      <c r="B39" s="169" t="s">
        <v>5</v>
      </c>
      <c r="C39" s="17" t="s">
        <v>72</v>
      </c>
      <c r="D39" s="31" t="s">
        <v>16</v>
      </c>
      <c r="E39" s="18" t="s">
        <v>8</v>
      </c>
      <c r="F39" s="17" t="s">
        <v>13</v>
      </c>
      <c r="G39" s="17" t="s">
        <v>70</v>
      </c>
      <c r="H39" s="17" t="s">
        <v>83</v>
      </c>
      <c r="Q39"/>
      <c r="R39"/>
      <c r="S39"/>
      <c r="T39"/>
    </row>
    <row r="40" spans="2:20" s="1" customFormat="1" ht="20.149999999999999" customHeight="1" x14ac:dyDescent="0.35">
      <c r="B40" s="170"/>
      <c r="C40" s="171"/>
      <c r="D40" s="171"/>
      <c r="E40" s="172"/>
      <c r="F40" s="179">
        <f>+D40*E40</f>
        <v>0</v>
      </c>
      <c r="G40" s="167"/>
      <c r="H40" s="162"/>
      <c r="Q40"/>
      <c r="R40"/>
      <c r="S40"/>
      <c r="T40"/>
    </row>
    <row r="41" spans="2:20" s="1" customFormat="1" ht="20.149999999999999" customHeight="1" x14ac:dyDescent="0.35">
      <c r="B41" s="170"/>
      <c r="C41" s="171"/>
      <c r="D41" s="171"/>
      <c r="E41" s="172"/>
      <c r="F41" s="179">
        <f t="shared" ref="F41:F54" si="0">+D41*E41</f>
        <v>0</v>
      </c>
      <c r="G41" s="167"/>
      <c r="H41" s="162"/>
      <c r="Q41"/>
      <c r="R41"/>
      <c r="S41"/>
      <c r="T41"/>
    </row>
    <row r="42" spans="2:20" s="1" customFormat="1" ht="20.149999999999999" customHeight="1" x14ac:dyDescent="0.35">
      <c r="B42" s="170"/>
      <c r="C42" s="171"/>
      <c r="D42" s="171"/>
      <c r="E42" s="172"/>
      <c r="F42" s="179">
        <f t="shared" si="0"/>
        <v>0</v>
      </c>
      <c r="G42" s="167"/>
      <c r="H42" s="162"/>
      <c r="Q42"/>
      <c r="R42"/>
      <c r="S42"/>
      <c r="T42"/>
    </row>
    <row r="43" spans="2:20" s="1" customFormat="1" ht="20.149999999999999" customHeight="1" x14ac:dyDescent="0.35">
      <c r="B43" s="170"/>
      <c r="C43" s="171"/>
      <c r="D43" s="171"/>
      <c r="E43" s="172"/>
      <c r="F43" s="179">
        <f t="shared" si="0"/>
        <v>0</v>
      </c>
      <c r="G43" s="167"/>
      <c r="H43" s="162"/>
      <c r="Q43"/>
      <c r="R43"/>
      <c r="S43"/>
      <c r="T43"/>
    </row>
    <row r="44" spans="2:20" s="1" customFormat="1" ht="20.149999999999999" customHeight="1" x14ac:dyDescent="0.35">
      <c r="B44" s="170"/>
      <c r="C44" s="171"/>
      <c r="D44" s="171"/>
      <c r="E44" s="172"/>
      <c r="F44" s="179">
        <f t="shared" si="0"/>
        <v>0</v>
      </c>
      <c r="G44" s="167"/>
      <c r="H44" s="162"/>
      <c r="Q44"/>
      <c r="R44"/>
      <c r="S44"/>
      <c r="T44"/>
    </row>
    <row r="45" spans="2:20" s="1" customFormat="1" ht="20.149999999999999" customHeight="1" x14ac:dyDescent="0.35">
      <c r="B45" s="170"/>
      <c r="C45" s="171"/>
      <c r="D45" s="171"/>
      <c r="E45" s="172"/>
      <c r="F45" s="179">
        <f t="shared" si="0"/>
        <v>0</v>
      </c>
      <c r="G45" s="167"/>
      <c r="H45" s="162"/>
      <c r="Q45"/>
      <c r="R45"/>
      <c r="S45"/>
      <c r="T45"/>
    </row>
    <row r="46" spans="2:20" s="1" customFormat="1" ht="20.149999999999999" customHeight="1" x14ac:dyDescent="0.35">
      <c r="B46" s="170"/>
      <c r="C46" s="171"/>
      <c r="D46" s="171"/>
      <c r="E46" s="172"/>
      <c r="F46" s="179">
        <f t="shared" si="0"/>
        <v>0</v>
      </c>
      <c r="G46" s="167"/>
      <c r="H46" s="162"/>
      <c r="Q46"/>
      <c r="R46"/>
      <c r="S46"/>
      <c r="T46"/>
    </row>
    <row r="47" spans="2:20" s="1" customFormat="1" ht="20.149999999999999" customHeight="1" x14ac:dyDescent="0.35">
      <c r="B47" s="170"/>
      <c r="C47" s="171"/>
      <c r="D47" s="171"/>
      <c r="E47" s="172"/>
      <c r="F47" s="179">
        <f t="shared" si="0"/>
        <v>0</v>
      </c>
      <c r="G47" s="167"/>
      <c r="H47" s="162"/>
      <c r="Q47"/>
      <c r="R47"/>
      <c r="S47"/>
      <c r="T47"/>
    </row>
    <row r="48" spans="2:20" s="1" customFormat="1" ht="20.149999999999999" customHeight="1" x14ac:dyDescent="0.35">
      <c r="B48" s="170"/>
      <c r="C48" s="171"/>
      <c r="D48" s="171"/>
      <c r="E48" s="172"/>
      <c r="F48" s="179">
        <f t="shared" si="0"/>
        <v>0</v>
      </c>
      <c r="G48" s="167"/>
      <c r="H48" s="162"/>
      <c r="Q48"/>
      <c r="R48"/>
      <c r="S48"/>
      <c r="T48"/>
    </row>
    <row r="49" spans="2:20" s="1" customFormat="1" ht="20.149999999999999" customHeight="1" x14ac:dyDescent="0.35">
      <c r="B49" s="170"/>
      <c r="C49" s="171"/>
      <c r="D49" s="171"/>
      <c r="E49" s="172"/>
      <c r="F49" s="179">
        <f t="shared" si="0"/>
        <v>0</v>
      </c>
      <c r="G49" s="167"/>
      <c r="H49" s="162"/>
      <c r="Q49"/>
      <c r="R49"/>
      <c r="S49"/>
      <c r="T49"/>
    </row>
    <row r="50" spans="2:20" s="1" customFormat="1" ht="20.149999999999999" customHeight="1" x14ac:dyDescent="0.35">
      <c r="B50" s="170"/>
      <c r="C50" s="171"/>
      <c r="D50" s="171"/>
      <c r="E50" s="172"/>
      <c r="F50" s="179">
        <f t="shared" si="0"/>
        <v>0</v>
      </c>
      <c r="G50" s="167"/>
      <c r="H50" s="162"/>
      <c r="Q50"/>
      <c r="R50"/>
      <c r="S50"/>
      <c r="T50"/>
    </row>
    <row r="51" spans="2:20" s="1" customFormat="1" ht="20.149999999999999" customHeight="1" x14ac:dyDescent="0.35">
      <c r="B51" s="170"/>
      <c r="C51" s="171"/>
      <c r="D51" s="171"/>
      <c r="E51" s="172"/>
      <c r="F51" s="179">
        <f t="shared" si="0"/>
        <v>0</v>
      </c>
      <c r="G51" s="167"/>
      <c r="H51" s="162"/>
      <c r="Q51"/>
      <c r="R51"/>
      <c r="S51"/>
      <c r="T51"/>
    </row>
    <row r="52" spans="2:20" s="1" customFormat="1" ht="20.149999999999999" customHeight="1" x14ac:dyDescent="0.35">
      <c r="B52" s="170"/>
      <c r="C52" s="171"/>
      <c r="D52" s="171"/>
      <c r="E52" s="172"/>
      <c r="F52" s="179">
        <f t="shared" si="0"/>
        <v>0</v>
      </c>
      <c r="G52" s="167"/>
      <c r="H52" s="162"/>
      <c r="Q52"/>
      <c r="R52"/>
      <c r="S52"/>
      <c r="T52"/>
    </row>
    <row r="53" spans="2:20" s="1" customFormat="1" ht="20.149999999999999" customHeight="1" x14ac:dyDescent="0.35">
      <c r="B53" s="170"/>
      <c r="C53" s="171"/>
      <c r="D53" s="171"/>
      <c r="E53" s="172"/>
      <c r="F53" s="179">
        <f t="shared" si="0"/>
        <v>0</v>
      </c>
      <c r="G53" s="167"/>
      <c r="H53" s="162"/>
      <c r="Q53"/>
      <c r="R53"/>
      <c r="S53"/>
      <c r="T53"/>
    </row>
    <row r="54" spans="2:20" s="1" customFormat="1" ht="20.149999999999999" customHeight="1" x14ac:dyDescent="0.35">
      <c r="B54" s="28"/>
      <c r="C54" s="173"/>
      <c r="D54" s="173"/>
      <c r="E54" s="174"/>
      <c r="F54" s="179">
        <f t="shared" si="0"/>
        <v>0</v>
      </c>
      <c r="G54" s="167"/>
      <c r="H54" s="162"/>
      <c r="Q54"/>
      <c r="R54"/>
      <c r="S54"/>
      <c r="T54"/>
    </row>
    <row r="55" spans="2:20" s="1" customFormat="1" ht="40" customHeight="1" x14ac:dyDescent="0.35">
      <c r="B55" s="29" t="s">
        <v>93</v>
      </c>
      <c r="C55" s="30"/>
      <c r="D55" s="30"/>
      <c r="E55" s="30"/>
      <c r="F55" s="163">
        <f>+SUM(F40:F54)</f>
        <v>0</v>
      </c>
      <c r="G55" s="164">
        <f>SUM(G40:G54)</f>
        <v>0</v>
      </c>
      <c r="H55" s="7"/>
      <c r="Q55"/>
      <c r="R55"/>
      <c r="S55"/>
      <c r="T55"/>
    </row>
    <row r="56" spans="2:20" s="1" customFormat="1" ht="20.149999999999999" customHeight="1" x14ac:dyDescent="0.35">
      <c r="B56" s="4"/>
      <c r="C56" s="5"/>
      <c r="D56" s="5"/>
      <c r="E56" s="6"/>
      <c r="F56" s="8"/>
    </row>
    <row r="57" spans="2:20" s="1" customFormat="1" x14ac:dyDescent="0.35">
      <c r="B57" s="6"/>
      <c r="C57" s="6"/>
      <c r="D57" s="6"/>
      <c r="E57" s="6"/>
      <c r="F57" s="6"/>
      <c r="Q57"/>
      <c r="R57"/>
      <c r="S57"/>
      <c r="T57"/>
    </row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</sheetData>
  <sheetProtection algorithmName="SHA-512" hashValue="Zh1S6mm8gise606NYC8FmUdNDrWPSuj5lGkZy0hrgBN+tvcblJjedzWzRqsxF6dWAhYZRoQDcgGGf+Bq0ZS1Bw==" saltValue="Nq2IOxlOEOU+wMkbCSR9Fg==" spinCount="100000" sheet="1" insertRows="0"/>
  <mergeCells count="13">
    <mergeCell ref="B22:H22"/>
    <mergeCell ref="B18:D18"/>
    <mergeCell ref="B20:D20"/>
    <mergeCell ref="B3:F3"/>
    <mergeCell ref="B17:D17"/>
    <mergeCell ref="C6:H6"/>
    <mergeCell ref="C11:H11"/>
    <mergeCell ref="C12:H12"/>
    <mergeCell ref="C13:H13"/>
    <mergeCell ref="B15:H15"/>
    <mergeCell ref="C7:H7"/>
    <mergeCell ref="C8:H8"/>
    <mergeCell ref="C10:H10"/>
  </mergeCells>
  <conditionalFormatting sqref="H19">
    <cfRule type="cellIs" dxfId="0" priority="1" operator="between">
      <formula>1</formula>
      <formula>3000</formula>
    </cfRule>
  </conditionalFormatting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0ACEDF-67A6-4948-BA27-D14860AB8C81}">
          <x14:formula1>
            <xm:f>'Valors possibles'!$U$2:$U$43</xm:f>
          </x14:formula1>
          <xm:sqref>C10</xm:sqref>
        </x14:dataValidation>
        <x14:dataValidation type="list" allowBlank="1" showInputMessage="1" showErrorMessage="1" xr:uid="{A3CF6108-4F9C-43F9-9275-8DD93FC2DDF0}">
          <x14:formula1>
            <xm:f>'Valors possibles'!$X$2:$X$4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1C05-B5FB-4483-AC20-F49460E9FEB2}">
  <sheetPr>
    <tabColor theme="4" tint="-0.249977111117893"/>
  </sheetPr>
  <dimension ref="A1:BH43"/>
  <sheetViews>
    <sheetView zoomScaleNormal="100" workbookViewId="0">
      <selection activeCell="F16" sqref="F16"/>
    </sheetView>
  </sheetViews>
  <sheetFormatPr defaultColWidth="9.1796875" defaultRowHeight="14.5" x14ac:dyDescent="0.35"/>
  <cols>
    <col min="1" max="1" width="11" style="46" customWidth="1"/>
    <col min="2" max="2" width="11" style="46" bestFit="1" customWidth="1"/>
    <col min="3" max="3" width="1.7265625" style="46" customWidth="1"/>
    <col min="4" max="6" width="11" style="46" bestFit="1" customWidth="1"/>
    <col min="7" max="7" width="11" style="46" customWidth="1"/>
    <col min="8" max="15" width="11" style="46" bestFit="1" customWidth="1"/>
    <col min="16" max="16" width="11" style="46" customWidth="1"/>
    <col min="17" max="17" width="11" style="46" bestFit="1" customWidth="1"/>
    <col min="18" max="18" width="2" style="57" customWidth="1"/>
    <col min="19" max="19" width="19.1796875" style="49" bestFit="1" customWidth="1"/>
    <col min="20" max="20" width="2" style="57" customWidth="1"/>
    <col min="21" max="21" width="15.54296875" style="198" bestFit="1" customWidth="1"/>
    <col min="22" max="22" width="19.1796875" style="195" bestFit="1" customWidth="1"/>
    <col min="23" max="23" width="2" style="57" customWidth="1"/>
    <col min="24" max="24" width="15.54296875" style="215" bestFit="1" customWidth="1"/>
    <col min="25" max="25" width="9.1796875" style="215"/>
    <col min="26" max="60" width="9.1796875" style="1"/>
  </cols>
  <sheetData>
    <row r="1" spans="1:60" s="48" customFormat="1" x14ac:dyDescent="0.35">
      <c r="A1" s="45" t="s">
        <v>198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57"/>
      <c r="S1" s="44" t="s">
        <v>161</v>
      </c>
      <c r="T1" s="57"/>
      <c r="U1" s="196" t="s">
        <v>202</v>
      </c>
      <c r="V1" s="193" t="s">
        <v>270</v>
      </c>
      <c r="W1" s="57"/>
      <c r="X1" s="214" t="s">
        <v>277</v>
      </c>
      <c r="Y1" s="214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</row>
    <row r="2" spans="1:60" x14ac:dyDescent="0.35">
      <c r="S2" s="219" t="s">
        <v>196</v>
      </c>
      <c r="U2" s="197" t="s">
        <v>203</v>
      </c>
      <c r="V2" s="194">
        <v>0</v>
      </c>
      <c r="X2" s="216" t="s">
        <v>278</v>
      </c>
      <c r="Y2" s="217">
        <v>0.8</v>
      </c>
    </row>
    <row r="3" spans="1:60" x14ac:dyDescent="0.35">
      <c r="A3" s="50" t="s">
        <v>164</v>
      </c>
      <c r="B3" s="50" t="s">
        <v>165</v>
      </c>
      <c r="C3" s="50" t="s">
        <v>274</v>
      </c>
      <c r="D3" s="50" t="s">
        <v>166</v>
      </c>
      <c r="E3" s="50" t="s">
        <v>167</v>
      </c>
      <c r="F3" s="50" t="s">
        <v>168</v>
      </c>
      <c r="G3" s="50" t="s">
        <v>169</v>
      </c>
      <c r="H3" s="50" t="s">
        <v>170</v>
      </c>
      <c r="I3" s="50" t="s">
        <v>171</v>
      </c>
      <c r="J3" s="50" t="s">
        <v>172</v>
      </c>
      <c r="K3" s="50" t="s">
        <v>173</v>
      </c>
      <c r="L3" s="50" t="s">
        <v>174</v>
      </c>
      <c r="M3" s="50" t="s">
        <v>175</v>
      </c>
      <c r="N3" s="50" t="s">
        <v>176</v>
      </c>
      <c r="O3" s="50" t="s">
        <v>177</v>
      </c>
      <c r="P3" s="50" t="s">
        <v>178</v>
      </c>
      <c r="Q3" s="50" t="s">
        <v>179</v>
      </c>
      <c r="R3" s="213"/>
      <c r="S3" s="219" t="s">
        <v>162</v>
      </c>
      <c r="T3" s="213"/>
      <c r="U3" s="197" t="s">
        <v>217</v>
      </c>
      <c r="V3" s="194">
        <v>0.5</v>
      </c>
      <c r="W3" s="213"/>
      <c r="X3" s="216" t="s">
        <v>279</v>
      </c>
      <c r="Y3" s="217">
        <v>0.2</v>
      </c>
    </row>
    <row r="4" spans="1:60" x14ac:dyDescent="0.35">
      <c r="A4" s="212">
        <v>0</v>
      </c>
      <c r="B4" s="51">
        <v>0</v>
      </c>
      <c r="C4" s="191"/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  <c r="P4" s="51">
        <v>0</v>
      </c>
      <c r="Q4" s="192">
        <v>0</v>
      </c>
      <c r="R4" s="213"/>
      <c r="S4" s="219" t="s">
        <v>163</v>
      </c>
      <c r="T4" s="213"/>
      <c r="U4" s="197" t="s">
        <v>218</v>
      </c>
      <c r="V4" s="194">
        <v>0.5</v>
      </c>
      <c r="W4" s="213"/>
      <c r="X4" s="216" t="s">
        <v>280</v>
      </c>
      <c r="Y4" s="217">
        <v>0.2</v>
      </c>
    </row>
    <row r="5" spans="1:60" x14ac:dyDescent="0.35">
      <c r="A5" s="212">
        <v>2</v>
      </c>
      <c r="B5" s="51">
        <v>2</v>
      </c>
      <c r="C5" s="191"/>
      <c r="D5" s="51">
        <v>2</v>
      </c>
      <c r="E5" s="51">
        <v>2</v>
      </c>
      <c r="F5" s="51">
        <v>1</v>
      </c>
      <c r="G5" s="51">
        <v>3</v>
      </c>
      <c r="H5" s="51">
        <v>1</v>
      </c>
      <c r="I5" s="51">
        <v>1</v>
      </c>
      <c r="J5" s="51">
        <v>2</v>
      </c>
      <c r="K5" s="51">
        <v>3</v>
      </c>
      <c r="L5" s="51">
        <v>3</v>
      </c>
      <c r="M5" s="51">
        <v>1</v>
      </c>
      <c r="N5" s="51">
        <v>1</v>
      </c>
      <c r="O5" s="51">
        <v>1</v>
      </c>
      <c r="P5" s="51">
        <v>2</v>
      </c>
      <c r="Q5" s="192">
        <v>2</v>
      </c>
      <c r="R5" s="213"/>
      <c r="S5" s="219" t="s">
        <v>197</v>
      </c>
      <c r="T5" s="213"/>
      <c r="U5" s="197" t="s">
        <v>232</v>
      </c>
      <c r="V5" s="194">
        <v>1</v>
      </c>
      <c r="W5" s="213"/>
    </row>
    <row r="6" spans="1:60" x14ac:dyDescent="0.35">
      <c r="A6" s="212">
        <v>4</v>
      </c>
      <c r="B6" s="51">
        <v>4</v>
      </c>
      <c r="C6" s="191"/>
      <c r="D6" s="51">
        <v>3</v>
      </c>
      <c r="E6" s="51">
        <v>3</v>
      </c>
      <c r="F6" s="51">
        <v>2</v>
      </c>
      <c r="G6" s="51">
        <v>5</v>
      </c>
      <c r="H6" s="51">
        <v>2</v>
      </c>
      <c r="I6" s="51">
        <v>2</v>
      </c>
      <c r="J6" s="51">
        <v>3</v>
      </c>
      <c r="K6" s="51">
        <v>5</v>
      </c>
      <c r="L6" s="51">
        <v>5</v>
      </c>
      <c r="M6" s="51">
        <v>2</v>
      </c>
      <c r="N6" s="51">
        <v>2</v>
      </c>
      <c r="O6" s="51">
        <v>2</v>
      </c>
      <c r="P6" s="51">
        <v>5</v>
      </c>
      <c r="Q6" s="192">
        <v>3</v>
      </c>
      <c r="R6" s="213"/>
      <c r="S6" s="219" t="s">
        <v>180</v>
      </c>
      <c r="T6" s="213"/>
      <c r="U6" s="197" t="s">
        <v>231</v>
      </c>
      <c r="V6" s="194">
        <v>1</v>
      </c>
      <c r="W6" s="213"/>
    </row>
    <row r="7" spans="1:60" x14ac:dyDescent="0.35">
      <c r="A7" s="51">
        <v>5</v>
      </c>
      <c r="B7" s="51">
        <v>5</v>
      </c>
      <c r="C7" s="191"/>
      <c r="D7" s="51">
        <v>5</v>
      </c>
      <c r="E7" s="51">
        <v>5</v>
      </c>
      <c r="F7" s="51">
        <v>3</v>
      </c>
      <c r="H7" s="51">
        <v>4</v>
      </c>
      <c r="I7" s="51">
        <v>3</v>
      </c>
      <c r="J7" s="51">
        <v>5</v>
      </c>
      <c r="M7" s="51">
        <v>5</v>
      </c>
      <c r="N7" s="51">
        <v>3</v>
      </c>
      <c r="O7" s="51">
        <v>3</v>
      </c>
      <c r="Q7" s="192">
        <v>4</v>
      </c>
      <c r="R7" s="213"/>
      <c r="S7" s="219" t="s">
        <v>181</v>
      </c>
      <c r="T7" s="213"/>
      <c r="U7" s="197" t="s">
        <v>219</v>
      </c>
      <c r="V7" s="194">
        <v>0.5</v>
      </c>
      <c r="W7" s="213"/>
    </row>
    <row r="8" spans="1:60" x14ac:dyDescent="0.35">
      <c r="C8" s="191"/>
      <c r="F8" s="51">
        <v>4</v>
      </c>
      <c r="H8" s="51">
        <v>5</v>
      </c>
      <c r="I8" s="51">
        <v>4</v>
      </c>
      <c r="N8" s="51">
        <v>5</v>
      </c>
      <c r="O8" s="51">
        <v>4</v>
      </c>
      <c r="Q8" s="192">
        <v>5</v>
      </c>
      <c r="R8" s="213"/>
      <c r="S8" s="219" t="s">
        <v>283</v>
      </c>
      <c r="T8" s="213"/>
      <c r="U8" s="197" t="s">
        <v>233</v>
      </c>
      <c r="V8" s="194">
        <v>1</v>
      </c>
      <c r="W8" s="213"/>
    </row>
    <row r="9" spans="1:60" x14ac:dyDescent="0.35">
      <c r="C9" s="191"/>
      <c r="F9" s="51">
        <v>5</v>
      </c>
      <c r="I9" s="51">
        <v>5</v>
      </c>
      <c r="O9" s="51">
        <v>5</v>
      </c>
      <c r="U9" s="197" t="s">
        <v>204</v>
      </c>
      <c r="V9" s="194">
        <v>0</v>
      </c>
    </row>
    <row r="10" spans="1:60" x14ac:dyDescent="0.35">
      <c r="N10" s="50"/>
      <c r="U10" s="197" t="s">
        <v>205</v>
      </c>
      <c r="V10" s="194">
        <v>0</v>
      </c>
    </row>
    <row r="11" spans="1:60" x14ac:dyDescent="0.35">
      <c r="N11" s="50"/>
      <c r="U11" s="197" t="s">
        <v>220</v>
      </c>
      <c r="V11" s="194">
        <v>0.5</v>
      </c>
    </row>
    <row r="12" spans="1:60" x14ac:dyDescent="0.35">
      <c r="I12" s="50"/>
      <c r="K12" s="50"/>
      <c r="U12" s="197" t="s">
        <v>234</v>
      </c>
      <c r="V12" s="194">
        <v>1</v>
      </c>
    </row>
    <row r="13" spans="1:60" x14ac:dyDescent="0.35">
      <c r="I13" s="50"/>
      <c r="N13" s="50"/>
      <c r="U13" s="197" t="s">
        <v>206</v>
      </c>
      <c r="V13" s="194">
        <v>0</v>
      </c>
    </row>
    <row r="14" spans="1:60" x14ac:dyDescent="0.35">
      <c r="N14" s="50"/>
      <c r="U14" s="197" t="s">
        <v>221</v>
      </c>
      <c r="V14" s="194">
        <v>0.5</v>
      </c>
    </row>
    <row r="15" spans="1:60" x14ac:dyDescent="0.35">
      <c r="N15" s="50"/>
      <c r="U15" s="197" t="s">
        <v>207</v>
      </c>
      <c r="V15" s="194">
        <v>0</v>
      </c>
    </row>
    <row r="16" spans="1:60" x14ac:dyDescent="0.35">
      <c r="U16" s="197" t="s">
        <v>222</v>
      </c>
      <c r="V16" s="194">
        <v>0.5</v>
      </c>
    </row>
    <row r="17" spans="21:22" x14ac:dyDescent="0.35">
      <c r="U17" s="197" t="s">
        <v>223</v>
      </c>
      <c r="V17" s="194">
        <v>0.5</v>
      </c>
    </row>
    <row r="18" spans="21:22" x14ac:dyDescent="0.35">
      <c r="U18" s="197" t="s">
        <v>224</v>
      </c>
      <c r="V18" s="194">
        <v>0.5</v>
      </c>
    </row>
    <row r="19" spans="21:22" x14ac:dyDescent="0.35">
      <c r="U19" s="197" t="s">
        <v>208</v>
      </c>
      <c r="V19" s="194">
        <v>0</v>
      </c>
    </row>
    <row r="20" spans="21:22" x14ac:dyDescent="0.35">
      <c r="U20" s="197" t="s">
        <v>235</v>
      </c>
      <c r="V20" s="194">
        <v>1</v>
      </c>
    </row>
    <row r="21" spans="21:22" x14ac:dyDescent="0.35">
      <c r="U21" s="197" t="s">
        <v>225</v>
      </c>
      <c r="V21" s="194">
        <v>0.5</v>
      </c>
    </row>
    <row r="22" spans="21:22" x14ac:dyDescent="0.35">
      <c r="U22" s="197" t="s">
        <v>209</v>
      </c>
      <c r="V22" s="194">
        <v>0</v>
      </c>
    </row>
    <row r="23" spans="21:22" x14ac:dyDescent="0.35">
      <c r="U23" s="197" t="s">
        <v>226</v>
      </c>
      <c r="V23" s="194">
        <v>0.5</v>
      </c>
    </row>
    <row r="24" spans="21:22" x14ac:dyDescent="0.35">
      <c r="U24" s="197" t="s">
        <v>210</v>
      </c>
      <c r="V24" s="194">
        <v>0</v>
      </c>
    </row>
    <row r="25" spans="21:22" x14ac:dyDescent="0.35">
      <c r="U25" s="197" t="s">
        <v>236</v>
      </c>
      <c r="V25" s="194">
        <v>1</v>
      </c>
    </row>
    <row r="26" spans="21:22" x14ac:dyDescent="0.35">
      <c r="U26" s="197" t="s">
        <v>237</v>
      </c>
      <c r="V26" s="194">
        <v>1</v>
      </c>
    </row>
    <row r="27" spans="21:22" x14ac:dyDescent="0.35">
      <c r="U27" s="197" t="s">
        <v>238</v>
      </c>
      <c r="V27" s="194">
        <v>1</v>
      </c>
    </row>
    <row r="28" spans="21:22" x14ac:dyDescent="0.35">
      <c r="U28" s="197" t="s">
        <v>211</v>
      </c>
      <c r="V28" s="194">
        <v>0</v>
      </c>
    </row>
    <row r="29" spans="21:22" x14ac:dyDescent="0.35">
      <c r="U29" s="197" t="s">
        <v>239</v>
      </c>
      <c r="V29" s="194">
        <v>1</v>
      </c>
    </row>
    <row r="30" spans="21:22" x14ac:dyDescent="0.35">
      <c r="U30" s="197" t="s">
        <v>240</v>
      </c>
      <c r="V30" s="194">
        <v>1</v>
      </c>
    </row>
    <row r="31" spans="21:22" x14ac:dyDescent="0.35">
      <c r="U31" s="197" t="s">
        <v>227</v>
      </c>
      <c r="V31" s="194">
        <v>0.5</v>
      </c>
    </row>
    <row r="32" spans="21:22" x14ac:dyDescent="0.35">
      <c r="U32" s="197" t="s">
        <v>212</v>
      </c>
      <c r="V32" s="194">
        <v>0</v>
      </c>
    </row>
    <row r="33" spans="21:22" x14ac:dyDescent="0.35">
      <c r="U33" s="197" t="s">
        <v>241</v>
      </c>
      <c r="V33" s="194">
        <v>1</v>
      </c>
    </row>
    <row r="34" spans="21:22" x14ac:dyDescent="0.35">
      <c r="U34" s="197" t="s">
        <v>242</v>
      </c>
      <c r="V34" s="194">
        <v>1</v>
      </c>
    </row>
    <row r="35" spans="21:22" x14ac:dyDescent="0.35">
      <c r="U35" s="197" t="s">
        <v>243</v>
      </c>
      <c r="V35" s="194">
        <v>1</v>
      </c>
    </row>
    <row r="36" spans="21:22" x14ac:dyDescent="0.35">
      <c r="U36" s="197" t="s">
        <v>228</v>
      </c>
      <c r="V36" s="194">
        <v>0.5</v>
      </c>
    </row>
    <row r="37" spans="21:22" x14ac:dyDescent="0.35">
      <c r="U37" s="197" t="s">
        <v>213</v>
      </c>
      <c r="V37" s="194">
        <v>0</v>
      </c>
    </row>
    <row r="38" spans="21:22" x14ac:dyDescent="0.35">
      <c r="U38" s="197" t="s">
        <v>229</v>
      </c>
      <c r="V38" s="194">
        <v>0.5</v>
      </c>
    </row>
    <row r="39" spans="21:22" x14ac:dyDescent="0.35">
      <c r="U39" s="197" t="s">
        <v>214</v>
      </c>
      <c r="V39" s="194">
        <v>0</v>
      </c>
    </row>
    <row r="40" spans="21:22" x14ac:dyDescent="0.35">
      <c r="U40" s="197" t="s">
        <v>244</v>
      </c>
      <c r="V40" s="194">
        <v>1</v>
      </c>
    </row>
    <row r="41" spans="21:22" x14ac:dyDescent="0.35">
      <c r="U41" s="197" t="s">
        <v>230</v>
      </c>
      <c r="V41" s="194">
        <v>0.5</v>
      </c>
    </row>
    <row r="42" spans="21:22" x14ac:dyDescent="0.35">
      <c r="U42" s="197" t="s">
        <v>216</v>
      </c>
      <c r="V42" s="194">
        <v>0</v>
      </c>
    </row>
    <row r="43" spans="21:22" x14ac:dyDescent="0.35">
      <c r="U43" s="197" t="s">
        <v>215</v>
      </c>
      <c r="V43" s="194">
        <v>0</v>
      </c>
    </row>
  </sheetData>
  <sheetProtection algorithmName="SHA-512" hashValue="i9Y1X3PuWM7LR2g8iKbhLGGp4AhJbF+D0EHiUKqy4t/jLVYb1oHB247u6NC4tye40ZjW3vmWoGrBQo2qGfnr+A==" saltValue="0Di9PefErl3WACGoPxxnkg==" spinCount="100000" sheet="1" objects="1" scenarios="1"/>
  <sortState xmlns:xlrd2="http://schemas.microsoft.com/office/spreadsheetml/2017/richdata2" ref="U2:U43">
    <sortCondition ref="U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C66B-C0D3-4558-BC81-41DB6D24B6DB}">
  <sheetPr>
    <tabColor theme="4" tint="-0.499984740745262"/>
    <pageSetUpPr fitToPage="1"/>
  </sheetPr>
  <dimension ref="A1:M93"/>
  <sheetViews>
    <sheetView topLeftCell="B1" zoomScale="80" zoomScaleNormal="80" workbookViewId="0">
      <selection activeCell="E26" sqref="E26"/>
    </sheetView>
  </sheetViews>
  <sheetFormatPr defaultColWidth="9.1796875" defaultRowHeight="34.5" customHeight="1" x14ac:dyDescent="0.35"/>
  <cols>
    <col min="1" max="1" width="9.1796875" style="64"/>
    <col min="2" max="2" width="63.26953125" style="67" customWidth="1"/>
    <col min="3" max="3" width="9.1796875" style="127"/>
    <col min="4" max="4" width="12.81640625" style="67" bestFit="1" customWidth="1"/>
    <col min="5" max="5" width="17.7265625" style="128" customWidth="1"/>
    <col min="6" max="6" width="15.1796875" style="67" bestFit="1" customWidth="1"/>
    <col min="7" max="7" width="34.453125" style="67" customWidth="1"/>
    <col min="8" max="8" width="19" style="64" customWidth="1"/>
    <col min="9" max="13" width="9.1796875" style="64"/>
    <col min="14" max="16384" width="9.1796875" style="67"/>
  </cols>
  <sheetData>
    <row r="1" spans="1:13" ht="29.25" customHeight="1" x14ac:dyDescent="0.35">
      <c r="B1" s="160" t="s">
        <v>275</v>
      </c>
      <c r="C1" s="64"/>
      <c r="D1" s="64"/>
      <c r="E1" s="64"/>
      <c r="F1" s="64"/>
      <c r="G1" s="66" t="s">
        <v>128</v>
      </c>
    </row>
    <row r="2" spans="1:13" ht="29.25" customHeight="1" x14ac:dyDescent="0.35">
      <c r="B2" s="247" t="s">
        <v>95</v>
      </c>
      <c r="C2" s="247"/>
      <c r="D2" s="247"/>
      <c r="E2" s="247"/>
      <c r="F2" s="247"/>
      <c r="G2" s="247"/>
    </row>
    <row r="3" spans="1:13" ht="30" customHeight="1" x14ac:dyDescent="0.35">
      <c r="B3" s="248" t="s">
        <v>276</v>
      </c>
      <c r="C3" s="248"/>
      <c r="D3" s="248"/>
      <c r="E3" s="248"/>
      <c r="F3" s="68" t="s">
        <v>96</v>
      </c>
      <c r="G3" s="129"/>
    </row>
    <row r="4" spans="1:13" ht="30" customHeight="1" x14ac:dyDescent="0.35">
      <c r="B4" s="249" t="str">
        <f>'DESPESES.SUB_Sol.licitant'!$C$6</f>
        <v>Escriure nom del clúster</v>
      </c>
      <c r="C4" s="249"/>
      <c r="D4" s="249"/>
      <c r="E4" s="249"/>
      <c r="F4" s="69" t="s">
        <v>97</v>
      </c>
      <c r="G4" s="130" t="s">
        <v>282</v>
      </c>
    </row>
    <row r="5" spans="1:13" ht="15" customHeight="1" x14ac:dyDescent="0.35">
      <c r="B5" s="64"/>
      <c r="C5" s="64"/>
      <c r="D5" s="64"/>
      <c r="E5" s="64"/>
      <c r="F5" s="64"/>
      <c r="G5" s="64"/>
    </row>
    <row r="6" spans="1:13" ht="30" customHeight="1" x14ac:dyDescent="0.35">
      <c r="B6" s="250" t="str">
        <f>'DESPESES.SUB_Sol.licitant'!C8</f>
        <v>Escriure títol del projecte</v>
      </c>
      <c r="C6" s="250"/>
      <c r="D6" s="250"/>
      <c r="E6" s="250"/>
      <c r="F6" s="250"/>
      <c r="G6" s="250"/>
    </row>
    <row r="7" spans="1:13" s="72" customFormat="1" ht="30" customHeight="1" x14ac:dyDescent="0.35">
      <c r="A7" s="70"/>
      <c r="B7" s="251" t="s">
        <v>129</v>
      </c>
      <c r="C7" s="251"/>
      <c r="D7" s="251"/>
      <c r="E7" s="70"/>
      <c r="F7" s="71"/>
      <c r="G7" s="71"/>
      <c r="H7" s="70"/>
      <c r="I7" s="70"/>
      <c r="J7" s="70"/>
      <c r="K7" s="70"/>
      <c r="L7" s="70"/>
      <c r="M7" s="70"/>
    </row>
    <row r="8" spans="1:13" ht="30" customHeight="1" x14ac:dyDescent="0.35">
      <c r="B8" s="246"/>
      <c r="C8" s="246"/>
      <c r="D8" s="246"/>
      <c r="E8" s="246"/>
      <c r="F8" s="246"/>
      <c r="G8" s="246"/>
    </row>
    <row r="9" spans="1:13" ht="30" customHeight="1" x14ac:dyDescent="0.35">
      <c r="B9" s="246"/>
      <c r="C9" s="246"/>
      <c r="D9" s="246"/>
      <c r="E9" s="246"/>
      <c r="F9" s="246"/>
      <c r="G9" s="246"/>
    </row>
    <row r="10" spans="1:13" ht="30" customHeight="1" x14ac:dyDescent="0.35">
      <c r="B10" s="246"/>
      <c r="C10" s="246"/>
      <c r="D10" s="246"/>
      <c r="E10" s="246"/>
      <c r="F10" s="246"/>
      <c r="G10" s="246"/>
    </row>
    <row r="11" spans="1:13" ht="30" customHeight="1" x14ac:dyDescent="0.35">
      <c r="B11" s="246"/>
      <c r="C11" s="246"/>
      <c r="D11" s="246"/>
      <c r="E11" s="246"/>
      <c r="F11" s="246"/>
      <c r="G11" s="246"/>
    </row>
    <row r="12" spans="1:13" ht="30" customHeight="1" x14ac:dyDescent="0.35">
      <c r="B12" s="246"/>
      <c r="C12" s="246"/>
      <c r="D12" s="246"/>
      <c r="E12" s="246"/>
      <c r="F12" s="246"/>
      <c r="G12" s="246"/>
    </row>
    <row r="13" spans="1:13" ht="30" customHeight="1" x14ac:dyDescent="0.35">
      <c r="B13" s="246"/>
      <c r="C13" s="246"/>
      <c r="D13" s="246"/>
      <c r="E13" s="246"/>
      <c r="F13" s="246"/>
      <c r="G13" s="246"/>
    </row>
    <row r="14" spans="1:13" ht="30" customHeight="1" x14ac:dyDescent="0.35">
      <c r="B14" s="246"/>
      <c r="C14" s="246"/>
      <c r="D14" s="246"/>
      <c r="E14" s="246"/>
      <c r="F14" s="246"/>
      <c r="G14" s="246"/>
    </row>
    <row r="15" spans="1:13" ht="30" customHeight="1" x14ac:dyDescent="0.35">
      <c r="B15" s="246"/>
      <c r="C15" s="246"/>
      <c r="D15" s="246"/>
      <c r="E15" s="246"/>
      <c r="F15" s="246"/>
      <c r="G15" s="246"/>
    </row>
    <row r="16" spans="1:13" s="64" customFormat="1" ht="15" customHeight="1" thickBot="1" x14ac:dyDescent="0.4">
      <c r="E16" s="73"/>
      <c r="F16" s="74"/>
      <c r="G16" s="74"/>
    </row>
    <row r="17" spans="1:13" ht="34.5" customHeight="1" thickBot="1" x14ac:dyDescent="0.4">
      <c r="B17" s="75"/>
      <c r="C17" s="76"/>
      <c r="D17" s="252" t="s">
        <v>98</v>
      </c>
      <c r="E17" s="253"/>
      <c r="F17" s="182">
        <f>ROUND((+$F$22+$F$23+$F$25+$F$26+$F$27+$F$29+$F$30+$F$32+$F$33+$F$35+$F$36+$F$37+$F$39+$F$40+$F$41+$F$42+$F$44),2)</f>
        <v>0</v>
      </c>
      <c r="G17" s="77"/>
      <c r="H17" s="78"/>
    </row>
    <row r="18" spans="1:13" s="64" customFormat="1" ht="15" customHeight="1" thickBot="1" x14ac:dyDescent="0.4">
      <c r="B18" s="75"/>
      <c r="C18" s="76"/>
      <c r="D18" s="79"/>
      <c r="E18" s="79"/>
      <c r="F18" s="65"/>
      <c r="G18" s="65"/>
      <c r="H18" s="78"/>
    </row>
    <row r="19" spans="1:13" ht="36.75" customHeight="1" thickBot="1" x14ac:dyDescent="0.4">
      <c r="B19" s="64"/>
      <c r="C19" s="80"/>
      <c r="D19" s="78"/>
      <c r="E19" s="81"/>
      <c r="F19" s="254" t="s">
        <v>130</v>
      </c>
      <c r="G19" s="255"/>
      <c r="H19" s="78"/>
      <c r="M19" s="67"/>
    </row>
    <row r="20" spans="1:13" ht="62.5" thickBot="1" x14ac:dyDescent="0.4">
      <c r="A20" s="82" t="s">
        <v>131</v>
      </c>
      <c r="B20" s="83" t="s">
        <v>132</v>
      </c>
      <c r="C20" s="84" t="s">
        <v>133</v>
      </c>
      <c r="D20" s="85" t="s">
        <v>134</v>
      </c>
      <c r="E20" s="86" t="s">
        <v>135</v>
      </c>
      <c r="F20" s="87" t="s">
        <v>136</v>
      </c>
      <c r="G20" s="88" t="s">
        <v>137</v>
      </c>
      <c r="H20" s="89"/>
    </row>
    <row r="21" spans="1:13" ht="30" customHeight="1" x14ac:dyDescent="0.35">
      <c r="A21" s="256">
        <v>100</v>
      </c>
      <c r="B21" s="258" t="s">
        <v>138</v>
      </c>
      <c r="C21" s="259"/>
      <c r="D21" s="259"/>
      <c r="E21" s="260"/>
      <c r="F21" s="259"/>
      <c r="G21" s="261"/>
      <c r="H21" s="90"/>
    </row>
    <row r="22" spans="1:13" ht="30" customHeight="1" x14ac:dyDescent="0.35">
      <c r="A22" s="257"/>
      <c r="B22" s="91" t="s">
        <v>139</v>
      </c>
      <c r="C22" s="92">
        <v>0.3</v>
      </c>
      <c r="D22" s="93">
        <f>A21*C22</f>
        <v>30</v>
      </c>
      <c r="E22" s="131">
        <v>0</v>
      </c>
      <c r="F22" s="94">
        <f>E22/5*D22</f>
        <v>0</v>
      </c>
      <c r="G22" s="133"/>
      <c r="H22" s="81"/>
    </row>
    <row r="23" spans="1:13" ht="30" customHeight="1" thickBot="1" x14ac:dyDescent="0.4">
      <c r="A23" s="257"/>
      <c r="B23" s="95" t="s">
        <v>140</v>
      </c>
      <c r="C23" s="96">
        <v>0.7</v>
      </c>
      <c r="D23" s="97">
        <f>A21*C23</f>
        <v>70</v>
      </c>
      <c r="E23" s="132">
        <v>0</v>
      </c>
      <c r="F23" s="98">
        <f>E23/5*D23</f>
        <v>0</v>
      </c>
      <c r="G23" s="134"/>
      <c r="H23" s="81"/>
    </row>
    <row r="24" spans="1:13" ht="30" customHeight="1" x14ac:dyDescent="0.35">
      <c r="A24" s="256">
        <v>75</v>
      </c>
      <c r="B24" s="258" t="s">
        <v>141</v>
      </c>
      <c r="C24" s="259"/>
      <c r="D24" s="259"/>
      <c r="E24" s="259"/>
      <c r="F24" s="259"/>
      <c r="G24" s="263"/>
      <c r="H24" s="90"/>
    </row>
    <row r="25" spans="1:13" ht="30" customHeight="1" x14ac:dyDescent="0.35">
      <c r="A25" s="257"/>
      <c r="B25" s="187" t="s">
        <v>201</v>
      </c>
      <c r="C25" s="100">
        <v>0.33</v>
      </c>
      <c r="D25" s="188">
        <v>25</v>
      </c>
      <c r="E25" s="186"/>
      <c r="F25" s="218">
        <f>ACE057_CÀLCUL_Criteri_territori!$E$10</f>
        <v>0</v>
      </c>
      <c r="G25" s="141"/>
      <c r="H25" s="81"/>
    </row>
    <row r="26" spans="1:13" ht="43.5" x14ac:dyDescent="0.35">
      <c r="A26" s="257"/>
      <c r="B26" s="103" t="s">
        <v>142</v>
      </c>
      <c r="C26" s="104">
        <v>0.33</v>
      </c>
      <c r="D26" s="189">
        <v>25</v>
      </c>
      <c r="E26" s="136">
        <v>0</v>
      </c>
      <c r="F26" s="105">
        <f>E26/5*D26</f>
        <v>0</v>
      </c>
      <c r="G26" s="142"/>
      <c r="H26" s="81"/>
    </row>
    <row r="27" spans="1:13" ht="30" customHeight="1" thickBot="1" x14ac:dyDescent="0.4">
      <c r="A27" s="262"/>
      <c r="B27" s="106" t="s">
        <v>143</v>
      </c>
      <c r="C27" s="96">
        <v>0.33</v>
      </c>
      <c r="D27" s="190">
        <v>25</v>
      </c>
      <c r="E27" s="132">
        <v>0</v>
      </c>
      <c r="F27" s="98">
        <f>E27/5*D27</f>
        <v>0</v>
      </c>
      <c r="G27" s="134"/>
      <c r="H27" s="81"/>
    </row>
    <row r="28" spans="1:13" ht="30" customHeight="1" x14ac:dyDescent="0.35">
      <c r="A28" s="256">
        <v>75</v>
      </c>
      <c r="B28" s="258" t="s">
        <v>144</v>
      </c>
      <c r="C28" s="259"/>
      <c r="D28" s="259"/>
      <c r="E28" s="259"/>
      <c r="F28" s="259"/>
      <c r="G28" s="263"/>
      <c r="H28" s="90"/>
    </row>
    <row r="29" spans="1:13" ht="30" customHeight="1" x14ac:dyDescent="0.35">
      <c r="A29" s="257"/>
      <c r="B29" s="108" t="s">
        <v>145</v>
      </c>
      <c r="C29" s="109">
        <v>0.8</v>
      </c>
      <c r="D29" s="110">
        <f>+A28*C29</f>
        <v>60</v>
      </c>
      <c r="E29" s="137">
        <v>0</v>
      </c>
      <c r="F29" s="111">
        <f>E29/5*D29</f>
        <v>0</v>
      </c>
      <c r="G29" s="143"/>
      <c r="H29" s="90"/>
    </row>
    <row r="30" spans="1:13" ht="44" thickBot="1" x14ac:dyDescent="0.4">
      <c r="A30" s="262"/>
      <c r="B30" s="99" t="s">
        <v>146</v>
      </c>
      <c r="C30" s="100">
        <v>0.2</v>
      </c>
      <c r="D30" s="107">
        <f>+A28*C30</f>
        <v>15</v>
      </c>
      <c r="E30" s="135">
        <v>0</v>
      </c>
      <c r="F30" s="102">
        <f>E30/5*D30</f>
        <v>0</v>
      </c>
      <c r="G30" s="141"/>
      <c r="H30" s="81"/>
    </row>
    <row r="31" spans="1:13" ht="30" customHeight="1" x14ac:dyDescent="0.35">
      <c r="A31" s="266">
        <v>40</v>
      </c>
      <c r="B31" s="258" t="s">
        <v>147</v>
      </c>
      <c r="C31" s="259"/>
      <c r="D31" s="259"/>
      <c r="E31" s="259"/>
      <c r="F31" s="259"/>
      <c r="G31" s="263"/>
      <c r="H31" s="90"/>
    </row>
    <row r="32" spans="1:13" ht="79.5" x14ac:dyDescent="0.35">
      <c r="A32" s="267"/>
      <c r="B32" s="112" t="s">
        <v>148</v>
      </c>
      <c r="C32" s="109">
        <v>0.5</v>
      </c>
      <c r="D32" s="110">
        <f>$A$31*C32</f>
        <v>20</v>
      </c>
      <c r="E32" s="137">
        <v>0</v>
      </c>
      <c r="F32" s="111">
        <f>E32/5*D32</f>
        <v>0</v>
      </c>
      <c r="G32" s="143"/>
      <c r="H32" s="81"/>
    </row>
    <row r="33" spans="1:11" ht="125.15" customHeight="1" thickBot="1" x14ac:dyDescent="0.4">
      <c r="A33" s="268"/>
      <c r="B33" s="113" t="s">
        <v>149</v>
      </c>
      <c r="C33" s="96">
        <v>0.5</v>
      </c>
      <c r="D33" s="107">
        <f t="shared" ref="D33" si="0">$A$31*C33</f>
        <v>20</v>
      </c>
      <c r="E33" s="132">
        <v>0</v>
      </c>
      <c r="F33" s="98">
        <f>E33/5*D33</f>
        <v>0</v>
      </c>
      <c r="G33" s="134"/>
      <c r="H33" s="81"/>
    </row>
    <row r="34" spans="1:11" ht="30" customHeight="1" x14ac:dyDescent="0.35">
      <c r="A34" s="269">
        <v>50</v>
      </c>
      <c r="B34" s="258" t="s">
        <v>150</v>
      </c>
      <c r="C34" s="259"/>
      <c r="D34" s="259"/>
      <c r="E34" s="259"/>
      <c r="F34" s="259"/>
      <c r="G34" s="263"/>
      <c r="H34" s="90"/>
    </row>
    <row r="35" spans="1:11" ht="30" customHeight="1" x14ac:dyDescent="0.35">
      <c r="A35" s="270"/>
      <c r="B35" s="99" t="s">
        <v>151</v>
      </c>
      <c r="C35" s="100">
        <v>0.3</v>
      </c>
      <c r="D35" s="101">
        <f>+C35*50</f>
        <v>15</v>
      </c>
      <c r="E35" s="135">
        <v>0</v>
      </c>
      <c r="F35" s="102">
        <f>E35/5*D35</f>
        <v>0</v>
      </c>
      <c r="G35" s="141"/>
      <c r="H35" s="81"/>
      <c r="I35" s="73"/>
    </row>
    <row r="36" spans="1:11" ht="29" x14ac:dyDescent="0.35">
      <c r="A36" s="270"/>
      <c r="B36" s="114" t="s">
        <v>152</v>
      </c>
      <c r="C36" s="115">
        <v>0.35</v>
      </c>
      <c r="D36" s="110">
        <f t="shared" ref="D36:D37" si="1">+C36*50</f>
        <v>17.5</v>
      </c>
      <c r="E36" s="140">
        <v>0</v>
      </c>
      <c r="F36" s="116">
        <f>E36/5*D36</f>
        <v>0</v>
      </c>
      <c r="G36" s="144"/>
      <c r="H36" s="81"/>
    </row>
    <row r="37" spans="1:11" ht="42" customHeight="1" thickBot="1" x14ac:dyDescent="0.4">
      <c r="A37" s="270"/>
      <c r="B37" s="91" t="s">
        <v>153</v>
      </c>
      <c r="C37" s="92">
        <v>0.35</v>
      </c>
      <c r="D37" s="101">
        <f t="shared" si="1"/>
        <v>17.5</v>
      </c>
      <c r="E37" s="131">
        <v>0</v>
      </c>
      <c r="F37" s="94">
        <f>E37/5*D37</f>
        <v>0</v>
      </c>
      <c r="G37" s="133"/>
      <c r="H37" s="81"/>
    </row>
    <row r="38" spans="1:11" ht="30" customHeight="1" x14ac:dyDescent="0.35">
      <c r="A38" s="256">
        <v>75</v>
      </c>
      <c r="B38" s="258" t="s">
        <v>154</v>
      </c>
      <c r="C38" s="259"/>
      <c r="D38" s="259"/>
      <c r="E38" s="259"/>
      <c r="F38" s="259"/>
      <c r="G38" s="263"/>
      <c r="H38" s="90"/>
    </row>
    <row r="39" spans="1:11" ht="30" customHeight="1" x14ac:dyDescent="0.35">
      <c r="A39" s="257"/>
      <c r="B39" s="99" t="s">
        <v>155</v>
      </c>
      <c r="C39" s="100">
        <v>0.53</v>
      </c>
      <c r="D39" s="117">
        <v>40</v>
      </c>
      <c r="E39" s="135">
        <v>0</v>
      </c>
      <c r="F39" s="102">
        <f>E39/5*D39</f>
        <v>0</v>
      </c>
      <c r="G39" s="141"/>
      <c r="H39" s="81"/>
    </row>
    <row r="40" spans="1:11" ht="48.75" customHeight="1" x14ac:dyDescent="0.35">
      <c r="A40" s="257"/>
      <c r="B40" s="118" t="s">
        <v>156</v>
      </c>
      <c r="C40" s="100">
        <v>0.27</v>
      </c>
      <c r="D40" s="119">
        <v>20</v>
      </c>
      <c r="E40" s="138">
        <v>0</v>
      </c>
      <c r="F40" s="120">
        <f>E40/5*D40</f>
        <v>0</v>
      </c>
      <c r="G40" s="145"/>
      <c r="H40" s="81"/>
    </row>
    <row r="41" spans="1:11" ht="48.75" customHeight="1" x14ac:dyDescent="0.35">
      <c r="A41" s="257"/>
      <c r="B41" s="121" t="s">
        <v>157</v>
      </c>
      <c r="C41" s="122">
        <v>7.0000000000000007E-2</v>
      </c>
      <c r="D41" s="123">
        <v>5</v>
      </c>
      <c r="E41" s="139">
        <v>0</v>
      </c>
      <c r="F41" s="124">
        <f>E41/5*D41</f>
        <v>0</v>
      </c>
      <c r="G41" s="146"/>
      <c r="H41" s="81"/>
    </row>
    <row r="42" spans="1:11" ht="48.65" customHeight="1" thickBot="1" x14ac:dyDescent="0.4">
      <c r="A42" s="262"/>
      <c r="B42" s="106" t="s">
        <v>158</v>
      </c>
      <c r="C42" s="100">
        <v>0.13</v>
      </c>
      <c r="D42" s="97">
        <v>10</v>
      </c>
      <c r="E42" s="132">
        <v>0</v>
      </c>
      <c r="F42" s="98">
        <f>E42/5*D42</f>
        <v>0</v>
      </c>
      <c r="G42" s="134"/>
      <c r="H42" s="81"/>
    </row>
    <row r="43" spans="1:11" ht="34.5" customHeight="1" x14ac:dyDescent="0.35">
      <c r="A43" s="264">
        <v>85</v>
      </c>
      <c r="B43" s="258" t="s">
        <v>159</v>
      </c>
      <c r="C43" s="259"/>
      <c r="D43" s="259"/>
      <c r="E43" s="259"/>
      <c r="F43" s="259"/>
      <c r="G43" s="263"/>
      <c r="H43" s="90"/>
    </row>
    <row r="44" spans="1:11" ht="130" customHeight="1" thickBot="1" x14ac:dyDescent="0.4">
      <c r="A44" s="265"/>
      <c r="B44" s="106" t="s">
        <v>160</v>
      </c>
      <c r="C44" s="96">
        <v>1</v>
      </c>
      <c r="D44" s="107">
        <f>$A$43*C44</f>
        <v>85</v>
      </c>
      <c r="E44" s="132">
        <v>0</v>
      </c>
      <c r="F44" s="98">
        <f>E44/5*D44</f>
        <v>0</v>
      </c>
      <c r="G44" s="134"/>
      <c r="H44" s="81"/>
      <c r="K44" s="125"/>
    </row>
    <row r="45" spans="1:11" s="64" customFormat="1" ht="20.25" customHeight="1" x14ac:dyDescent="0.35">
      <c r="A45" s="126">
        <f>SUM(A21:A44)</f>
        <v>500</v>
      </c>
      <c r="C45" s="76"/>
      <c r="E45" s="73"/>
    </row>
    <row r="46" spans="1:11" s="64" customFormat="1" ht="34.5" customHeight="1" x14ac:dyDescent="0.35">
      <c r="C46" s="76"/>
      <c r="E46" s="73"/>
    </row>
    <row r="47" spans="1:11" s="64" customFormat="1" ht="34.5" customHeight="1" x14ac:dyDescent="0.35">
      <c r="C47" s="76"/>
      <c r="E47" s="73"/>
    </row>
    <row r="48" spans="1:11" s="64" customFormat="1" ht="34.5" customHeight="1" x14ac:dyDescent="0.35">
      <c r="C48" s="76"/>
      <c r="E48" s="73"/>
    </row>
    <row r="49" spans="3:5" s="64" customFormat="1" ht="34.5" customHeight="1" x14ac:dyDescent="0.35">
      <c r="C49" s="76"/>
      <c r="E49" s="73"/>
    </row>
    <row r="50" spans="3:5" s="64" customFormat="1" ht="34.5" customHeight="1" x14ac:dyDescent="0.35">
      <c r="C50" s="76"/>
      <c r="E50" s="73"/>
    </row>
    <row r="51" spans="3:5" s="64" customFormat="1" ht="34.5" customHeight="1" x14ac:dyDescent="0.35">
      <c r="C51" s="76"/>
      <c r="E51" s="73"/>
    </row>
    <row r="52" spans="3:5" s="64" customFormat="1" ht="34.5" customHeight="1" x14ac:dyDescent="0.35">
      <c r="C52" s="76"/>
      <c r="E52" s="73"/>
    </row>
    <row r="53" spans="3:5" s="64" customFormat="1" ht="34.5" customHeight="1" x14ac:dyDescent="0.35">
      <c r="C53" s="76"/>
      <c r="E53" s="73"/>
    </row>
    <row r="54" spans="3:5" s="64" customFormat="1" ht="34.5" customHeight="1" x14ac:dyDescent="0.35">
      <c r="C54" s="76"/>
      <c r="E54" s="73"/>
    </row>
    <row r="55" spans="3:5" s="64" customFormat="1" ht="34.5" customHeight="1" x14ac:dyDescent="0.35">
      <c r="C55" s="76"/>
      <c r="E55" s="73"/>
    </row>
    <row r="56" spans="3:5" s="64" customFormat="1" ht="34.5" customHeight="1" x14ac:dyDescent="0.35">
      <c r="C56" s="76"/>
      <c r="E56" s="73"/>
    </row>
    <row r="57" spans="3:5" s="64" customFormat="1" ht="34.5" customHeight="1" x14ac:dyDescent="0.35">
      <c r="C57" s="76"/>
      <c r="E57" s="73"/>
    </row>
    <row r="58" spans="3:5" s="64" customFormat="1" ht="34.5" customHeight="1" x14ac:dyDescent="0.35">
      <c r="C58" s="76"/>
      <c r="E58" s="73"/>
    </row>
    <row r="59" spans="3:5" s="64" customFormat="1" ht="34.5" customHeight="1" x14ac:dyDescent="0.35">
      <c r="C59" s="76"/>
      <c r="E59" s="73"/>
    </row>
    <row r="60" spans="3:5" s="64" customFormat="1" ht="34.5" customHeight="1" x14ac:dyDescent="0.35">
      <c r="C60" s="76"/>
      <c r="E60" s="73"/>
    </row>
    <row r="61" spans="3:5" s="64" customFormat="1" ht="34.5" customHeight="1" x14ac:dyDescent="0.35">
      <c r="C61" s="76"/>
      <c r="E61" s="73"/>
    </row>
    <row r="62" spans="3:5" s="64" customFormat="1" ht="34.5" customHeight="1" x14ac:dyDescent="0.35">
      <c r="C62" s="76"/>
      <c r="E62" s="73"/>
    </row>
    <row r="63" spans="3:5" s="64" customFormat="1" ht="34.5" customHeight="1" x14ac:dyDescent="0.35">
      <c r="C63" s="76"/>
      <c r="E63" s="73"/>
    </row>
    <row r="64" spans="3:5" s="64" customFormat="1" ht="34.5" customHeight="1" x14ac:dyDescent="0.35">
      <c r="C64" s="76"/>
      <c r="E64" s="73"/>
    </row>
    <row r="65" spans="3:5" s="64" customFormat="1" ht="34.5" customHeight="1" x14ac:dyDescent="0.35">
      <c r="C65" s="76"/>
      <c r="E65" s="73"/>
    </row>
    <row r="66" spans="3:5" s="64" customFormat="1" ht="34.5" customHeight="1" x14ac:dyDescent="0.35">
      <c r="C66" s="76"/>
      <c r="E66" s="73"/>
    </row>
    <row r="67" spans="3:5" s="64" customFormat="1" ht="34.5" customHeight="1" x14ac:dyDescent="0.35">
      <c r="C67" s="76"/>
      <c r="E67" s="73"/>
    </row>
    <row r="68" spans="3:5" s="64" customFormat="1" ht="34.5" customHeight="1" x14ac:dyDescent="0.35">
      <c r="C68" s="76"/>
      <c r="E68" s="73"/>
    </row>
    <row r="69" spans="3:5" s="64" customFormat="1" ht="34.5" customHeight="1" x14ac:dyDescent="0.35">
      <c r="C69" s="76"/>
      <c r="E69" s="73"/>
    </row>
    <row r="70" spans="3:5" s="64" customFormat="1" ht="34.5" customHeight="1" x14ac:dyDescent="0.35">
      <c r="C70" s="76"/>
      <c r="E70" s="73"/>
    </row>
    <row r="71" spans="3:5" s="64" customFormat="1" ht="34.5" customHeight="1" x14ac:dyDescent="0.35">
      <c r="C71" s="76"/>
      <c r="E71" s="73"/>
    </row>
    <row r="72" spans="3:5" s="64" customFormat="1" ht="34.5" customHeight="1" x14ac:dyDescent="0.35">
      <c r="C72" s="76"/>
      <c r="E72" s="73"/>
    </row>
    <row r="73" spans="3:5" s="64" customFormat="1" ht="34.5" customHeight="1" x14ac:dyDescent="0.35">
      <c r="C73" s="76"/>
      <c r="E73" s="73"/>
    </row>
    <row r="74" spans="3:5" s="64" customFormat="1" ht="34.5" customHeight="1" x14ac:dyDescent="0.35">
      <c r="C74" s="76"/>
      <c r="E74" s="73"/>
    </row>
    <row r="75" spans="3:5" s="64" customFormat="1" ht="34.5" customHeight="1" x14ac:dyDescent="0.35">
      <c r="C75" s="76"/>
      <c r="E75" s="73"/>
    </row>
    <row r="76" spans="3:5" s="64" customFormat="1" ht="34.5" customHeight="1" x14ac:dyDescent="0.35">
      <c r="C76" s="76"/>
      <c r="E76" s="73"/>
    </row>
    <row r="77" spans="3:5" s="64" customFormat="1" ht="34.5" customHeight="1" x14ac:dyDescent="0.35">
      <c r="C77" s="76"/>
      <c r="E77" s="73"/>
    </row>
    <row r="78" spans="3:5" s="64" customFormat="1" ht="34.5" customHeight="1" x14ac:dyDescent="0.35">
      <c r="C78" s="76"/>
      <c r="E78" s="73"/>
    </row>
    <row r="79" spans="3:5" s="64" customFormat="1" ht="34.5" customHeight="1" x14ac:dyDescent="0.35">
      <c r="C79" s="76"/>
      <c r="E79" s="73"/>
    </row>
    <row r="80" spans="3:5" s="64" customFormat="1" ht="34.5" customHeight="1" x14ac:dyDescent="0.35">
      <c r="C80" s="76"/>
      <c r="E80" s="73"/>
    </row>
    <row r="81" spans="3:5" s="64" customFormat="1" ht="34.5" customHeight="1" x14ac:dyDescent="0.35">
      <c r="C81" s="76"/>
      <c r="E81" s="73"/>
    </row>
    <row r="82" spans="3:5" s="64" customFormat="1" ht="34.5" customHeight="1" x14ac:dyDescent="0.35">
      <c r="C82" s="76"/>
      <c r="E82" s="73"/>
    </row>
    <row r="83" spans="3:5" s="64" customFormat="1" ht="34.5" customHeight="1" x14ac:dyDescent="0.35">
      <c r="C83" s="76"/>
      <c r="E83" s="73"/>
    </row>
    <row r="84" spans="3:5" s="64" customFormat="1" ht="34.5" customHeight="1" x14ac:dyDescent="0.35">
      <c r="C84" s="76"/>
      <c r="E84" s="73"/>
    </row>
    <row r="85" spans="3:5" s="64" customFormat="1" ht="34.5" customHeight="1" x14ac:dyDescent="0.35">
      <c r="C85" s="76"/>
      <c r="E85" s="73"/>
    </row>
    <row r="86" spans="3:5" s="64" customFormat="1" ht="34.5" customHeight="1" x14ac:dyDescent="0.35">
      <c r="C86" s="76"/>
      <c r="E86" s="73"/>
    </row>
    <row r="87" spans="3:5" s="64" customFormat="1" ht="34.5" customHeight="1" x14ac:dyDescent="0.35">
      <c r="C87" s="76"/>
      <c r="E87" s="73"/>
    </row>
    <row r="88" spans="3:5" s="64" customFormat="1" ht="34.5" customHeight="1" x14ac:dyDescent="0.35">
      <c r="C88" s="76"/>
      <c r="E88" s="73"/>
    </row>
    <row r="89" spans="3:5" s="64" customFormat="1" ht="34.5" customHeight="1" x14ac:dyDescent="0.35">
      <c r="C89" s="76"/>
      <c r="E89" s="73"/>
    </row>
    <row r="90" spans="3:5" s="64" customFormat="1" ht="34.5" customHeight="1" x14ac:dyDescent="0.35">
      <c r="C90" s="76"/>
      <c r="E90" s="73"/>
    </row>
    <row r="91" spans="3:5" s="64" customFormat="1" ht="34.5" customHeight="1" x14ac:dyDescent="0.35">
      <c r="C91" s="76"/>
      <c r="E91" s="73"/>
    </row>
    <row r="92" spans="3:5" s="64" customFormat="1" ht="34.5" customHeight="1" x14ac:dyDescent="0.35">
      <c r="C92" s="76"/>
      <c r="E92" s="73"/>
    </row>
    <row r="93" spans="3:5" s="64" customFormat="1" ht="34.5" customHeight="1" x14ac:dyDescent="0.35">
      <c r="C93" s="76"/>
      <c r="E93" s="73"/>
    </row>
  </sheetData>
  <sheetProtection algorithmName="SHA-512" hashValue="TxEWlYeojSBlcVm7bgQ1pz1zXSJhryjV2UbcVmtNrAfEdNUYO7YdB3GX0OenlEDIUi2oB2Y+bdAm0RpoIDZ+KQ==" saltValue="jMkwkVi7lYzAtFVCSGc4Lw==" spinCount="100000" sheet="1" objects="1" scenarios="1"/>
  <mergeCells count="22">
    <mergeCell ref="A38:A42"/>
    <mergeCell ref="B38:G38"/>
    <mergeCell ref="A43:A44"/>
    <mergeCell ref="B43:G43"/>
    <mergeCell ref="A28:A30"/>
    <mergeCell ref="B28:G28"/>
    <mergeCell ref="A31:A33"/>
    <mergeCell ref="B31:G31"/>
    <mergeCell ref="A34:A37"/>
    <mergeCell ref="B34:G34"/>
    <mergeCell ref="D17:E17"/>
    <mergeCell ref="F19:G19"/>
    <mergeCell ref="A21:A23"/>
    <mergeCell ref="B21:G21"/>
    <mergeCell ref="A24:A27"/>
    <mergeCell ref="B24:G24"/>
    <mergeCell ref="B8:G15"/>
    <mergeCell ref="B2:G2"/>
    <mergeCell ref="B3:E3"/>
    <mergeCell ref="B4:E4"/>
    <mergeCell ref="B6:G6"/>
    <mergeCell ref="B7:D7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Footer>&amp;R&amp;8Versió 2, 4 d'octubre de 2022
Annex Pressupost Sol·licitud projectes reforç 2022</oddFooter>
  </headerFooter>
  <rowBreaks count="1" manualBreakCount="1">
    <brk id="30" min="1" max="6" man="1"/>
  </rowBreak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285553B4-190D-4C3A-9435-AB1987027942}">
          <x14:formula1>
            <xm:f>'Valors possibles'!$B$4:$B$6</xm:f>
          </x14:formula1>
          <xm:sqref>E23</xm:sqref>
        </x14:dataValidation>
        <x14:dataValidation type="list" allowBlank="1" showInputMessage="1" showErrorMessage="1" xr:uid="{D0A477A2-B2FB-4CC1-A1BA-D8C58BC203AB}">
          <x14:formula1>
            <xm:f>'Valors possibles'!$F$4:$F$9</xm:f>
          </x14:formula1>
          <xm:sqref>E29</xm:sqref>
        </x14:dataValidation>
        <x14:dataValidation type="list" allowBlank="1" showInputMessage="1" showErrorMessage="1" xr:uid="{49E1A011-CEE7-48CC-B675-A11EA4FC4E7B}">
          <x14:formula1>
            <xm:f>'Valors possibles'!$I$4:$I$9</xm:f>
          </x14:formula1>
          <xm:sqref>E33</xm:sqref>
        </x14:dataValidation>
        <x14:dataValidation type="list" allowBlank="1" showInputMessage="1" showErrorMessage="1" xr:uid="{AA56F65E-33EC-4972-B7F9-6BD69F95A1EB}">
          <x14:formula1>
            <xm:f>'Valors possibles'!$O$4:$O$9</xm:f>
          </x14:formula1>
          <xm:sqref>E41</xm:sqref>
        </x14:dataValidation>
        <x14:dataValidation type="list" allowBlank="1" showInputMessage="1" showErrorMessage="1" xr:uid="{708264CD-B251-4FC8-A1B0-BF0C93E48598}">
          <x14:formula1>
            <xm:f>'Valors possibles'!$S$2:$S$8</xm:f>
          </x14:formula1>
          <xm:sqref>G3</xm:sqref>
        </x14:dataValidation>
        <x14:dataValidation type="list" allowBlank="1" showInputMessage="1" showErrorMessage="1" xr:uid="{D7036AB8-A46E-4F6D-8804-222C77B330CD}">
          <x14:formula1>
            <xm:f>'Valors possibles'!$A$4:$A$7</xm:f>
          </x14:formula1>
          <xm:sqref>E22</xm:sqref>
        </x14:dataValidation>
        <x14:dataValidation type="list" allowBlank="1" showInputMessage="1" showErrorMessage="1" xr:uid="{E2D4CF83-B59B-49B4-8AFE-22F001EE7BB7}">
          <x14:formula1>
            <xm:f>'Valors possibles'!$D$4:$D$7</xm:f>
          </x14:formula1>
          <xm:sqref>E26</xm:sqref>
        </x14:dataValidation>
        <x14:dataValidation type="list" allowBlank="1" showInputMessage="1" showErrorMessage="1" xr:uid="{1CBDB23A-EBEE-43CF-BCA0-E186340800A2}">
          <x14:formula1>
            <xm:f>'Valors possibles'!$E$4:$E$7</xm:f>
          </x14:formula1>
          <xm:sqref>E27</xm:sqref>
        </x14:dataValidation>
        <x14:dataValidation type="list" allowBlank="1" showInputMessage="1" showErrorMessage="1" xr:uid="{D39E0C8E-54F1-4C8B-9714-29CB0A5D5324}">
          <x14:formula1>
            <xm:f>'Valors possibles'!$G$4:$G$6</xm:f>
          </x14:formula1>
          <xm:sqref>E30</xm:sqref>
        </x14:dataValidation>
        <x14:dataValidation type="list" allowBlank="1" showInputMessage="1" showErrorMessage="1" xr:uid="{27D2C936-BB73-4242-96E6-DAAB8A85C9AB}">
          <x14:formula1>
            <xm:f>'Valors possibles'!$H$4:$H$8</xm:f>
          </x14:formula1>
          <xm:sqref>E32</xm:sqref>
        </x14:dataValidation>
        <x14:dataValidation type="list" allowBlank="1" showInputMessage="1" showErrorMessage="1" xr:uid="{AA34BBF1-3270-4CCC-949F-34E224FE17E3}">
          <x14:formula1>
            <xm:f>'Valors possibles'!$J$4:$J$7</xm:f>
          </x14:formula1>
          <xm:sqref>E35</xm:sqref>
        </x14:dataValidation>
        <x14:dataValidation type="list" allowBlank="1" showInputMessage="1" showErrorMessage="1" xr:uid="{99DA48D5-A89F-4880-8600-D4F87BDC414C}">
          <x14:formula1>
            <xm:f>'Valors possibles'!$K$4:$K$6</xm:f>
          </x14:formula1>
          <xm:sqref>E36</xm:sqref>
        </x14:dataValidation>
        <x14:dataValidation type="list" allowBlank="1" showInputMessage="1" showErrorMessage="1" xr:uid="{038A8CA8-46F2-4AF7-B026-9CF6C721F4CE}">
          <x14:formula1>
            <xm:f>'Valors possibles'!$L$4:$L$6</xm:f>
          </x14:formula1>
          <xm:sqref>E37</xm:sqref>
        </x14:dataValidation>
        <x14:dataValidation type="list" allowBlank="1" showInputMessage="1" showErrorMessage="1" xr:uid="{FFA4748D-B415-4381-BA5D-49095D0A322C}">
          <x14:formula1>
            <xm:f>'Valors possibles'!$M$4:$M$7</xm:f>
          </x14:formula1>
          <xm:sqref>E39</xm:sqref>
        </x14:dataValidation>
        <x14:dataValidation type="list" allowBlank="1" showInputMessage="1" showErrorMessage="1" xr:uid="{FAB93270-570B-4B30-BFEA-41E0888FB663}">
          <x14:formula1>
            <xm:f>'Valors possibles'!$N$4:$N$8</xm:f>
          </x14:formula1>
          <xm:sqref>E40</xm:sqref>
        </x14:dataValidation>
        <x14:dataValidation type="list" allowBlank="1" showInputMessage="1" showErrorMessage="1" xr:uid="{F8CD8093-0236-41E0-A1C6-4FE635A4A9F0}">
          <x14:formula1>
            <xm:f>'Valors possibles'!$P$4:$P$6</xm:f>
          </x14:formula1>
          <xm:sqref>E42</xm:sqref>
        </x14:dataValidation>
        <x14:dataValidation type="list" allowBlank="1" showInputMessage="1" showErrorMessage="1" xr:uid="{3B08F510-6C57-4162-B91F-5A5AB939E8FA}">
          <x14:formula1>
            <xm:f>'Valors possibles'!$Q$4:$Q$8</xm:f>
          </x14:formula1>
          <xm:sqref>E44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6535D-F2C6-49BC-930A-AEBA707DC14B}">
  <sheetPr>
    <tabColor theme="4" tint="-0.499984740745262"/>
  </sheetPr>
  <dimension ref="A1:AD64"/>
  <sheetViews>
    <sheetView topLeftCell="A9" zoomScale="80" zoomScaleNormal="80" workbookViewId="0">
      <selection activeCell="B11" sqref="B11"/>
    </sheetView>
  </sheetViews>
  <sheetFormatPr defaultColWidth="8.7265625" defaultRowHeight="13" x14ac:dyDescent="0.3"/>
  <cols>
    <col min="1" max="1" width="8.7265625" style="185"/>
    <col min="2" max="2" width="10.1796875" style="185" bestFit="1" customWidth="1"/>
    <col min="3" max="12" width="13.54296875" style="185" customWidth="1"/>
    <col min="13" max="25" width="8.7265625" style="201"/>
    <col min="26" max="16384" width="8.7265625" style="185"/>
  </cols>
  <sheetData>
    <row r="1" spans="1:30" customFormat="1" ht="29.25" customHeight="1" x14ac:dyDescent="0.35">
      <c r="A1" s="1"/>
      <c r="B1" s="37" t="s">
        <v>275</v>
      </c>
      <c r="C1" s="33"/>
      <c r="D1" s="1"/>
      <c r="E1" s="211"/>
      <c r="F1" s="211"/>
      <c r="G1" s="211"/>
      <c r="H1" s="53"/>
      <c r="I1" s="1"/>
      <c r="J1" s="201"/>
      <c r="K1" s="286" t="s">
        <v>128</v>
      </c>
      <c r="L1" s="28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customFormat="1" ht="29.25" customHeight="1" x14ac:dyDescent="0.35">
      <c r="A2" s="1"/>
      <c r="B2" s="304" t="s">
        <v>265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customFormat="1" ht="30" customHeight="1" x14ac:dyDescent="0.35">
      <c r="A3" s="1"/>
      <c r="B3" s="287" t="str">
        <f>+ACE057_F1_PUNTUACIÓexpedient!$B$3</f>
        <v>ACE057/22/XX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0" customFormat="1" ht="30" customHeight="1" x14ac:dyDescent="0.35">
      <c r="A4" s="1"/>
      <c r="B4" s="249" t="str">
        <f>'DESPESES.SUB_Sol.licitant'!$C$6</f>
        <v>Escriure nom del clúster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0" customFormat="1" ht="15" customHeight="1" x14ac:dyDescent="0.35">
      <c r="A5" s="1"/>
      <c r="B5" s="64"/>
      <c r="C5" s="64"/>
      <c r="D5" s="64"/>
      <c r="E5" s="64"/>
      <c r="F5" s="64"/>
      <c r="G5" s="64"/>
      <c r="H5" s="6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30" customFormat="1" ht="30" customHeight="1" x14ac:dyDescent="0.35">
      <c r="A6" s="1"/>
      <c r="B6" s="250" t="str">
        <f>'DESPESES.SUB_Sol.licitant'!$C$8</f>
        <v>Escriure títol del projecte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0" ht="13.5" thickBot="1" x14ac:dyDescent="0.3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30" ht="35.15" customHeight="1" thickBot="1" x14ac:dyDescent="0.35">
      <c r="A8" s="201"/>
      <c r="B8" s="201"/>
      <c r="C8" s="288" t="s">
        <v>266</v>
      </c>
      <c r="D8" s="289"/>
      <c r="E8" s="300">
        <v>25</v>
      </c>
      <c r="F8" s="301"/>
      <c r="H8" s="292" t="s">
        <v>267</v>
      </c>
      <c r="I8" s="293"/>
      <c r="J8" s="302">
        <f>COUNTIF(H15:I43,"&gt;=0")</f>
        <v>0</v>
      </c>
      <c r="K8" s="303"/>
      <c r="L8" s="205"/>
    </row>
    <row r="9" spans="1:30" ht="22" customHeight="1" thickBot="1" x14ac:dyDescent="0.35">
      <c r="A9" s="201"/>
      <c r="B9" s="201"/>
      <c r="C9" s="201"/>
      <c r="D9" s="201"/>
      <c r="E9" s="201"/>
      <c r="F9" s="201"/>
      <c r="G9" s="201"/>
      <c r="H9" s="201"/>
      <c r="I9" s="201"/>
      <c r="J9" s="206"/>
      <c r="K9" s="201"/>
      <c r="L9" s="201"/>
    </row>
    <row r="10" spans="1:30" ht="46.5" customHeight="1" thickBot="1" x14ac:dyDescent="0.35">
      <c r="A10" s="201"/>
      <c r="B10" s="201"/>
      <c r="C10" s="290" t="s">
        <v>269</v>
      </c>
      <c r="D10" s="291"/>
      <c r="E10" s="298">
        <f>IFERROR(ROUND((SUMIF($H$15:$I$43,"&gt;=0")*$J$10),2),0)</f>
        <v>0</v>
      </c>
      <c r="F10" s="299"/>
      <c r="H10" s="294" t="s">
        <v>268</v>
      </c>
      <c r="I10" s="295"/>
      <c r="J10" s="296">
        <f>IFERROR((+$E$8/$J$8),0)</f>
        <v>0</v>
      </c>
      <c r="K10" s="297"/>
      <c r="L10" s="201"/>
    </row>
    <row r="11" spans="1:30" ht="14.5" customHeight="1" x14ac:dyDescent="0.3">
      <c r="A11" s="201"/>
      <c r="B11" s="201"/>
      <c r="C11" s="284"/>
      <c r="D11" s="284"/>
      <c r="E11" s="284"/>
      <c r="F11" s="284"/>
      <c r="G11" s="201"/>
      <c r="H11" s="201"/>
      <c r="I11" s="201"/>
      <c r="J11" s="201"/>
      <c r="K11" s="201"/>
      <c r="L11" s="201"/>
    </row>
    <row r="12" spans="1:30" ht="22" customHeight="1" x14ac:dyDescent="0.3">
      <c r="A12" s="201"/>
      <c r="B12" s="201"/>
      <c r="C12" s="285"/>
      <c r="D12" s="285"/>
      <c r="E12" s="285"/>
      <c r="F12" s="285"/>
      <c r="G12" s="201"/>
      <c r="H12" s="201"/>
      <c r="I12" s="201"/>
      <c r="J12" s="201"/>
      <c r="K12" s="201"/>
      <c r="L12" s="201"/>
    </row>
    <row r="13" spans="1:30" ht="13.5" thickBot="1" x14ac:dyDescent="0.35">
      <c r="A13" s="201"/>
      <c r="B13" s="201"/>
      <c r="C13" s="210"/>
      <c r="D13" s="210"/>
      <c r="E13" s="210"/>
      <c r="F13" s="210"/>
      <c r="G13" s="201"/>
      <c r="H13" s="201"/>
      <c r="I13" s="201"/>
      <c r="J13" s="201"/>
      <c r="K13" s="201"/>
      <c r="L13" s="201"/>
    </row>
    <row r="14" spans="1:30" ht="20.149999999999999" customHeight="1" thickBot="1" x14ac:dyDescent="0.35">
      <c r="A14" s="201"/>
      <c r="B14" s="201"/>
      <c r="C14" s="207" t="s">
        <v>107</v>
      </c>
      <c r="D14" s="202"/>
      <c r="E14" s="202"/>
      <c r="F14" s="199"/>
      <c r="G14" s="201"/>
      <c r="H14" s="271" t="s">
        <v>271</v>
      </c>
      <c r="I14" s="272"/>
      <c r="J14" s="201"/>
      <c r="K14" s="201"/>
      <c r="L14" s="202"/>
      <c r="M14" s="202"/>
    </row>
    <row r="15" spans="1:30" ht="20.149999999999999" customHeight="1" x14ac:dyDescent="0.3">
      <c r="A15" s="201"/>
      <c r="B15" s="201"/>
      <c r="C15" s="280" t="str">
        <f>+'DESPESES.SUB_Participant 01'!$C$6:$H$6</f>
        <v>Escriu nom del participant 01</v>
      </c>
      <c r="D15" s="281"/>
      <c r="E15" s="281"/>
      <c r="F15" s="281"/>
      <c r="G15" s="282"/>
      <c r="H15" s="273" t="e">
        <f>+VLOOKUP($C$16,'[1]Valors possibles'!$R$2:$S$43,2,FALSE)</f>
        <v>#N/A</v>
      </c>
      <c r="I15" s="274"/>
      <c r="J15" s="201"/>
      <c r="K15" s="201"/>
      <c r="L15" s="200"/>
    </row>
    <row r="16" spans="1:30" ht="20.149999999999999" customHeight="1" thickBot="1" x14ac:dyDescent="0.35">
      <c r="A16" s="202"/>
      <c r="B16" s="203"/>
      <c r="C16" s="277" t="str">
        <f>+'DESPESES.SUB_Participant 01'!$C$10</f>
        <v>Comarca participant 01</v>
      </c>
      <c r="D16" s="278"/>
      <c r="E16" s="278"/>
      <c r="F16" s="278"/>
      <c r="G16" s="279"/>
      <c r="H16" s="275"/>
      <c r="I16" s="276"/>
      <c r="J16" s="201"/>
      <c r="K16" s="201"/>
      <c r="L16" s="200"/>
    </row>
    <row r="17" spans="1:13" ht="20.149999999999999" customHeight="1" thickBot="1" x14ac:dyDescent="0.4">
      <c r="A17" s="202"/>
      <c r="B17" s="203"/>
      <c r="C17" s="207" t="s">
        <v>109</v>
      </c>
      <c r="D17" s="202"/>
      <c r="E17" s="202"/>
      <c r="F17" s="208"/>
      <c r="G17" s="201"/>
      <c r="H17" s="209"/>
      <c r="I17" s="209"/>
      <c r="J17" s="201"/>
      <c r="K17" s="201"/>
      <c r="L17" s="204"/>
    </row>
    <row r="18" spans="1:13" ht="20.149999999999999" customHeight="1" x14ac:dyDescent="0.3">
      <c r="A18" s="202"/>
      <c r="B18" s="203"/>
      <c r="C18" s="280" t="str">
        <f>+'DESPESES.SUB_Participant 02'!$C$6:$H$6</f>
        <v>Escriu nom del participant 02</v>
      </c>
      <c r="D18" s="281"/>
      <c r="E18" s="281"/>
      <c r="F18" s="281"/>
      <c r="G18" s="282"/>
      <c r="H18" s="273" t="e">
        <f>+VLOOKUP($C$19,'Valors possibles'!$U$2:$V$43,2,FALSE)</f>
        <v>#N/A</v>
      </c>
      <c r="I18" s="274"/>
      <c r="J18" s="201"/>
      <c r="K18" s="202"/>
      <c r="L18" s="202"/>
    </row>
    <row r="19" spans="1:13" ht="20.149999999999999" customHeight="1" thickBot="1" x14ac:dyDescent="0.35">
      <c r="A19" s="202"/>
      <c r="B19" s="203"/>
      <c r="C19" s="277" t="str">
        <f>+'DESPESES.SUB_Participant 02'!$C$10</f>
        <v>Comarca participant 02</v>
      </c>
      <c r="D19" s="278"/>
      <c r="E19" s="278"/>
      <c r="F19" s="278"/>
      <c r="G19" s="279"/>
      <c r="H19" s="275"/>
      <c r="I19" s="276"/>
      <c r="J19" s="201"/>
      <c r="K19" s="202"/>
      <c r="L19" s="202"/>
    </row>
    <row r="20" spans="1:13" ht="20.149999999999999" customHeight="1" thickBot="1" x14ac:dyDescent="0.4">
      <c r="A20" s="202"/>
      <c r="B20" s="203"/>
      <c r="C20" s="207" t="s">
        <v>111</v>
      </c>
      <c r="D20" s="202"/>
      <c r="E20" s="202"/>
      <c r="F20" s="199"/>
      <c r="G20" s="201"/>
      <c r="H20" s="209"/>
      <c r="I20" s="209"/>
      <c r="J20" s="201"/>
      <c r="K20" s="202"/>
      <c r="L20" s="202"/>
    </row>
    <row r="21" spans="1:13" ht="20.149999999999999" customHeight="1" x14ac:dyDescent="0.3">
      <c r="A21" s="202"/>
      <c r="B21" s="203"/>
      <c r="C21" s="280" t="str">
        <f>+'DESPESES.SUB_Participant 03'!$C$6:$H$6</f>
        <v>Escriure nom del participant 03</v>
      </c>
      <c r="D21" s="281"/>
      <c r="E21" s="281"/>
      <c r="F21" s="281"/>
      <c r="G21" s="282"/>
      <c r="H21" s="273" t="e">
        <f>+VLOOKUP($C$22,'Valors possibles'!$U$2:$V$43,2,FALSE)</f>
        <v>#N/A</v>
      </c>
      <c r="I21" s="274"/>
      <c r="J21" s="201"/>
      <c r="K21" s="202"/>
      <c r="L21" s="202"/>
    </row>
    <row r="22" spans="1:13" ht="20.149999999999999" customHeight="1" thickBot="1" x14ac:dyDescent="0.35">
      <c r="A22" s="202"/>
      <c r="B22" s="203"/>
      <c r="C22" s="277" t="str">
        <f>+'DESPESES.SUB_Participant 03'!$C$10</f>
        <v>Comarca participant 03</v>
      </c>
      <c r="D22" s="278"/>
      <c r="E22" s="278"/>
      <c r="F22" s="278"/>
      <c r="G22" s="279"/>
      <c r="H22" s="275"/>
      <c r="I22" s="276"/>
      <c r="J22" s="201"/>
      <c r="K22" s="202"/>
      <c r="L22" s="202"/>
    </row>
    <row r="23" spans="1:13" s="201" customFormat="1" ht="20.149999999999999" customHeight="1" thickBot="1" x14ac:dyDescent="0.4">
      <c r="A23" s="202"/>
      <c r="B23" s="203"/>
      <c r="C23" s="207" t="s">
        <v>113</v>
      </c>
      <c r="D23" s="202"/>
      <c r="E23" s="202"/>
      <c r="F23" s="208"/>
      <c r="H23" s="209"/>
      <c r="I23" s="209"/>
      <c r="K23" s="202"/>
      <c r="L23" s="202"/>
    </row>
    <row r="24" spans="1:13" ht="20.149999999999999" customHeight="1" x14ac:dyDescent="0.3">
      <c r="A24" s="201"/>
      <c r="B24" s="201"/>
      <c r="C24" s="280" t="str">
        <f>+'DESPESES.SUB_Participant 04'!$C$6:$H$6</f>
        <v>Escriure nom del participant 04</v>
      </c>
      <c r="D24" s="281"/>
      <c r="E24" s="281"/>
      <c r="F24" s="281"/>
      <c r="G24" s="282"/>
      <c r="H24" s="273" t="e">
        <f>+VLOOKUP($C$25,'Valors possibles'!$U$2:$V$43,2,FALSE)</f>
        <v>#N/A</v>
      </c>
      <c r="I24" s="274"/>
      <c r="J24" s="201"/>
      <c r="K24" s="201"/>
      <c r="L24" s="202"/>
      <c r="M24" s="202"/>
    </row>
    <row r="25" spans="1:13" ht="20.149999999999999" customHeight="1" thickBot="1" x14ac:dyDescent="0.35">
      <c r="A25" s="201"/>
      <c r="B25" s="201"/>
      <c r="C25" s="277" t="str">
        <f>+'DESPESES.SUB_Participant 04'!$C$10</f>
        <v>Comarca participant 04</v>
      </c>
      <c r="D25" s="278"/>
      <c r="E25" s="278"/>
      <c r="F25" s="278"/>
      <c r="G25" s="279"/>
      <c r="H25" s="275"/>
      <c r="I25" s="276"/>
      <c r="J25" s="201"/>
      <c r="K25" s="201"/>
      <c r="L25" s="200"/>
    </row>
    <row r="26" spans="1:13" s="201" customFormat="1" ht="20.149999999999999" customHeight="1" thickBot="1" x14ac:dyDescent="0.4">
      <c r="C26" s="207" t="s">
        <v>115</v>
      </c>
      <c r="D26" s="202"/>
      <c r="E26" s="202"/>
      <c r="F26" s="199"/>
      <c r="H26" s="209"/>
      <c r="I26" s="209"/>
      <c r="L26" s="202"/>
      <c r="M26" s="202"/>
    </row>
    <row r="27" spans="1:13" ht="20.149999999999999" customHeight="1" x14ac:dyDescent="0.3">
      <c r="A27" s="201"/>
      <c r="B27" s="201"/>
      <c r="C27" s="280" t="str">
        <f>+'DESPESES.SUB_Participant 05'!$C$6:$H$6</f>
        <v>Escriure nom del participant 05</v>
      </c>
      <c r="D27" s="281"/>
      <c r="E27" s="281"/>
      <c r="F27" s="281"/>
      <c r="G27" s="282"/>
      <c r="H27" s="273" t="e">
        <f>+VLOOKUP($C$28,'Valors possibles'!$U$2:$V$43,2,FALSE)</f>
        <v>#N/A</v>
      </c>
      <c r="I27" s="274"/>
      <c r="J27" s="201"/>
      <c r="K27" s="201"/>
      <c r="L27" s="200"/>
    </row>
    <row r="28" spans="1:13" ht="20.149999999999999" customHeight="1" thickBot="1" x14ac:dyDescent="0.35">
      <c r="A28" s="202"/>
      <c r="B28" s="203"/>
      <c r="C28" s="277" t="str">
        <f>+'DESPESES.SUB_Participant 05'!$C$10</f>
        <v>Comarca participant 05</v>
      </c>
      <c r="D28" s="278"/>
      <c r="E28" s="278"/>
      <c r="F28" s="278"/>
      <c r="G28" s="279"/>
      <c r="H28" s="275"/>
      <c r="I28" s="276"/>
      <c r="J28" s="201"/>
      <c r="K28" s="201"/>
      <c r="L28" s="200"/>
    </row>
    <row r="29" spans="1:13" s="201" customFormat="1" ht="20.149999999999999" customHeight="1" thickBot="1" x14ac:dyDescent="0.4">
      <c r="A29" s="202"/>
      <c r="B29" s="203"/>
      <c r="C29" s="207" t="s">
        <v>117</v>
      </c>
      <c r="D29" s="202"/>
      <c r="E29" s="202"/>
      <c r="F29" s="208"/>
      <c r="H29" s="209"/>
      <c r="I29" s="209"/>
      <c r="L29" s="204"/>
    </row>
    <row r="30" spans="1:13" ht="20.149999999999999" customHeight="1" x14ac:dyDescent="0.3">
      <c r="A30" s="202"/>
      <c r="B30" s="203"/>
      <c r="C30" s="280" t="str">
        <f>+'DESPESES.SUB_Participant 06'!$C$6:$H$6</f>
        <v>Escriure nom del participant 06</v>
      </c>
      <c r="D30" s="281"/>
      <c r="E30" s="281"/>
      <c r="F30" s="281"/>
      <c r="G30" s="282"/>
      <c r="H30" s="273" t="e">
        <f>+VLOOKUP($C$31,'Valors possibles'!$U$2:$V$43,2,FALSE)</f>
        <v>#N/A</v>
      </c>
      <c r="I30" s="274"/>
      <c r="J30" s="201"/>
      <c r="K30" s="202"/>
      <c r="L30" s="202"/>
    </row>
    <row r="31" spans="1:13" ht="20.149999999999999" customHeight="1" thickBot="1" x14ac:dyDescent="0.35">
      <c r="A31" s="202"/>
      <c r="B31" s="203"/>
      <c r="C31" s="277" t="str">
        <f>+'DESPESES.SUB_Participant 06'!C10</f>
        <v>Comarca participant 06</v>
      </c>
      <c r="D31" s="278"/>
      <c r="E31" s="278"/>
      <c r="F31" s="278"/>
      <c r="G31" s="279"/>
      <c r="H31" s="275"/>
      <c r="I31" s="276"/>
      <c r="J31" s="201"/>
      <c r="K31" s="202"/>
      <c r="L31" s="202"/>
    </row>
    <row r="32" spans="1:13" s="201" customFormat="1" ht="20.149999999999999" customHeight="1" thickBot="1" x14ac:dyDescent="0.4">
      <c r="A32" s="202"/>
      <c r="B32" s="203"/>
      <c r="C32" s="207" t="s">
        <v>119</v>
      </c>
      <c r="D32" s="202"/>
      <c r="E32" s="202"/>
      <c r="F32" s="199"/>
      <c r="H32" s="209"/>
      <c r="I32" s="209"/>
      <c r="K32" s="202"/>
      <c r="L32" s="202"/>
    </row>
    <row r="33" spans="1:13" ht="20.149999999999999" customHeight="1" x14ac:dyDescent="0.3">
      <c r="A33" s="202"/>
      <c r="B33" s="203"/>
      <c r="C33" s="280" t="str">
        <f>+'DESPESES.SUB_Participant 07'!$C$6:$H$6</f>
        <v>Escriure nom del participant 07</v>
      </c>
      <c r="D33" s="281"/>
      <c r="E33" s="281"/>
      <c r="F33" s="281"/>
      <c r="G33" s="282"/>
      <c r="H33" s="273" t="e">
        <f>+VLOOKUP($C$34,'Valors possibles'!$U$2:$V$43,2,FALSE)</f>
        <v>#N/A</v>
      </c>
      <c r="I33" s="274"/>
      <c r="J33" s="201"/>
      <c r="K33" s="202"/>
      <c r="L33" s="202"/>
    </row>
    <row r="34" spans="1:13" ht="20.149999999999999" customHeight="1" thickBot="1" x14ac:dyDescent="0.35">
      <c r="A34" s="202"/>
      <c r="B34" s="203"/>
      <c r="C34" s="277" t="str">
        <f>+'DESPESES.SUB_Participant 07'!C10</f>
        <v>Comarca participant 07</v>
      </c>
      <c r="D34" s="278"/>
      <c r="E34" s="278"/>
      <c r="F34" s="278"/>
      <c r="G34" s="279"/>
      <c r="H34" s="275"/>
      <c r="I34" s="276"/>
      <c r="J34" s="201"/>
      <c r="K34" s="202"/>
      <c r="L34" s="202"/>
    </row>
    <row r="35" spans="1:13" s="201" customFormat="1" ht="20.149999999999999" customHeight="1" thickBot="1" x14ac:dyDescent="0.4">
      <c r="A35" s="202"/>
      <c r="B35" s="203"/>
      <c r="C35" s="207" t="s">
        <v>121</v>
      </c>
      <c r="D35" s="202"/>
      <c r="E35" s="202"/>
      <c r="F35" s="208"/>
      <c r="H35" s="209"/>
      <c r="I35" s="209"/>
      <c r="K35" s="202"/>
      <c r="L35" s="202"/>
    </row>
    <row r="36" spans="1:13" ht="20.149999999999999" customHeight="1" x14ac:dyDescent="0.3">
      <c r="A36" s="202"/>
      <c r="B36" s="203"/>
      <c r="C36" s="280" t="str">
        <f>+'DESPESES.SUB_Participant 08'!$C$6:$H$6</f>
        <v>Escriure nom del participant 08</v>
      </c>
      <c r="D36" s="281"/>
      <c r="E36" s="281"/>
      <c r="F36" s="281"/>
      <c r="G36" s="282"/>
      <c r="H36" s="273" t="e">
        <f>+VLOOKUP($C$37,'Valors possibles'!$U$2:$V$43,2,FALSE)</f>
        <v>#N/A</v>
      </c>
      <c r="I36" s="274"/>
      <c r="J36" s="201"/>
      <c r="K36" s="202"/>
      <c r="L36" s="202"/>
    </row>
    <row r="37" spans="1:13" ht="20.149999999999999" customHeight="1" thickBot="1" x14ac:dyDescent="0.35">
      <c r="A37" s="201"/>
      <c r="B37" s="201"/>
      <c r="C37" s="277" t="str">
        <f>+'DESPESES.SUB_Participant 08'!C10</f>
        <v>Comarca participant 08</v>
      </c>
      <c r="D37" s="278"/>
      <c r="E37" s="278"/>
      <c r="F37" s="278"/>
      <c r="G37" s="279"/>
      <c r="H37" s="275"/>
      <c r="I37" s="276"/>
      <c r="J37" s="201"/>
      <c r="K37" s="201"/>
      <c r="L37" s="202"/>
      <c r="M37" s="202"/>
    </row>
    <row r="38" spans="1:13" s="201" customFormat="1" ht="20.149999999999999" customHeight="1" thickBot="1" x14ac:dyDescent="0.4">
      <c r="C38" s="207" t="s">
        <v>123</v>
      </c>
      <c r="D38" s="202"/>
      <c r="E38" s="202"/>
      <c r="F38" s="199"/>
      <c r="H38" s="209"/>
      <c r="I38" s="209"/>
      <c r="L38" s="200"/>
    </row>
    <row r="39" spans="1:13" ht="20.149999999999999" customHeight="1" x14ac:dyDescent="0.3">
      <c r="A39" s="202"/>
      <c r="B39" s="203"/>
      <c r="C39" s="280" t="str">
        <f>+'DESPESES.SUB_Participant 09'!$C$6:$H$6</f>
        <v>Escriure nom del participant 09</v>
      </c>
      <c r="D39" s="281"/>
      <c r="E39" s="281"/>
      <c r="F39" s="281"/>
      <c r="G39" s="282"/>
      <c r="H39" s="273" t="e">
        <f>+VLOOKUP($C$40,'Valors possibles'!$U$2:$V$43,2,FALSE)</f>
        <v>#N/A</v>
      </c>
      <c r="I39" s="274"/>
      <c r="J39" s="201"/>
      <c r="K39" s="201"/>
      <c r="L39" s="200"/>
    </row>
    <row r="40" spans="1:13" ht="20.149999999999999" customHeight="1" thickBot="1" x14ac:dyDescent="0.35">
      <c r="A40" s="202"/>
      <c r="B40" s="203"/>
      <c r="C40" s="277" t="str">
        <f>+'DESPESES.SUB_Participant 09'!$C$10</f>
        <v>Comarca participant 09</v>
      </c>
      <c r="D40" s="278"/>
      <c r="E40" s="278"/>
      <c r="F40" s="278"/>
      <c r="G40" s="279"/>
      <c r="H40" s="275"/>
      <c r="I40" s="276"/>
      <c r="J40" s="283"/>
      <c r="K40" s="283"/>
      <c r="L40" s="204"/>
    </row>
    <row r="41" spans="1:13" s="201" customFormat="1" ht="20.149999999999999" customHeight="1" thickBot="1" x14ac:dyDescent="0.4">
      <c r="A41" s="202"/>
      <c r="B41" s="203"/>
      <c r="C41" s="207" t="s">
        <v>125</v>
      </c>
      <c r="D41" s="202"/>
      <c r="E41" s="202"/>
      <c r="F41" s="208"/>
      <c r="H41" s="209"/>
      <c r="I41" s="209"/>
      <c r="K41" s="202"/>
      <c r="L41" s="202"/>
    </row>
    <row r="42" spans="1:13" ht="20.149999999999999" customHeight="1" x14ac:dyDescent="0.3">
      <c r="A42" s="201"/>
      <c r="B42" s="201"/>
      <c r="C42" s="280" t="str">
        <f>+'DESPESES.SUB_Participant 10'!$C$6:$H$6</f>
        <v>Escriure nom del participant 10</v>
      </c>
      <c r="D42" s="281"/>
      <c r="E42" s="281"/>
      <c r="F42" s="281"/>
      <c r="G42" s="282"/>
      <c r="H42" s="273" t="e">
        <f>+VLOOKUP($C$43,'Valors possibles'!$U$2:$V$43,2,FALSE)</f>
        <v>#N/A</v>
      </c>
      <c r="I42" s="274"/>
      <c r="J42" s="201"/>
      <c r="K42" s="201"/>
      <c r="L42" s="202"/>
      <c r="M42" s="202"/>
    </row>
    <row r="43" spans="1:13" ht="20.149999999999999" customHeight="1" thickBot="1" x14ac:dyDescent="0.35">
      <c r="A43" s="201"/>
      <c r="B43" s="201"/>
      <c r="C43" s="277" t="str">
        <f>+'DESPESES.SUB_Participant 10'!$C$10</f>
        <v>Comarca participant 10</v>
      </c>
      <c r="D43" s="278"/>
      <c r="E43" s="278"/>
      <c r="F43" s="278"/>
      <c r="G43" s="279"/>
      <c r="H43" s="275"/>
      <c r="I43" s="276"/>
      <c r="J43" s="201"/>
      <c r="K43" s="201"/>
      <c r="L43" s="200"/>
    </row>
    <row r="44" spans="1:13" s="201" customFormat="1" ht="20.149999999999999" customHeight="1" x14ac:dyDescent="0.3">
      <c r="A44" s="202"/>
      <c r="B44" s="203"/>
      <c r="L44" s="200"/>
    </row>
    <row r="45" spans="1:13" s="201" customFormat="1" ht="14.5" x14ac:dyDescent="0.3">
      <c r="A45" s="202"/>
      <c r="B45" s="203"/>
    </row>
    <row r="46" spans="1:13" s="201" customFormat="1" x14ac:dyDescent="0.3"/>
    <row r="47" spans="1:13" s="201" customFormat="1" x14ac:dyDescent="0.3"/>
    <row r="48" spans="1:13" s="201" customFormat="1" x14ac:dyDescent="0.3"/>
    <row r="49" s="201" customFormat="1" x14ac:dyDescent="0.3"/>
    <row r="50" s="201" customFormat="1" x14ac:dyDescent="0.3"/>
    <row r="51" s="201" customFormat="1" x14ac:dyDescent="0.3"/>
    <row r="52" s="201" customFormat="1" x14ac:dyDescent="0.3"/>
    <row r="53" s="201" customFormat="1" x14ac:dyDescent="0.3"/>
    <row r="54" s="201" customFormat="1" x14ac:dyDescent="0.3"/>
    <row r="55" s="201" customFormat="1" x14ac:dyDescent="0.3"/>
    <row r="56" s="201" customFormat="1" x14ac:dyDescent="0.3"/>
    <row r="57" s="201" customFormat="1" x14ac:dyDescent="0.3"/>
    <row r="58" s="201" customFormat="1" x14ac:dyDescent="0.3"/>
    <row r="59" s="201" customFormat="1" x14ac:dyDescent="0.3"/>
    <row r="60" s="201" customFormat="1" x14ac:dyDescent="0.3"/>
    <row r="61" s="201" customFormat="1" x14ac:dyDescent="0.3"/>
    <row r="62" s="201" customFormat="1" x14ac:dyDescent="0.3"/>
    <row r="63" s="201" customFormat="1" x14ac:dyDescent="0.3"/>
    <row r="64" s="201" customFormat="1" x14ac:dyDescent="0.3"/>
  </sheetData>
  <sheetProtection algorithmName="SHA-512" hashValue="cv9W1IaZgFXMXhh+innPhqwyZaZILuxBZae+fKX8juPWLVTZP3nvhUIMzISxctasey5E3Mp8qURvqiBKzdO3zA==" saltValue="jEZuwHKly123bSZJgKF7hg==" spinCount="100000" sheet="1" objects="1" scenarios="1"/>
  <mergeCells count="49">
    <mergeCell ref="C11:F12"/>
    <mergeCell ref="K1:L1"/>
    <mergeCell ref="I4:L4"/>
    <mergeCell ref="I3:L3"/>
    <mergeCell ref="C8:D8"/>
    <mergeCell ref="C10:D10"/>
    <mergeCell ref="H8:I8"/>
    <mergeCell ref="H10:I10"/>
    <mergeCell ref="J10:K10"/>
    <mergeCell ref="E10:F10"/>
    <mergeCell ref="E8:F8"/>
    <mergeCell ref="J8:K8"/>
    <mergeCell ref="B3:H3"/>
    <mergeCell ref="B4:H4"/>
    <mergeCell ref="B6:H6"/>
    <mergeCell ref="B2:L2"/>
    <mergeCell ref="H39:I40"/>
    <mergeCell ref="H42:I43"/>
    <mergeCell ref="J40:K40"/>
    <mergeCell ref="C39:G39"/>
    <mergeCell ref="C40:G40"/>
    <mergeCell ref="C42:G42"/>
    <mergeCell ref="C43:G43"/>
    <mergeCell ref="C37:G37"/>
    <mergeCell ref="C33:G33"/>
    <mergeCell ref="C34:G34"/>
    <mergeCell ref="C15:G15"/>
    <mergeCell ref="C16:G16"/>
    <mergeCell ref="C18:G18"/>
    <mergeCell ref="C19:G19"/>
    <mergeCell ref="C27:G27"/>
    <mergeCell ref="C28:G28"/>
    <mergeCell ref="C30:G30"/>
    <mergeCell ref="C31:G31"/>
    <mergeCell ref="C21:G21"/>
    <mergeCell ref="C22:G22"/>
    <mergeCell ref="C24:G24"/>
    <mergeCell ref="C25:G25"/>
    <mergeCell ref="C36:G36"/>
    <mergeCell ref="H24:I25"/>
    <mergeCell ref="H27:I28"/>
    <mergeCell ref="H30:I31"/>
    <mergeCell ref="H33:I34"/>
    <mergeCell ref="H36:I37"/>
    <mergeCell ref="H14:I14"/>
    <mergeCell ref="H15:I16"/>
    <mergeCell ref="H18:I19"/>
    <mergeCell ref="H21:I22"/>
    <mergeCell ref="I6:L6"/>
  </mergeCells>
  <dataValidations count="1">
    <dataValidation type="whole" allowBlank="1" showInputMessage="1" showErrorMessage="1" sqref="J8:K8" xr:uid="{64D49C80-152B-4523-894D-48E12397AFF0}">
      <formula1>0</formula1>
      <formula2>10</formula2>
    </dataValidation>
  </dataValidations>
  <pageMargins left="0.7" right="0.7" top="0.75" bottom="0.75" header="0.3" footer="0.3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2B8C-1EB5-4975-975F-E7DB2BA597B4}">
  <sheetPr>
    <tabColor rgb="FFC00000"/>
  </sheetPr>
  <dimension ref="A1:AE157"/>
  <sheetViews>
    <sheetView topLeftCell="A7" zoomScale="80" zoomScaleNormal="80" workbookViewId="0">
      <selection activeCell="G12" sqref="G12"/>
    </sheetView>
  </sheetViews>
  <sheetFormatPr defaultColWidth="9.1796875" defaultRowHeight="14.5" x14ac:dyDescent="0.35"/>
  <cols>
    <col min="1" max="1" width="9.1796875" style="1"/>
    <col min="2" max="2" width="37.54296875" customWidth="1"/>
    <col min="3" max="3" width="22.453125" customWidth="1"/>
    <col min="4" max="4" width="11.7265625" customWidth="1"/>
    <col min="5" max="5" width="12.26953125" customWidth="1"/>
    <col min="6" max="6" width="22.453125" customWidth="1"/>
    <col min="7" max="7" width="22.453125" bestFit="1" customWidth="1"/>
    <col min="8" max="8" width="30.7265625" customWidth="1"/>
    <col min="9" max="9" width="19" style="1" customWidth="1"/>
    <col min="10" max="10" width="12.54296875" style="1" customWidth="1"/>
    <col min="11" max="25" width="9.1796875" style="1"/>
  </cols>
  <sheetData>
    <row r="1" spans="2:31" ht="29.25" customHeight="1" x14ac:dyDescent="0.35">
      <c r="B1" s="37" t="s">
        <v>275</v>
      </c>
      <c r="C1" s="33"/>
      <c r="D1" s="1"/>
      <c r="E1" s="307"/>
      <c r="F1" s="307"/>
      <c r="G1" s="307"/>
      <c r="H1" s="53"/>
      <c r="Z1" s="1"/>
      <c r="AA1" s="1"/>
      <c r="AB1" s="1"/>
      <c r="AC1" s="1"/>
      <c r="AD1" s="1"/>
      <c r="AE1" s="1"/>
    </row>
    <row r="2" spans="2:31" ht="29.25" customHeight="1" x14ac:dyDescent="0.35">
      <c r="B2" s="308" t="s">
        <v>182</v>
      </c>
      <c r="C2" s="308"/>
      <c r="D2" s="308"/>
      <c r="E2" s="308"/>
      <c r="F2" s="308"/>
      <c r="G2" s="308"/>
      <c r="H2" s="308"/>
      <c r="Z2" s="1"/>
      <c r="AA2" s="1"/>
      <c r="AB2" s="1"/>
      <c r="AC2" s="1"/>
      <c r="AD2" s="1"/>
      <c r="AE2" s="1"/>
    </row>
    <row r="3" spans="2:31" ht="30" customHeight="1" x14ac:dyDescent="0.35">
      <c r="B3" s="287" t="str">
        <f>+ACE057_F1_PUNTUACIÓexpedient!$B$3</f>
        <v>ACE057/22/XX</v>
      </c>
      <c r="C3" s="287"/>
      <c r="D3" s="287"/>
      <c r="E3" s="287"/>
      <c r="F3" s="287"/>
      <c r="G3" s="287"/>
      <c r="H3" s="287"/>
    </row>
    <row r="4" spans="2:31" ht="30" customHeight="1" x14ac:dyDescent="0.35">
      <c r="B4" s="249" t="str">
        <f>'DESPESES.SUB_Sol.licitant'!$C$6</f>
        <v>Escriure nom del clúster</v>
      </c>
      <c r="C4" s="249"/>
      <c r="D4" s="249"/>
      <c r="E4" s="249"/>
      <c r="F4" s="249"/>
      <c r="G4" s="249"/>
      <c r="H4" s="249"/>
    </row>
    <row r="5" spans="2:31" ht="15" customHeight="1" x14ac:dyDescent="0.35">
      <c r="B5" s="64"/>
      <c r="C5" s="64"/>
      <c r="D5" s="64"/>
      <c r="E5" s="64"/>
      <c r="F5" s="64"/>
      <c r="G5" s="64"/>
      <c r="H5" s="64"/>
    </row>
    <row r="6" spans="2:31" ht="30" customHeight="1" x14ac:dyDescent="0.35">
      <c r="B6" s="250" t="str">
        <f>'DESPESES.SUB_Sol.licitant'!$C$8</f>
        <v>Escriure títol del projecte</v>
      </c>
      <c r="C6" s="250"/>
      <c r="D6" s="250"/>
      <c r="E6" s="250"/>
      <c r="F6" s="250"/>
      <c r="G6" s="250"/>
      <c r="H6" s="250"/>
    </row>
    <row r="7" spans="2:31" ht="15" thickBot="1" x14ac:dyDescent="0.4">
      <c r="B7" s="1"/>
      <c r="C7" s="1"/>
      <c r="D7" s="1"/>
      <c r="E7" s="1"/>
      <c r="F7" s="1"/>
      <c r="G7" s="1"/>
      <c r="H7" s="1"/>
    </row>
    <row r="8" spans="2:31" ht="30.75" customHeight="1" thickBot="1" x14ac:dyDescent="0.4">
      <c r="B8" s="59" t="s">
        <v>98</v>
      </c>
      <c r="C8" s="183">
        <f>ACE057_F1_PUNTUACIÓexpedient!$F$17</f>
        <v>0</v>
      </c>
      <c r="E8" s="309" t="s">
        <v>184</v>
      </c>
      <c r="F8" s="310"/>
      <c r="G8" s="41">
        <f>+SUM($F$22,$F$28,$F$34,$F$40,$F$46,$F$52,$F$58,$F$64,$F$70,$F$76,$F$82)</f>
        <v>0</v>
      </c>
      <c r="H8" s="33"/>
      <c r="Z8" s="1"/>
      <c r="AA8" s="1"/>
      <c r="AB8" s="1"/>
      <c r="AC8" s="1"/>
      <c r="AD8" s="1"/>
      <c r="AE8" s="1"/>
    </row>
    <row r="9" spans="2:31" ht="15" thickBot="1" x14ac:dyDescent="0.4">
      <c r="B9" s="54"/>
      <c r="C9" s="1"/>
      <c r="D9" s="1"/>
      <c r="E9" s="1"/>
      <c r="F9" s="1"/>
      <c r="G9" s="1"/>
      <c r="H9" s="1"/>
    </row>
    <row r="10" spans="2:31" ht="27" customHeight="1" thickBot="1" x14ac:dyDescent="0.4">
      <c r="B10" s="60" t="s">
        <v>127</v>
      </c>
      <c r="C10" s="184">
        <f>0.75*$C$8/$G$12</f>
        <v>0</v>
      </c>
      <c r="E10" s="319" t="s">
        <v>185</v>
      </c>
      <c r="F10" s="320"/>
      <c r="G10" s="41">
        <f>+$G$22+$G$28+$G$34+$G$40+$G$46+$G$52+$G$58+$G$64+$G$70+$G$76+$G$82</f>
        <v>0</v>
      </c>
      <c r="H10" s="1"/>
    </row>
    <row r="11" spans="2:31" ht="15" thickBot="1" x14ac:dyDescent="0.4">
      <c r="B11" s="54"/>
      <c r="C11" s="1"/>
      <c r="D11" s="1"/>
      <c r="E11" s="1"/>
      <c r="F11" s="1"/>
      <c r="G11" s="1"/>
      <c r="H11" s="1"/>
    </row>
    <row r="12" spans="2:31" ht="30.65" customHeight="1" thickBot="1" x14ac:dyDescent="0.4">
      <c r="B12" s="231" t="s">
        <v>183</v>
      </c>
      <c r="C12" s="41">
        <f>+$D$22+$D$28+$D$34+$D$40+$D$46+$D$52+$D$58+$D$64+$D$70+$D$76+$D$82</f>
        <v>0</v>
      </c>
      <c r="E12" s="322" t="s">
        <v>187</v>
      </c>
      <c r="F12" s="323"/>
      <c r="G12" s="158">
        <v>500</v>
      </c>
      <c r="H12" s="57"/>
    </row>
    <row r="13" spans="2:31" x14ac:dyDescent="0.35">
      <c r="B13" s="1"/>
      <c r="C13" s="1"/>
      <c r="D13" s="1"/>
      <c r="E13" s="57"/>
      <c r="F13" s="57"/>
      <c r="G13" s="57"/>
      <c r="H13" s="57"/>
    </row>
    <row r="14" spans="2:31" ht="15" customHeight="1" thickBot="1" x14ac:dyDescent="0.4">
      <c r="B14" s="34"/>
      <c r="C14" s="34"/>
      <c r="D14" s="35"/>
      <c r="E14" s="55"/>
      <c r="F14" s="55"/>
      <c r="G14" s="56"/>
      <c r="H14" s="33"/>
      <c r="I14" s="63"/>
      <c r="Z14" s="1"/>
      <c r="AA14" s="1"/>
      <c r="AB14" s="1"/>
      <c r="AC14" s="1"/>
      <c r="AD14" s="1"/>
      <c r="AE14" s="1"/>
    </row>
    <row r="15" spans="2:31" ht="22" thickTop="1" thickBot="1" x14ac:dyDescent="0.4">
      <c r="B15" s="36" t="s">
        <v>99</v>
      </c>
      <c r="C15" s="36"/>
      <c r="D15" s="321"/>
      <c r="E15" s="321"/>
      <c r="F15" s="321"/>
      <c r="G15" s="36"/>
      <c r="H15" s="36"/>
    </row>
    <row r="16" spans="2:31" ht="10" customHeight="1" thickTop="1" x14ac:dyDescent="0.35">
      <c r="B16" s="37"/>
      <c r="C16" s="37"/>
      <c r="D16" s="37"/>
      <c r="E16" s="37"/>
      <c r="F16" s="37"/>
      <c r="G16" s="37"/>
      <c r="H16" s="37"/>
    </row>
    <row r="17" spans="2:31" ht="20.149999999999999" customHeight="1" x14ac:dyDescent="0.35">
      <c r="B17" s="38" t="s">
        <v>100</v>
      </c>
      <c r="C17" s="38"/>
      <c r="D17" s="39"/>
      <c r="E17" s="39"/>
      <c r="F17" s="40"/>
      <c r="G17" s="37"/>
      <c r="H17" s="37"/>
    </row>
    <row r="18" spans="2:31" ht="25" customHeight="1" x14ac:dyDescent="0.35">
      <c r="B18" s="224" t="str">
        <f>+$B$4</f>
        <v>Escriure nom del clúster</v>
      </c>
      <c r="C18" s="225"/>
      <c r="D18" s="326" t="s">
        <v>101</v>
      </c>
      <c r="E18" s="327"/>
      <c r="F18" s="324" t="s">
        <v>102</v>
      </c>
      <c r="G18" s="316" t="s">
        <v>103</v>
      </c>
      <c r="H18" s="305" t="s">
        <v>186</v>
      </c>
      <c r="I18" s="52"/>
    </row>
    <row r="19" spans="2:31" ht="13" customHeight="1" x14ac:dyDescent="0.35">
      <c r="B19" s="226"/>
      <c r="C19" s="232" t="s">
        <v>278</v>
      </c>
      <c r="D19" s="328"/>
      <c r="E19" s="329"/>
      <c r="F19" s="325"/>
      <c r="G19" s="317"/>
      <c r="H19" s="306"/>
      <c r="I19" s="52"/>
    </row>
    <row r="20" spans="2:31" ht="20.149999999999999" customHeight="1" x14ac:dyDescent="0.35">
      <c r="B20" s="314" t="s">
        <v>104</v>
      </c>
      <c r="C20" s="315"/>
      <c r="D20" s="311">
        <f>'DESPESES.SUB_Sol.licitant'!$E$34</f>
        <v>0</v>
      </c>
      <c r="E20" s="311"/>
      <c r="F20" s="42">
        <f>'DESPESES.SUB_Sol.licitant'!$F$34</f>
        <v>0</v>
      </c>
      <c r="G20" s="42">
        <f>ROUND((F20*$C$10),2)</f>
        <v>0</v>
      </c>
      <c r="H20" s="229"/>
      <c r="I20" s="37"/>
    </row>
    <row r="21" spans="2:31" s="1" customFormat="1" ht="20.149999999999999" customHeight="1" x14ac:dyDescent="0.35">
      <c r="B21" s="314" t="s">
        <v>105</v>
      </c>
      <c r="C21" s="315"/>
      <c r="D21" s="311">
        <f>'DESPESES.SUB_Sol.licitant'!$F$53</f>
        <v>0</v>
      </c>
      <c r="E21" s="311"/>
      <c r="F21" s="42">
        <f>'DESPESES.SUB_Sol.licitant'!$G$53</f>
        <v>0</v>
      </c>
      <c r="G21" s="42">
        <f>ROUND((F21*$C$10),2)</f>
        <v>0</v>
      </c>
      <c r="H21" s="230"/>
      <c r="I21" s="37"/>
      <c r="Z21"/>
      <c r="AA21"/>
      <c r="AB21"/>
      <c r="AC21"/>
      <c r="AD21"/>
      <c r="AE21"/>
    </row>
    <row r="22" spans="2:31" s="1" customFormat="1" ht="20.149999999999999" customHeight="1" x14ac:dyDescent="0.35">
      <c r="B22" s="312" t="s">
        <v>106</v>
      </c>
      <c r="C22" s="313"/>
      <c r="D22" s="318">
        <f>+'DESPESES.SUB_Sol.licitant'!$H$17</f>
        <v>0</v>
      </c>
      <c r="E22" s="318"/>
      <c r="F22" s="43">
        <f>+'DESPESES.SUB_Sol.licitant'!$H$18</f>
        <v>0</v>
      </c>
      <c r="G22" s="58">
        <f>SUM(G20:G21)</f>
        <v>0</v>
      </c>
      <c r="H22" s="43">
        <f>IFERROR(ROUND((+VLOOKUP($C$19,'Valors possibles'!$X$2:$Y$4,2,FALSE)*$G$22),2),0)</f>
        <v>0</v>
      </c>
      <c r="Z22"/>
      <c r="AA22"/>
      <c r="AB22"/>
      <c r="AC22"/>
      <c r="AD22"/>
      <c r="AE22"/>
    </row>
    <row r="23" spans="2:31" ht="20.149999999999999" customHeight="1" x14ac:dyDescent="0.35">
      <c r="B23" s="38" t="s">
        <v>107</v>
      </c>
      <c r="C23" s="38"/>
      <c r="D23" s="1"/>
      <c r="E23" s="1"/>
      <c r="F23" s="1"/>
      <c r="G23" s="37"/>
      <c r="H23" s="37"/>
    </row>
    <row r="24" spans="2:31" ht="20.149999999999999" customHeight="1" x14ac:dyDescent="0.35">
      <c r="B24" s="224" t="str">
        <f>'DESPESES.SUB_Participant 01'!$C$6</f>
        <v>Escriu nom del participant 01</v>
      </c>
      <c r="C24" s="225"/>
      <c r="D24" s="326" t="s">
        <v>101</v>
      </c>
      <c r="E24" s="327"/>
      <c r="F24" s="324" t="s">
        <v>102</v>
      </c>
      <c r="G24" s="316" t="s">
        <v>103</v>
      </c>
      <c r="H24" s="305" t="s">
        <v>186</v>
      </c>
    </row>
    <row r="25" spans="2:31" ht="13" customHeight="1" x14ac:dyDescent="0.35">
      <c r="B25" s="226"/>
      <c r="C25" s="232" t="str">
        <f>+'DESPESES.SUB_Participant 01'!$C$8</f>
        <v>Seleccionar tipologia de participant 01</v>
      </c>
      <c r="D25" s="328"/>
      <c r="E25" s="329"/>
      <c r="F25" s="325"/>
      <c r="G25" s="317"/>
      <c r="H25" s="306"/>
    </row>
    <row r="26" spans="2:31" ht="20.149999999999999" customHeight="1" x14ac:dyDescent="0.35">
      <c r="B26" s="314" t="s">
        <v>104</v>
      </c>
      <c r="C26" s="315"/>
      <c r="D26" s="311">
        <f>'DESPESES.SUB_Participant 01'!$E$36</f>
        <v>0</v>
      </c>
      <c r="E26" s="311"/>
      <c r="F26" s="42">
        <f>'DESPESES.SUB_Participant 01'!$F$36</f>
        <v>0</v>
      </c>
      <c r="G26" s="42">
        <f>ROUND((F26*$C$10),2)</f>
        <v>0</v>
      </c>
      <c r="H26" s="227"/>
    </row>
    <row r="27" spans="2:31" ht="20.149999999999999" customHeight="1" x14ac:dyDescent="0.35">
      <c r="B27" s="314" t="s">
        <v>105</v>
      </c>
      <c r="C27" s="315"/>
      <c r="D27" s="311">
        <f>'DESPESES.SUB_Participant 01'!$F$55</f>
        <v>0</v>
      </c>
      <c r="E27" s="311"/>
      <c r="F27" s="42">
        <f>'DESPESES.SUB_Participant 01'!$G$55</f>
        <v>0</v>
      </c>
      <c r="G27" s="42">
        <f>ROUND((F27*$C$10),2)</f>
        <v>0</v>
      </c>
      <c r="H27" s="228"/>
    </row>
    <row r="28" spans="2:31" ht="20.149999999999999" customHeight="1" x14ac:dyDescent="0.35">
      <c r="B28" s="312" t="s">
        <v>108</v>
      </c>
      <c r="C28" s="313"/>
      <c r="D28" s="318">
        <f>+'DESPESES.SUB_Participant 01'!$H$19</f>
        <v>0</v>
      </c>
      <c r="E28" s="318"/>
      <c r="F28" s="43">
        <f>+'DESPESES.SUB_Participant 01'!$H$20</f>
        <v>0</v>
      </c>
      <c r="G28" s="58">
        <f>SUM(G26:G27)</f>
        <v>0</v>
      </c>
      <c r="H28" s="43">
        <f>IFERROR(ROUND((+VLOOKUP($C$25,'Valors possibles'!$X$2:$Y$4,2,FALSE)*$G$28),2),0)</f>
        <v>0</v>
      </c>
    </row>
    <row r="29" spans="2:31" ht="20.149999999999999" customHeight="1" x14ac:dyDescent="0.35">
      <c r="B29" s="38" t="s">
        <v>109</v>
      </c>
      <c r="C29" s="38"/>
      <c r="D29" s="1"/>
      <c r="E29" s="1"/>
      <c r="F29" s="1"/>
      <c r="G29" s="37"/>
      <c r="H29" s="37"/>
    </row>
    <row r="30" spans="2:31" ht="20.149999999999999" customHeight="1" x14ac:dyDescent="0.35">
      <c r="B30" s="224" t="str">
        <f>'DESPESES.SUB_Participant 02'!$C$6</f>
        <v>Escriu nom del participant 02</v>
      </c>
      <c r="C30" s="225"/>
      <c r="D30" s="326" t="s">
        <v>101</v>
      </c>
      <c r="E30" s="327"/>
      <c r="F30" s="324" t="s">
        <v>102</v>
      </c>
      <c r="G30" s="316" t="s">
        <v>103</v>
      </c>
      <c r="H30" s="305" t="s">
        <v>186</v>
      </c>
    </row>
    <row r="31" spans="2:31" ht="13" customHeight="1" x14ac:dyDescent="0.35">
      <c r="B31" s="226"/>
      <c r="C31" s="232" t="str">
        <f>+'DESPESES.SUB_Participant 02'!$C$8</f>
        <v>Seleccionar tipologia de participant 02</v>
      </c>
      <c r="D31" s="328"/>
      <c r="E31" s="329"/>
      <c r="F31" s="325"/>
      <c r="G31" s="317"/>
      <c r="H31" s="306"/>
    </row>
    <row r="32" spans="2:31" ht="20.149999999999999" customHeight="1" x14ac:dyDescent="0.35">
      <c r="B32" s="314" t="s">
        <v>104</v>
      </c>
      <c r="C32" s="315"/>
      <c r="D32" s="311">
        <f>'DESPESES.SUB_Participant 02'!$E$36</f>
        <v>0</v>
      </c>
      <c r="E32" s="311"/>
      <c r="F32" s="42">
        <f>'DESPESES.SUB_Participant 02'!$F$36</f>
        <v>0</v>
      </c>
      <c r="G32" s="42">
        <f>ROUND((F32*$C$10),2)</f>
        <v>0</v>
      </c>
      <c r="H32" s="227"/>
    </row>
    <row r="33" spans="2:31" ht="20.149999999999999" customHeight="1" x14ac:dyDescent="0.35">
      <c r="B33" s="314" t="s">
        <v>105</v>
      </c>
      <c r="C33" s="315"/>
      <c r="D33" s="311">
        <f>'DESPESES.SUB_Participant 02'!$F$55</f>
        <v>0</v>
      </c>
      <c r="E33" s="311"/>
      <c r="F33" s="42">
        <f>'DESPESES.SUB_Participant 02'!$G$55</f>
        <v>0</v>
      </c>
      <c r="G33" s="42">
        <f>ROUND((F33*$C$10),2)</f>
        <v>0</v>
      </c>
      <c r="H33" s="228"/>
    </row>
    <row r="34" spans="2:31" s="1" customFormat="1" ht="20.149999999999999" customHeight="1" x14ac:dyDescent="0.35">
      <c r="B34" s="312" t="s">
        <v>110</v>
      </c>
      <c r="C34" s="313"/>
      <c r="D34" s="318">
        <f>+'DESPESES.SUB_Participant 02'!$H$19</f>
        <v>0</v>
      </c>
      <c r="E34" s="318"/>
      <c r="F34" s="43">
        <f>+'DESPESES.SUB_Participant 02'!$H$20</f>
        <v>0</v>
      </c>
      <c r="G34" s="58">
        <f>SUM(G32:G33)</f>
        <v>0</v>
      </c>
      <c r="H34" s="43">
        <f>IFERROR(ROUND((+VLOOKUP($C$31,'Valors possibles'!$X$2:$Y$4,2,FALSE)*$G$34),2),0)</f>
        <v>0</v>
      </c>
      <c r="Z34"/>
      <c r="AA34"/>
      <c r="AB34"/>
      <c r="AC34"/>
      <c r="AD34"/>
      <c r="AE34"/>
    </row>
    <row r="35" spans="2:31" s="1" customFormat="1" ht="20.149999999999999" customHeight="1" x14ac:dyDescent="0.35">
      <c r="B35" s="38" t="s">
        <v>111</v>
      </c>
      <c r="C35" s="38"/>
      <c r="G35" s="37"/>
      <c r="H35" s="37"/>
      <c r="Z35"/>
      <c r="AA35"/>
      <c r="AB35"/>
      <c r="AC35"/>
      <c r="AD35"/>
      <c r="AE35"/>
    </row>
    <row r="36" spans="2:31" s="1" customFormat="1" ht="20.149999999999999" customHeight="1" x14ac:dyDescent="0.35">
      <c r="B36" s="224" t="str">
        <f>'DESPESES.SUB_Participant 03'!$C$6</f>
        <v>Escriure nom del participant 03</v>
      </c>
      <c r="C36" s="225"/>
      <c r="D36" s="326" t="s">
        <v>101</v>
      </c>
      <c r="E36" s="327"/>
      <c r="F36" s="324" t="s">
        <v>102</v>
      </c>
      <c r="G36" s="316" t="s">
        <v>103</v>
      </c>
      <c r="H36" s="61" t="s">
        <v>186</v>
      </c>
      <c r="Z36"/>
      <c r="AA36"/>
      <c r="AB36"/>
      <c r="AC36"/>
      <c r="AD36"/>
      <c r="AE36"/>
    </row>
    <row r="37" spans="2:31" s="1" customFormat="1" ht="13" customHeight="1" x14ac:dyDescent="0.35">
      <c r="B37" s="226"/>
      <c r="C37" s="232" t="str">
        <f>+'DESPESES.SUB_Participant 03'!C8</f>
        <v>Seleccionar tipologia de participant 03</v>
      </c>
      <c r="D37" s="328"/>
      <c r="E37" s="329"/>
      <c r="F37" s="325"/>
      <c r="G37" s="317"/>
      <c r="H37" s="62"/>
      <c r="Z37"/>
      <c r="AA37"/>
      <c r="AB37"/>
      <c r="AC37"/>
      <c r="AD37"/>
      <c r="AE37"/>
    </row>
    <row r="38" spans="2:31" s="1" customFormat="1" ht="20.149999999999999" customHeight="1" x14ac:dyDescent="0.35">
      <c r="B38" s="314" t="s">
        <v>104</v>
      </c>
      <c r="C38" s="315"/>
      <c r="D38" s="311">
        <f>'DESPESES.SUB_Participant 03'!$E$36</f>
        <v>0</v>
      </c>
      <c r="E38" s="311"/>
      <c r="F38" s="42">
        <f>'DESPESES.SUB_Participant 03'!$F$36</f>
        <v>0</v>
      </c>
      <c r="G38" s="42">
        <f>ROUND((F38*$C$10),2)</f>
        <v>0</v>
      </c>
      <c r="H38" s="227"/>
      <c r="Z38"/>
      <c r="AA38"/>
      <c r="AB38"/>
      <c r="AC38"/>
      <c r="AD38"/>
      <c r="AE38"/>
    </row>
    <row r="39" spans="2:31" s="1" customFormat="1" ht="20.149999999999999" customHeight="1" x14ac:dyDescent="0.35">
      <c r="B39" s="314" t="s">
        <v>105</v>
      </c>
      <c r="C39" s="315"/>
      <c r="D39" s="311">
        <f>'DESPESES.SUB_Participant 03'!$F$55</f>
        <v>0</v>
      </c>
      <c r="E39" s="311"/>
      <c r="F39" s="42">
        <f>'DESPESES.SUB_Participant 03'!$G$55</f>
        <v>0</v>
      </c>
      <c r="G39" s="42">
        <f>ROUND((F39*$C$10),2)</f>
        <v>0</v>
      </c>
      <c r="H39" s="228"/>
      <c r="Z39"/>
      <c r="AA39"/>
      <c r="AB39"/>
      <c r="AC39"/>
      <c r="AD39"/>
      <c r="AE39"/>
    </row>
    <row r="40" spans="2:31" s="1" customFormat="1" ht="20.149999999999999" customHeight="1" x14ac:dyDescent="0.35">
      <c r="B40" s="312" t="s">
        <v>112</v>
      </c>
      <c r="C40" s="313"/>
      <c r="D40" s="318">
        <f>+'DESPESES.SUB_Participant 03'!$H$19</f>
        <v>0</v>
      </c>
      <c r="E40" s="318"/>
      <c r="F40" s="43">
        <f>+'DESPESES.SUB_Participant 03'!$H$20</f>
        <v>0</v>
      </c>
      <c r="G40" s="58">
        <f>SUM(G38:G39)</f>
        <v>0</v>
      </c>
      <c r="H40" s="43">
        <f>IFERROR(ROUND((+VLOOKUP($C$37,'Valors possibles'!$X$2:$Y$4,2,FALSE)*$G$40),2),0)</f>
        <v>0</v>
      </c>
      <c r="Z40"/>
      <c r="AA40"/>
      <c r="AB40"/>
      <c r="AC40"/>
      <c r="AD40"/>
      <c r="AE40"/>
    </row>
    <row r="41" spans="2:31" s="1" customFormat="1" ht="20.149999999999999" customHeight="1" x14ac:dyDescent="0.35">
      <c r="B41" s="38" t="s">
        <v>113</v>
      </c>
      <c r="C41" s="38"/>
      <c r="G41" s="37"/>
      <c r="H41" s="37"/>
      <c r="Z41"/>
      <c r="AA41"/>
      <c r="AB41"/>
      <c r="AC41"/>
      <c r="AD41"/>
      <c r="AE41"/>
    </row>
    <row r="42" spans="2:31" s="1" customFormat="1" ht="20.149999999999999" customHeight="1" x14ac:dyDescent="0.35">
      <c r="B42" s="224" t="str">
        <f>'DESPESES.SUB_Participant 04'!$C$6</f>
        <v>Escriure nom del participant 04</v>
      </c>
      <c r="C42" s="225"/>
      <c r="D42" s="326" t="s">
        <v>101</v>
      </c>
      <c r="E42" s="327"/>
      <c r="F42" s="324" t="s">
        <v>102</v>
      </c>
      <c r="G42" s="316" t="s">
        <v>103</v>
      </c>
      <c r="H42" s="61" t="s">
        <v>186</v>
      </c>
      <c r="Z42"/>
      <c r="AA42"/>
      <c r="AB42"/>
      <c r="AC42"/>
      <c r="AD42"/>
      <c r="AE42"/>
    </row>
    <row r="43" spans="2:31" s="1" customFormat="1" ht="13" customHeight="1" x14ac:dyDescent="0.35">
      <c r="B43" s="226"/>
      <c r="C43" s="232" t="str">
        <f>+'DESPESES.SUB_Participant 04'!$C$8</f>
        <v>Seleccionar tipologia de participant 04</v>
      </c>
      <c r="D43" s="328"/>
      <c r="E43" s="329"/>
      <c r="F43" s="325"/>
      <c r="G43" s="317"/>
      <c r="H43" s="62"/>
      <c r="Z43"/>
      <c r="AA43"/>
      <c r="AB43"/>
      <c r="AC43"/>
      <c r="AD43"/>
      <c r="AE43"/>
    </row>
    <row r="44" spans="2:31" s="1" customFormat="1" ht="20.149999999999999" customHeight="1" x14ac:dyDescent="0.35">
      <c r="B44" s="314" t="s">
        <v>104</v>
      </c>
      <c r="C44" s="315"/>
      <c r="D44" s="311">
        <f>'DESPESES.SUB_Participant 04'!$E$36</f>
        <v>0</v>
      </c>
      <c r="E44" s="311"/>
      <c r="F44" s="42">
        <f>'DESPESES.SUB_Participant 04'!$F$36</f>
        <v>0</v>
      </c>
      <c r="G44" s="42">
        <f>ROUND((F44*$C$10),2)</f>
        <v>0</v>
      </c>
      <c r="H44" s="227"/>
      <c r="Z44"/>
      <c r="AA44"/>
      <c r="AB44"/>
      <c r="AC44"/>
      <c r="AD44"/>
      <c r="AE44"/>
    </row>
    <row r="45" spans="2:31" s="1" customFormat="1" ht="20.149999999999999" customHeight="1" x14ac:dyDescent="0.35">
      <c r="B45" s="314" t="s">
        <v>105</v>
      </c>
      <c r="C45" s="315"/>
      <c r="D45" s="311">
        <f>'DESPESES.SUB_Participant 04'!$F$55</f>
        <v>0</v>
      </c>
      <c r="E45" s="311"/>
      <c r="F45" s="42">
        <f>'DESPESES.SUB_Participant 04'!$G$55</f>
        <v>0</v>
      </c>
      <c r="G45" s="42">
        <f>ROUND((F45*$C$10),2)</f>
        <v>0</v>
      </c>
      <c r="H45" s="228"/>
      <c r="Z45"/>
      <c r="AA45"/>
      <c r="AB45"/>
      <c r="AC45"/>
      <c r="AD45"/>
      <c r="AE45"/>
    </row>
    <row r="46" spans="2:31" s="1" customFormat="1" ht="20.149999999999999" customHeight="1" x14ac:dyDescent="0.35">
      <c r="B46" s="312" t="s">
        <v>114</v>
      </c>
      <c r="C46" s="313"/>
      <c r="D46" s="318">
        <f>+'DESPESES.SUB_Participant 04'!$H$19</f>
        <v>0</v>
      </c>
      <c r="E46" s="318"/>
      <c r="F46" s="43">
        <f>+'DESPESES.SUB_Participant 04'!$H$20</f>
        <v>0</v>
      </c>
      <c r="G46" s="58">
        <f>SUM(G44:G45)</f>
        <v>0</v>
      </c>
      <c r="H46" s="43">
        <f>IFERROR(ROUND((+VLOOKUP($C$43,'Valors possibles'!$X$2:$Y$4,2,FALSE)*$G$46),2),0)</f>
        <v>0</v>
      </c>
      <c r="Z46"/>
      <c r="AA46"/>
      <c r="AB46"/>
      <c r="AC46"/>
      <c r="AD46"/>
      <c r="AE46"/>
    </row>
    <row r="47" spans="2:31" s="1" customFormat="1" ht="20.149999999999999" customHeight="1" x14ac:dyDescent="0.35">
      <c r="B47" s="38" t="s">
        <v>115</v>
      </c>
      <c r="C47" s="38"/>
      <c r="G47" s="37"/>
      <c r="H47" s="37"/>
      <c r="Z47"/>
      <c r="AA47"/>
      <c r="AB47"/>
      <c r="AC47"/>
      <c r="AD47"/>
      <c r="AE47"/>
    </row>
    <row r="48" spans="2:31" s="1" customFormat="1" ht="20.149999999999999" customHeight="1" x14ac:dyDescent="0.35">
      <c r="B48" s="224" t="str">
        <f>'DESPESES.SUB_Participant 05'!$C$6</f>
        <v>Escriure nom del participant 05</v>
      </c>
      <c r="C48" s="225"/>
      <c r="D48" s="326" t="s">
        <v>101</v>
      </c>
      <c r="E48" s="327"/>
      <c r="F48" s="324" t="s">
        <v>102</v>
      </c>
      <c r="G48" s="316" t="s">
        <v>103</v>
      </c>
      <c r="H48" s="61" t="s">
        <v>186</v>
      </c>
      <c r="Z48"/>
      <c r="AA48"/>
      <c r="AB48"/>
      <c r="AC48"/>
      <c r="AD48"/>
      <c r="AE48"/>
    </row>
    <row r="49" spans="2:31" s="1" customFormat="1" ht="13" customHeight="1" x14ac:dyDescent="0.35">
      <c r="B49" s="226"/>
      <c r="C49" s="232" t="str">
        <f>+'DESPESES.SUB_Participant 05'!$C$8</f>
        <v>Seleccionar tipologia de participant 05</v>
      </c>
      <c r="D49" s="328"/>
      <c r="E49" s="329"/>
      <c r="F49" s="325"/>
      <c r="G49" s="317"/>
      <c r="H49" s="62"/>
      <c r="Z49"/>
      <c r="AA49"/>
      <c r="AB49"/>
      <c r="AC49"/>
      <c r="AD49"/>
      <c r="AE49"/>
    </row>
    <row r="50" spans="2:31" s="1" customFormat="1" ht="20.149999999999999" customHeight="1" x14ac:dyDescent="0.35">
      <c r="B50" s="314" t="s">
        <v>104</v>
      </c>
      <c r="C50" s="315"/>
      <c r="D50" s="311">
        <f>'DESPESES.SUB_Participant 05'!$E$36</f>
        <v>0</v>
      </c>
      <c r="E50" s="311"/>
      <c r="F50" s="42">
        <f>'DESPESES.SUB_Participant 05'!$F$36</f>
        <v>0</v>
      </c>
      <c r="G50" s="42">
        <f>ROUND((F50*$C$10),2)</f>
        <v>0</v>
      </c>
      <c r="H50" s="227"/>
      <c r="Z50"/>
      <c r="AA50"/>
      <c r="AB50"/>
      <c r="AC50"/>
      <c r="AD50"/>
      <c r="AE50"/>
    </row>
    <row r="51" spans="2:31" s="1" customFormat="1" ht="20.149999999999999" customHeight="1" x14ac:dyDescent="0.35">
      <c r="B51" s="314" t="s">
        <v>105</v>
      </c>
      <c r="C51" s="315"/>
      <c r="D51" s="311">
        <f>'DESPESES.SUB_Participant 05'!$F$55</f>
        <v>0</v>
      </c>
      <c r="E51" s="311"/>
      <c r="F51" s="42">
        <f>'DESPESES.SUB_Participant 05'!$G$55</f>
        <v>0</v>
      </c>
      <c r="G51" s="42">
        <f>ROUND((F51*$C$10),2)</f>
        <v>0</v>
      </c>
      <c r="H51" s="228"/>
      <c r="Z51"/>
      <c r="AA51"/>
      <c r="AB51"/>
      <c r="AC51"/>
      <c r="AD51"/>
      <c r="AE51"/>
    </row>
    <row r="52" spans="2:31" s="1" customFormat="1" ht="20.149999999999999" customHeight="1" x14ac:dyDescent="0.35">
      <c r="B52" s="312" t="s">
        <v>116</v>
      </c>
      <c r="C52" s="313"/>
      <c r="D52" s="318">
        <f>+'DESPESES.SUB_Participant 05'!$H$19</f>
        <v>0</v>
      </c>
      <c r="E52" s="318"/>
      <c r="F52" s="43">
        <f>+'DESPESES.SUB_Participant 05'!$H$20</f>
        <v>0</v>
      </c>
      <c r="G52" s="58">
        <f>SUM(G50:G51)</f>
        <v>0</v>
      </c>
      <c r="H52" s="43">
        <f>IFERROR(ROUND((+VLOOKUP($C$49,'Valors possibles'!$X$2:$Y$4,2,FALSE)*$G$52),2),0)</f>
        <v>0</v>
      </c>
      <c r="Z52"/>
      <c r="AA52"/>
      <c r="AB52"/>
      <c r="AC52"/>
      <c r="AD52"/>
      <c r="AE52"/>
    </row>
    <row r="53" spans="2:31" s="1" customFormat="1" ht="20.149999999999999" customHeight="1" x14ac:dyDescent="0.35">
      <c r="B53" s="38" t="s">
        <v>117</v>
      </c>
      <c r="C53" s="38"/>
      <c r="G53" s="37"/>
      <c r="H53" s="37"/>
      <c r="Z53"/>
      <c r="AA53"/>
      <c r="AB53"/>
      <c r="AC53"/>
      <c r="AD53"/>
      <c r="AE53"/>
    </row>
    <row r="54" spans="2:31" s="1" customFormat="1" ht="20.149999999999999" customHeight="1" x14ac:dyDescent="0.35">
      <c r="B54" s="224" t="str">
        <f>'DESPESES.SUB_Participant 06'!$C$6</f>
        <v>Escriure nom del participant 06</v>
      </c>
      <c r="C54" s="225"/>
      <c r="D54" s="326" t="s">
        <v>101</v>
      </c>
      <c r="E54" s="327"/>
      <c r="F54" s="324" t="s">
        <v>102</v>
      </c>
      <c r="G54" s="316" t="s">
        <v>103</v>
      </c>
      <c r="H54" s="61" t="s">
        <v>186</v>
      </c>
      <c r="Z54"/>
      <c r="AA54"/>
      <c r="AB54"/>
      <c r="AC54"/>
      <c r="AD54"/>
      <c r="AE54"/>
    </row>
    <row r="55" spans="2:31" s="1" customFormat="1" ht="13" customHeight="1" x14ac:dyDescent="0.35">
      <c r="B55" s="226"/>
      <c r="C55" s="232" t="str">
        <f>+'DESPESES.SUB_Participant 06'!C8</f>
        <v>Seleccionar tipologia de participant 06</v>
      </c>
      <c r="D55" s="328"/>
      <c r="E55" s="329"/>
      <c r="F55" s="325"/>
      <c r="G55" s="317"/>
      <c r="H55" s="62"/>
      <c r="Z55"/>
      <c r="AA55"/>
      <c r="AB55"/>
      <c r="AC55"/>
      <c r="AD55"/>
      <c r="AE55"/>
    </row>
    <row r="56" spans="2:31" s="1" customFormat="1" ht="20.149999999999999" customHeight="1" x14ac:dyDescent="0.35">
      <c r="B56" s="331" t="s">
        <v>104</v>
      </c>
      <c r="C56" s="331"/>
      <c r="D56" s="311">
        <f>'DESPESES.SUB_Participant 06'!$E$36</f>
        <v>0</v>
      </c>
      <c r="E56" s="311"/>
      <c r="F56" s="42">
        <f>'DESPESES.SUB_Participant 06'!$F$36</f>
        <v>0</v>
      </c>
      <c r="G56" s="42">
        <f>ROUND((F56*$C$10),2)</f>
        <v>0</v>
      </c>
      <c r="H56" s="227"/>
      <c r="Z56"/>
      <c r="AA56"/>
      <c r="AB56"/>
      <c r="AC56"/>
      <c r="AD56"/>
      <c r="AE56"/>
    </row>
    <row r="57" spans="2:31" s="1" customFormat="1" ht="20.149999999999999" customHeight="1" x14ac:dyDescent="0.35">
      <c r="B57" s="331" t="s">
        <v>105</v>
      </c>
      <c r="C57" s="331"/>
      <c r="D57" s="311">
        <f>'DESPESES.SUB_Participant 06'!$F$55</f>
        <v>0</v>
      </c>
      <c r="E57" s="311"/>
      <c r="F57" s="42">
        <f>'DESPESES.SUB_Participant 06'!$G$55</f>
        <v>0</v>
      </c>
      <c r="G57" s="42">
        <f>ROUND((F57*$C$10),2)</f>
        <v>0</v>
      </c>
      <c r="H57" s="228"/>
      <c r="Z57"/>
      <c r="AA57"/>
      <c r="AB57"/>
      <c r="AC57"/>
      <c r="AD57"/>
      <c r="AE57"/>
    </row>
    <row r="58" spans="2:31" s="1" customFormat="1" ht="20.149999999999999" customHeight="1" x14ac:dyDescent="0.35">
      <c r="B58" s="330" t="s">
        <v>118</v>
      </c>
      <c r="C58" s="330"/>
      <c r="D58" s="318">
        <f>+'DESPESES.SUB_Participant 06'!$H$19</f>
        <v>0</v>
      </c>
      <c r="E58" s="318"/>
      <c r="F58" s="43">
        <f>+'DESPESES.SUB_Participant 06'!$H$20</f>
        <v>0</v>
      </c>
      <c r="G58" s="58">
        <f>SUM(G56:G57)</f>
        <v>0</v>
      </c>
      <c r="H58" s="43">
        <f>IFERROR(ROUND((+VLOOKUP($C$55,'Valors possibles'!$X$2:$Y$4,2,FALSE)*$G$58),2),0)</f>
        <v>0</v>
      </c>
      <c r="Z58"/>
      <c r="AA58"/>
      <c r="AB58"/>
      <c r="AC58"/>
      <c r="AD58"/>
      <c r="AE58"/>
    </row>
    <row r="59" spans="2:31" s="1" customFormat="1" ht="20.149999999999999" customHeight="1" x14ac:dyDescent="0.35">
      <c r="B59" s="38" t="s">
        <v>119</v>
      </c>
      <c r="C59" s="38"/>
      <c r="G59" s="37"/>
      <c r="H59" s="37"/>
      <c r="Z59"/>
      <c r="AA59"/>
      <c r="AB59"/>
      <c r="AC59"/>
      <c r="AD59"/>
      <c r="AE59"/>
    </row>
    <row r="60" spans="2:31" s="1" customFormat="1" ht="20.149999999999999" customHeight="1" x14ac:dyDescent="0.35">
      <c r="B60" s="224" t="str">
        <f>'DESPESES.SUB_Participant 07'!$C$6</f>
        <v>Escriure nom del participant 07</v>
      </c>
      <c r="C60" s="225"/>
      <c r="D60" s="326" t="s">
        <v>101</v>
      </c>
      <c r="E60" s="327"/>
      <c r="F60" s="324" t="s">
        <v>102</v>
      </c>
      <c r="G60" s="316" t="s">
        <v>103</v>
      </c>
      <c r="H60" s="61" t="s">
        <v>186</v>
      </c>
      <c r="Z60"/>
      <c r="AA60"/>
      <c r="AB60"/>
      <c r="AC60"/>
      <c r="AD60"/>
      <c r="AE60"/>
    </row>
    <row r="61" spans="2:31" s="1" customFormat="1" ht="13" customHeight="1" x14ac:dyDescent="0.35">
      <c r="B61" s="226"/>
      <c r="C61" s="232" t="str">
        <f>+'DESPESES.SUB_Participant 07'!C8</f>
        <v>Seleccionar tipologia de participant 07</v>
      </c>
      <c r="D61" s="328"/>
      <c r="E61" s="329"/>
      <c r="F61" s="325"/>
      <c r="G61" s="317"/>
      <c r="H61" s="62"/>
      <c r="Z61"/>
      <c r="AA61"/>
      <c r="AB61"/>
      <c r="AC61"/>
      <c r="AD61"/>
      <c r="AE61"/>
    </row>
    <row r="62" spans="2:31" s="1" customFormat="1" ht="20.149999999999999" customHeight="1" x14ac:dyDescent="0.35">
      <c r="B62" s="314" t="s">
        <v>104</v>
      </c>
      <c r="C62" s="315"/>
      <c r="D62" s="311">
        <f>'DESPESES.SUB_Participant 07'!$E$36</f>
        <v>0</v>
      </c>
      <c r="E62" s="311"/>
      <c r="F62" s="42">
        <f>'DESPESES.SUB_Participant 07'!$F$36</f>
        <v>0</v>
      </c>
      <c r="G62" s="42">
        <f>ROUND((F62*$C$10),2)</f>
        <v>0</v>
      </c>
      <c r="H62" s="227"/>
      <c r="Z62"/>
      <c r="AA62"/>
      <c r="AB62"/>
      <c r="AC62"/>
      <c r="AD62"/>
      <c r="AE62"/>
    </row>
    <row r="63" spans="2:31" s="1" customFormat="1" ht="20.149999999999999" customHeight="1" x14ac:dyDescent="0.35">
      <c r="B63" s="314" t="s">
        <v>105</v>
      </c>
      <c r="C63" s="315"/>
      <c r="D63" s="311">
        <f>'DESPESES.SUB_Participant 07'!$F$55</f>
        <v>0</v>
      </c>
      <c r="E63" s="311"/>
      <c r="F63" s="42">
        <f>'DESPESES.SUB_Participant 07'!$G$55</f>
        <v>0</v>
      </c>
      <c r="G63" s="42">
        <f>ROUND((F63*$C$10),2)</f>
        <v>0</v>
      </c>
      <c r="H63" s="228"/>
      <c r="Z63"/>
      <c r="AA63"/>
      <c r="AB63"/>
      <c r="AC63"/>
      <c r="AD63"/>
      <c r="AE63"/>
    </row>
    <row r="64" spans="2:31" s="1" customFormat="1" ht="20.149999999999999" customHeight="1" x14ac:dyDescent="0.35">
      <c r="B64" s="312" t="s">
        <v>120</v>
      </c>
      <c r="C64" s="313"/>
      <c r="D64" s="318">
        <f>+'DESPESES.SUB_Participant 07'!$H$19</f>
        <v>0</v>
      </c>
      <c r="E64" s="318"/>
      <c r="F64" s="43">
        <f>+'DESPESES.SUB_Participant 07'!$H$20</f>
        <v>0</v>
      </c>
      <c r="G64" s="58">
        <f>SUM(G62:G63)</f>
        <v>0</v>
      </c>
      <c r="H64" s="43">
        <f>IFERROR(ROUND((+VLOOKUP($C$61,'Valors possibles'!$X$2:$Y$4,2,FALSE)*$G$64),2),0)</f>
        <v>0</v>
      </c>
      <c r="Z64"/>
      <c r="AA64"/>
      <c r="AB64"/>
      <c r="AC64"/>
      <c r="AD64"/>
      <c r="AE64"/>
    </row>
    <row r="65" spans="2:31" s="1" customFormat="1" ht="20.149999999999999" customHeight="1" x14ac:dyDescent="0.35">
      <c r="B65" s="38" t="s">
        <v>121</v>
      </c>
      <c r="C65" s="38"/>
      <c r="G65" s="37"/>
      <c r="H65" s="159"/>
      <c r="Z65"/>
      <c r="AA65"/>
      <c r="AB65"/>
      <c r="AC65"/>
      <c r="AD65"/>
      <c r="AE65"/>
    </row>
    <row r="66" spans="2:31" s="1" customFormat="1" ht="20.149999999999999" customHeight="1" x14ac:dyDescent="0.35">
      <c r="B66" s="224" t="str">
        <f>'DESPESES.SUB_Participant 08'!$C$6</f>
        <v>Escriure nom del participant 08</v>
      </c>
      <c r="C66" s="225"/>
      <c r="D66" s="326" t="s">
        <v>101</v>
      </c>
      <c r="E66" s="327"/>
      <c r="F66" s="324" t="s">
        <v>102</v>
      </c>
      <c r="G66" s="316" t="s">
        <v>103</v>
      </c>
      <c r="H66" s="61" t="s">
        <v>186</v>
      </c>
      <c r="Z66"/>
      <c r="AA66"/>
      <c r="AB66"/>
      <c r="AC66"/>
      <c r="AD66"/>
      <c r="AE66"/>
    </row>
    <row r="67" spans="2:31" s="1" customFormat="1" ht="13" customHeight="1" x14ac:dyDescent="0.35">
      <c r="B67" s="226"/>
      <c r="C67" s="232" t="str">
        <f>+'DESPESES.SUB_Participant 08'!C8</f>
        <v>Seleccionar tipologia de participant 08</v>
      </c>
      <c r="D67" s="328"/>
      <c r="E67" s="329"/>
      <c r="F67" s="325"/>
      <c r="G67" s="317"/>
      <c r="H67" s="62"/>
      <c r="Z67"/>
      <c r="AA67"/>
      <c r="AB67"/>
      <c r="AC67"/>
      <c r="AD67"/>
      <c r="AE67"/>
    </row>
    <row r="68" spans="2:31" s="1" customFormat="1" ht="20.149999999999999" customHeight="1" x14ac:dyDescent="0.35">
      <c r="B68" s="314" t="s">
        <v>104</v>
      </c>
      <c r="C68" s="315"/>
      <c r="D68" s="311">
        <f>'DESPESES.SUB_Participant 08'!$E$36</f>
        <v>0</v>
      </c>
      <c r="E68" s="311"/>
      <c r="F68" s="42">
        <f>'DESPESES.SUB_Participant 08'!$F$36</f>
        <v>0</v>
      </c>
      <c r="G68" s="42">
        <f>ROUND((F68*$C$10),2)</f>
        <v>0</v>
      </c>
      <c r="H68" s="227"/>
      <c r="Z68"/>
      <c r="AA68"/>
      <c r="AB68"/>
      <c r="AC68"/>
      <c r="AD68"/>
      <c r="AE68"/>
    </row>
    <row r="69" spans="2:31" s="1" customFormat="1" ht="20.149999999999999" customHeight="1" x14ac:dyDescent="0.35">
      <c r="B69" s="314" t="s">
        <v>105</v>
      </c>
      <c r="C69" s="315"/>
      <c r="D69" s="311">
        <f>'DESPESES.SUB_Participant 08'!$F$55</f>
        <v>0</v>
      </c>
      <c r="E69" s="311"/>
      <c r="F69" s="42">
        <f>'DESPESES.SUB_Participant 08'!$G$55</f>
        <v>0</v>
      </c>
      <c r="G69" s="42">
        <f>ROUND((F69*$C$10),2)</f>
        <v>0</v>
      </c>
      <c r="H69" s="228"/>
      <c r="Z69"/>
      <c r="AA69"/>
      <c r="AB69"/>
      <c r="AC69"/>
      <c r="AD69"/>
      <c r="AE69"/>
    </row>
    <row r="70" spans="2:31" s="1" customFormat="1" ht="20.149999999999999" customHeight="1" x14ac:dyDescent="0.35">
      <c r="B70" s="312" t="s">
        <v>122</v>
      </c>
      <c r="C70" s="313"/>
      <c r="D70" s="318">
        <f>+'DESPESES.SUB_Participant 08'!$H$19</f>
        <v>0</v>
      </c>
      <c r="E70" s="318"/>
      <c r="F70" s="43">
        <f>+'DESPESES.SUB_Participant 08'!$H$20</f>
        <v>0</v>
      </c>
      <c r="G70" s="58">
        <f>ROUND(SUM(G68:G69),2)</f>
        <v>0</v>
      </c>
      <c r="H70" s="43">
        <f>IFERROR(ROUND((+VLOOKUP($C$67,'Valors possibles'!$X$2:$Y$4,2,FALSE)*$G$70),2),0)</f>
        <v>0</v>
      </c>
      <c r="Z70"/>
      <c r="AA70"/>
      <c r="AB70"/>
      <c r="AC70"/>
      <c r="AD70"/>
      <c r="AE70"/>
    </row>
    <row r="71" spans="2:31" s="1" customFormat="1" ht="20.149999999999999" customHeight="1" x14ac:dyDescent="0.35">
      <c r="B71" s="38" t="s">
        <v>123</v>
      </c>
      <c r="C71" s="38"/>
      <c r="G71" s="37"/>
      <c r="H71" s="37"/>
      <c r="Z71"/>
      <c r="AA71"/>
      <c r="AB71"/>
      <c r="AC71"/>
      <c r="AD71"/>
      <c r="AE71"/>
    </row>
    <row r="72" spans="2:31" s="1" customFormat="1" ht="20.149999999999999" customHeight="1" x14ac:dyDescent="0.35">
      <c r="B72" s="224" t="str">
        <f>'DESPESES.SUB_Participant 09'!$C$6</f>
        <v>Escriure nom del participant 09</v>
      </c>
      <c r="C72" s="225"/>
      <c r="D72" s="326" t="s">
        <v>101</v>
      </c>
      <c r="E72" s="327"/>
      <c r="F72" s="324" t="s">
        <v>102</v>
      </c>
      <c r="G72" s="316" t="s">
        <v>103</v>
      </c>
      <c r="H72" s="61" t="s">
        <v>186</v>
      </c>
      <c r="Z72"/>
      <c r="AA72"/>
      <c r="AB72"/>
      <c r="AC72"/>
      <c r="AD72"/>
      <c r="AE72"/>
    </row>
    <row r="73" spans="2:31" s="1" customFormat="1" ht="13" customHeight="1" x14ac:dyDescent="0.35">
      <c r="B73" s="226"/>
      <c r="C73" s="232" t="str">
        <f>+'DESPESES.SUB_Participant 09'!C8</f>
        <v>Seleccionar tipologia de participant 09</v>
      </c>
      <c r="D73" s="328"/>
      <c r="E73" s="329"/>
      <c r="F73" s="325"/>
      <c r="G73" s="317"/>
      <c r="H73" s="62"/>
      <c r="Z73"/>
      <c r="AA73"/>
      <c r="AB73"/>
      <c r="AC73"/>
      <c r="AD73"/>
      <c r="AE73"/>
    </row>
    <row r="74" spans="2:31" s="1" customFormat="1" ht="20.149999999999999" customHeight="1" x14ac:dyDescent="0.35">
      <c r="B74" s="314" t="s">
        <v>104</v>
      </c>
      <c r="C74" s="315"/>
      <c r="D74" s="311">
        <f>'DESPESES.SUB_Participant 09'!$E$36</f>
        <v>0</v>
      </c>
      <c r="E74" s="311"/>
      <c r="F74" s="42">
        <f>'DESPESES.SUB_Participant 09'!$F$36</f>
        <v>0</v>
      </c>
      <c r="G74" s="42">
        <f>ROUND((F74*$C$10),2)</f>
        <v>0</v>
      </c>
      <c r="H74" s="227"/>
      <c r="Z74"/>
      <c r="AA74"/>
      <c r="AB74"/>
      <c r="AC74"/>
      <c r="AD74"/>
      <c r="AE74"/>
    </row>
    <row r="75" spans="2:31" s="1" customFormat="1" ht="20.149999999999999" customHeight="1" x14ac:dyDescent="0.35">
      <c r="B75" s="314" t="s">
        <v>105</v>
      </c>
      <c r="C75" s="315"/>
      <c r="D75" s="311">
        <f>'DESPESES.SUB_Participant 09'!$F$55</f>
        <v>0</v>
      </c>
      <c r="E75" s="311"/>
      <c r="F75" s="42">
        <f>'DESPESES.SUB_Participant 09'!$G$55</f>
        <v>0</v>
      </c>
      <c r="G75" s="42">
        <f>ROUND((F75*$C$10),2)</f>
        <v>0</v>
      </c>
      <c r="H75" s="228"/>
      <c r="Z75"/>
      <c r="AA75"/>
      <c r="AB75"/>
      <c r="AC75"/>
      <c r="AD75"/>
      <c r="AE75"/>
    </row>
    <row r="76" spans="2:31" s="1" customFormat="1" ht="20.149999999999999" customHeight="1" x14ac:dyDescent="0.35">
      <c r="B76" s="312" t="s">
        <v>124</v>
      </c>
      <c r="C76" s="313"/>
      <c r="D76" s="318">
        <f>+'DESPESES.SUB_Participant 09'!$H$19</f>
        <v>0</v>
      </c>
      <c r="E76" s="318"/>
      <c r="F76" s="43">
        <f>+'DESPESES.SUB_Participant 09'!$H$20</f>
        <v>0</v>
      </c>
      <c r="G76" s="58">
        <f>ROUND(SUM(G74:G75),2)</f>
        <v>0</v>
      </c>
      <c r="H76" s="43">
        <f>IFERROR(ROUND((+VLOOKUP($C$73,'Valors possibles'!$X$2:$Y$4,2,FALSE)*$G$76),2),0)</f>
        <v>0</v>
      </c>
      <c r="Z76"/>
      <c r="AA76"/>
      <c r="AB76"/>
      <c r="AC76"/>
      <c r="AD76"/>
      <c r="AE76"/>
    </row>
    <row r="77" spans="2:31" s="1" customFormat="1" ht="20.149999999999999" customHeight="1" x14ac:dyDescent="0.35">
      <c r="B77" s="38" t="s">
        <v>125</v>
      </c>
      <c r="C77" s="38"/>
      <c r="G77" s="37"/>
      <c r="H77" s="37"/>
      <c r="Z77"/>
      <c r="AA77"/>
      <c r="AB77"/>
      <c r="AC77"/>
      <c r="AD77"/>
      <c r="AE77"/>
    </row>
    <row r="78" spans="2:31" s="1" customFormat="1" ht="20.149999999999999" customHeight="1" x14ac:dyDescent="0.35">
      <c r="B78" s="224" t="str">
        <f>'DESPESES.SUB_Participant 10'!$C$6</f>
        <v>Escriure nom del participant 10</v>
      </c>
      <c r="C78" s="225"/>
      <c r="D78" s="326" t="s">
        <v>101</v>
      </c>
      <c r="E78" s="327"/>
      <c r="F78" s="324" t="s">
        <v>102</v>
      </c>
      <c r="G78" s="316" t="s">
        <v>103</v>
      </c>
      <c r="H78" s="61" t="s">
        <v>186</v>
      </c>
      <c r="Z78"/>
      <c r="AA78"/>
      <c r="AB78"/>
      <c r="AC78"/>
      <c r="AD78"/>
      <c r="AE78"/>
    </row>
    <row r="79" spans="2:31" s="1" customFormat="1" ht="13" customHeight="1" x14ac:dyDescent="0.35">
      <c r="B79" s="226"/>
      <c r="C79" s="232" t="str">
        <f>+'DESPESES.SUB_Participant 10'!$C$8</f>
        <v>Seleccionar tipologia de participant 10</v>
      </c>
      <c r="D79" s="328"/>
      <c r="E79" s="329"/>
      <c r="F79" s="325"/>
      <c r="G79" s="317"/>
      <c r="H79" s="62"/>
      <c r="Z79"/>
      <c r="AA79"/>
      <c r="AB79"/>
      <c r="AC79"/>
      <c r="AD79"/>
      <c r="AE79"/>
    </row>
    <row r="80" spans="2:31" s="1" customFormat="1" ht="20.149999999999999" customHeight="1" x14ac:dyDescent="0.35">
      <c r="B80" s="314" t="s">
        <v>104</v>
      </c>
      <c r="C80" s="315"/>
      <c r="D80" s="311">
        <f>+'DESPESES.SUB_Participant 10'!$E$36</f>
        <v>0</v>
      </c>
      <c r="E80" s="311"/>
      <c r="F80" s="42">
        <f>+'DESPESES.SUB_Participant 10'!$F$36</f>
        <v>0</v>
      </c>
      <c r="G80" s="42">
        <f>ROUND((F80*$C$10),2)</f>
        <v>0</v>
      </c>
      <c r="H80" s="227"/>
      <c r="Z80"/>
      <c r="AA80"/>
      <c r="AB80"/>
      <c r="AC80"/>
      <c r="AD80"/>
      <c r="AE80"/>
    </row>
    <row r="81" spans="2:31" s="1" customFormat="1" ht="20.149999999999999" customHeight="1" x14ac:dyDescent="0.35">
      <c r="B81" s="314" t="s">
        <v>105</v>
      </c>
      <c r="C81" s="315"/>
      <c r="D81" s="311">
        <f>+'DESPESES.SUB_Participant 10'!F55+'DESPESES.SUB_Participant 10'!$F$55</f>
        <v>0</v>
      </c>
      <c r="E81" s="311"/>
      <c r="F81" s="42">
        <f>+'DESPESES.SUB_Participant 10'!$G$55</f>
        <v>0</v>
      </c>
      <c r="G81" s="42">
        <f>ROUND((F81*$C$10),2)</f>
        <v>0</v>
      </c>
      <c r="H81" s="228"/>
      <c r="Z81"/>
      <c r="AA81"/>
      <c r="AB81"/>
      <c r="AC81"/>
      <c r="AD81"/>
      <c r="AE81"/>
    </row>
    <row r="82" spans="2:31" s="1" customFormat="1" ht="20.149999999999999" customHeight="1" x14ac:dyDescent="0.35">
      <c r="B82" s="312" t="s">
        <v>126</v>
      </c>
      <c r="C82" s="313"/>
      <c r="D82" s="318">
        <f>+'DESPESES.SUB_Participant 10'!$H$19</f>
        <v>0</v>
      </c>
      <c r="E82" s="318"/>
      <c r="F82" s="43">
        <f>+'DESPESES.SUB_Participant 10'!$H$20</f>
        <v>0</v>
      </c>
      <c r="G82" s="58">
        <f>ROUND(SUM($G$80:$G$81),2)</f>
        <v>0</v>
      </c>
      <c r="H82" s="43">
        <f>IFERROR(ROUND((+VLOOKUP($C$79,'Valors possibles'!$X$2:$Y$4,2,FALSE)*$G$82),2),0)</f>
        <v>0</v>
      </c>
      <c r="Z82"/>
      <c r="AA82"/>
      <c r="AB82"/>
      <c r="AC82"/>
      <c r="AD82"/>
      <c r="AE82"/>
    </row>
    <row r="83" spans="2:31" s="1" customFormat="1" x14ac:dyDescent="0.35"/>
    <row r="84" spans="2:31" s="1" customFormat="1" x14ac:dyDescent="0.35"/>
    <row r="85" spans="2:31" s="1" customFormat="1" x14ac:dyDescent="0.35"/>
    <row r="86" spans="2:31" s="1" customFormat="1" x14ac:dyDescent="0.35"/>
    <row r="87" spans="2:31" s="1" customFormat="1" x14ac:dyDescent="0.35"/>
    <row r="88" spans="2:31" s="1" customFormat="1" x14ac:dyDescent="0.35"/>
    <row r="89" spans="2:31" s="1" customFormat="1" x14ac:dyDescent="0.35"/>
    <row r="90" spans="2:31" s="1" customFormat="1" x14ac:dyDescent="0.35"/>
    <row r="91" spans="2:31" s="1" customFormat="1" x14ac:dyDescent="0.35"/>
    <row r="92" spans="2:31" s="1" customFormat="1" x14ac:dyDescent="0.35"/>
    <row r="93" spans="2:31" s="1" customFormat="1" x14ac:dyDescent="0.35"/>
    <row r="94" spans="2:31" s="1" customFormat="1" x14ac:dyDescent="0.35"/>
    <row r="95" spans="2:31" s="1" customFormat="1" x14ac:dyDescent="0.35"/>
    <row r="96" spans="2:31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</sheetData>
  <sheetProtection algorithmName="SHA-512" hashValue="iP7GyceTJCOolQO09vZpGQijRBJ69XM6XaYy6sgOVklmuwCPOz1jdAGDFwnE+C5H+tyiRpJtghNscNBe23/dBQ==" saltValue="j2opwvoJmNs4BiQ8VhSPIQ==" spinCount="100000" sheet="1" objects="1" scenarios="1"/>
  <mergeCells count="111">
    <mergeCell ref="G66:G67"/>
    <mergeCell ref="D72:E73"/>
    <mergeCell ref="F72:F73"/>
    <mergeCell ref="G72:G73"/>
    <mergeCell ref="F54:F55"/>
    <mergeCell ref="G54:G55"/>
    <mergeCell ref="D60:E61"/>
    <mergeCell ref="F60:F61"/>
    <mergeCell ref="G60:G61"/>
    <mergeCell ref="D57:E57"/>
    <mergeCell ref="D54:E55"/>
    <mergeCell ref="F42:F43"/>
    <mergeCell ref="G42:G43"/>
    <mergeCell ref="D48:E49"/>
    <mergeCell ref="F48:F49"/>
    <mergeCell ref="G48:G49"/>
    <mergeCell ref="B80:C80"/>
    <mergeCell ref="B81:C81"/>
    <mergeCell ref="B82:C82"/>
    <mergeCell ref="D81:E81"/>
    <mergeCell ref="D80:E80"/>
    <mergeCell ref="D82:E82"/>
    <mergeCell ref="D78:E79"/>
    <mergeCell ref="F78:F79"/>
    <mergeCell ref="G78:G79"/>
    <mergeCell ref="B50:C50"/>
    <mergeCell ref="B51:C51"/>
    <mergeCell ref="B52:C52"/>
    <mergeCell ref="B56:C56"/>
    <mergeCell ref="B57:C57"/>
    <mergeCell ref="B45:C45"/>
    <mergeCell ref="B46:C46"/>
    <mergeCell ref="B44:C44"/>
    <mergeCell ref="F66:F67"/>
    <mergeCell ref="B75:C75"/>
    <mergeCell ref="B76:C76"/>
    <mergeCell ref="B58:C58"/>
    <mergeCell ref="B62:C62"/>
    <mergeCell ref="B63:C63"/>
    <mergeCell ref="B64:C64"/>
    <mergeCell ref="B68:C68"/>
    <mergeCell ref="D18:E19"/>
    <mergeCell ref="D24:E25"/>
    <mergeCell ref="D30:E31"/>
    <mergeCell ref="B38:C38"/>
    <mergeCell ref="B39:C39"/>
    <mergeCell ref="B40:C40"/>
    <mergeCell ref="B20:C20"/>
    <mergeCell ref="B21:C21"/>
    <mergeCell ref="B22:C22"/>
    <mergeCell ref="B26:C26"/>
    <mergeCell ref="D45:E45"/>
    <mergeCell ref="D46:E46"/>
    <mergeCell ref="D51:E51"/>
    <mergeCell ref="D38:E38"/>
    <mergeCell ref="D39:E39"/>
    <mergeCell ref="D40:E40"/>
    <mergeCell ref="D44:E44"/>
    <mergeCell ref="B69:C69"/>
    <mergeCell ref="B74:C74"/>
    <mergeCell ref="B70:C70"/>
    <mergeCell ref="B34:C34"/>
    <mergeCell ref="G18:G19"/>
    <mergeCell ref="F18:F19"/>
    <mergeCell ref="D74:E74"/>
    <mergeCell ref="D75:E75"/>
    <mergeCell ref="D76:E76"/>
    <mergeCell ref="D68:E68"/>
    <mergeCell ref="D69:E69"/>
    <mergeCell ref="D70:E70"/>
    <mergeCell ref="D58:E58"/>
    <mergeCell ref="D62:E62"/>
    <mergeCell ref="D63:E63"/>
    <mergeCell ref="D64:E64"/>
    <mergeCell ref="D66:E67"/>
    <mergeCell ref="B27:C27"/>
    <mergeCell ref="D36:E37"/>
    <mergeCell ref="F36:F37"/>
    <mergeCell ref="G36:G37"/>
    <mergeCell ref="D42:E43"/>
    <mergeCell ref="D50:E50"/>
    <mergeCell ref="D52:E52"/>
    <mergeCell ref="D56:E56"/>
    <mergeCell ref="D34:E34"/>
    <mergeCell ref="D22:E22"/>
    <mergeCell ref="D26:E26"/>
    <mergeCell ref="D27:E27"/>
    <mergeCell ref="D28:E28"/>
    <mergeCell ref="E10:F10"/>
    <mergeCell ref="D15:F15"/>
    <mergeCell ref="D20:E20"/>
    <mergeCell ref="D21:E21"/>
    <mergeCell ref="E12:F12"/>
    <mergeCell ref="F24:F25"/>
    <mergeCell ref="F30:F31"/>
    <mergeCell ref="H18:H19"/>
    <mergeCell ref="H24:H25"/>
    <mergeCell ref="H30:H31"/>
    <mergeCell ref="E1:G1"/>
    <mergeCell ref="B2:H2"/>
    <mergeCell ref="B6:H6"/>
    <mergeCell ref="E8:F8"/>
    <mergeCell ref="D32:E32"/>
    <mergeCell ref="D33:E33"/>
    <mergeCell ref="B3:H3"/>
    <mergeCell ref="B4:H4"/>
    <mergeCell ref="B28:C28"/>
    <mergeCell ref="B32:C32"/>
    <mergeCell ref="B33:C33"/>
    <mergeCell ref="G24:G25"/>
    <mergeCell ref="G30:G31"/>
  </mergeCells>
  <pageMargins left="0.7" right="0.7" top="0.75" bottom="0.75" header="0.3" footer="0.3"/>
  <pageSetup paperSize="9" scale="51" orientation="portrait" r:id="rId1"/>
  <rowBreaks count="1" manualBreakCount="1">
    <brk id="58" min="1" max="7" man="1"/>
  </rowBreaks>
  <ignoredErrors>
    <ignoredError sqref="G22 G28 G34 G40 G46 G52 G58 G6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D65C-1B6D-47A1-AF8F-56B8AE612869}">
  <sheetPr>
    <tabColor theme="4" tint="-0.249977111117893"/>
    <pageSetUpPr fitToPage="1"/>
  </sheetPr>
  <dimension ref="A1:AB161"/>
  <sheetViews>
    <sheetView topLeftCell="A7" zoomScale="69" zoomScaleNormal="69" zoomScaleSheetLayoutView="62" workbookViewId="0">
      <selection activeCell="C25" sqref="C25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2.54296875" customWidth="1"/>
    <col min="5" max="5" width="24" customWidth="1"/>
    <col min="6" max="6" width="23.453125" customWidth="1"/>
    <col min="7" max="7" width="21.453125" style="1" customWidth="1"/>
    <col min="8" max="8" width="21.5429687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8.15" customHeight="1" x14ac:dyDescent="0.35">
      <c r="B2" s="1"/>
      <c r="C2" s="1"/>
      <c r="D2" s="1"/>
      <c r="E2" s="1"/>
      <c r="F2" s="1"/>
    </row>
    <row r="3" spans="2:28" ht="30" customHeight="1" x14ac:dyDescent="0.35">
      <c r="B3" s="245" t="s">
        <v>199</v>
      </c>
      <c r="C3" s="245"/>
      <c r="D3" s="245"/>
      <c r="E3" s="245"/>
      <c r="F3" s="2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200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10" t="s">
        <v>10</v>
      </c>
      <c r="C6" s="335" t="s">
        <v>73</v>
      </c>
      <c r="D6" s="335"/>
      <c r="E6" s="335"/>
      <c r="F6" s="335"/>
      <c r="G6" s="335"/>
      <c r="H6" s="3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11"/>
      <c r="C7" s="339"/>
      <c r="D7" s="339"/>
      <c r="E7" s="339"/>
      <c r="F7" s="339"/>
      <c r="G7" s="339"/>
      <c r="H7" s="34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5" x14ac:dyDescent="0.35">
      <c r="B8" s="12" t="s">
        <v>11</v>
      </c>
      <c r="C8" s="337" t="s">
        <v>12</v>
      </c>
      <c r="D8" s="337"/>
      <c r="E8" s="337"/>
      <c r="F8" s="337"/>
      <c r="G8" s="337"/>
      <c r="H8" s="33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9" thickBot="1" x14ac:dyDescent="0.4">
      <c r="B9" s="13"/>
      <c r="C9" s="341"/>
      <c r="D9" s="341"/>
      <c r="E9" s="341"/>
      <c r="F9" s="341"/>
      <c r="G9" s="341"/>
      <c r="H9" s="34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s="1" customFormat="1" ht="15" customHeight="1" thickBot="1" x14ac:dyDescent="0.4">
      <c r="B10" s="27"/>
      <c r="C10" s="27"/>
      <c r="D10" s="27"/>
      <c r="E10" s="27"/>
      <c r="F10" s="27"/>
    </row>
    <row r="11" spans="2:28" ht="32.25" customHeight="1" thickBot="1" x14ac:dyDescent="0.4">
      <c r="B11" s="332" t="s">
        <v>94</v>
      </c>
      <c r="C11" s="333"/>
      <c r="D11" s="333"/>
      <c r="E11" s="334"/>
      <c r="F11" s="343">
        <f>H17+'DESPESES.SUB_Participant 01'!H19+'DESPESES.SUB_Participant 02'!H19+'DESPESES.SUB_Participant 03'!H19+'DESPESES.SUB_Participant 04'!H19+'DESPESES.SUB_Participant 05'!H19+'DESPESES.SUB_Participant 06'!H19+'DESPESES.SUB_Participant 07'!H19+'DESPESES.SUB_Participant 08'!H19+'DESPESES.SUB_Participant 09'!H19+'DESPESES.SUB_Participant 10'!H19</f>
        <v>0</v>
      </c>
      <c r="G11" s="344"/>
      <c r="H11" s="345"/>
    </row>
    <row r="12" spans="2:28" s="1" customFormat="1" ht="20.149999999999999" customHeight="1" x14ac:dyDescent="0.35">
      <c r="B12" s="27"/>
      <c r="C12" s="27"/>
      <c r="D12" s="27"/>
      <c r="E12" s="27"/>
      <c r="F12" s="27"/>
    </row>
    <row r="13" spans="2:28" ht="23.5" x14ac:dyDescent="0.35">
      <c r="B13" s="346" t="s">
        <v>18</v>
      </c>
      <c r="C13" s="346"/>
      <c r="D13" s="346"/>
      <c r="E13" s="346"/>
      <c r="F13" s="346"/>
      <c r="G13" s="346"/>
      <c r="H13" s="346"/>
    </row>
    <row r="14" spans="2:28" s="1" customFormat="1" ht="20.149999999999999" customHeight="1" thickBot="1" x14ac:dyDescent="0.4">
      <c r="B14" s="27"/>
      <c r="C14" s="27"/>
      <c r="D14" s="27"/>
      <c r="E14" s="27"/>
      <c r="F14" s="27"/>
    </row>
    <row r="15" spans="2:28" s="1" customFormat="1" ht="30" customHeight="1" thickTop="1" x14ac:dyDescent="0.35">
      <c r="B15" s="349" t="s">
        <v>9</v>
      </c>
      <c r="C15" s="350"/>
      <c r="D15" s="350"/>
      <c r="E15" s="350"/>
      <c r="F15" s="220"/>
      <c r="G15" s="220"/>
      <c r="H15" s="233">
        <f>+$E$34</f>
        <v>0</v>
      </c>
    </row>
    <row r="16" spans="2:28" s="1" customFormat="1" ht="30" customHeight="1" x14ac:dyDescent="0.35">
      <c r="B16" s="148" t="s">
        <v>15</v>
      </c>
      <c r="C16" s="149"/>
      <c r="D16" s="149"/>
      <c r="E16" s="150"/>
      <c r="F16" s="221"/>
      <c r="G16" s="221"/>
      <c r="H16" s="234">
        <f>+$F$53</f>
        <v>0</v>
      </c>
    </row>
    <row r="17" spans="2:20" s="1" customFormat="1" ht="30" customHeight="1" thickBot="1" x14ac:dyDescent="0.4">
      <c r="B17" s="347" t="s">
        <v>14</v>
      </c>
      <c r="C17" s="348"/>
      <c r="D17" s="348"/>
      <c r="E17" s="348"/>
      <c r="F17" s="222"/>
      <c r="G17" s="222"/>
      <c r="H17" s="235">
        <f>SUM($H$15:$H$16)</f>
        <v>0</v>
      </c>
    </row>
    <row r="18" spans="2:20" s="1" customFormat="1" ht="30" customHeight="1" thickBot="1" x14ac:dyDescent="0.4">
      <c r="B18" s="351" t="s">
        <v>71</v>
      </c>
      <c r="C18" s="352"/>
      <c r="D18" s="352"/>
      <c r="E18" s="352"/>
      <c r="F18" s="223"/>
      <c r="G18" s="223"/>
      <c r="H18" s="236">
        <f>+$F$34+$G$53</f>
        <v>0</v>
      </c>
    </row>
    <row r="19" spans="2:20" s="1" customFormat="1" ht="15" thickTop="1" x14ac:dyDescent="0.35"/>
    <row r="20" spans="2:20" ht="23.5" x14ac:dyDescent="0.35">
      <c r="B20" s="346" t="s">
        <v>19</v>
      </c>
      <c r="C20" s="346"/>
      <c r="D20" s="346"/>
      <c r="E20" s="346"/>
      <c r="F20" s="346"/>
      <c r="G20" s="346"/>
      <c r="H20" s="346"/>
    </row>
    <row r="21" spans="2:20" x14ac:dyDescent="0.35">
      <c r="B21" s="1"/>
      <c r="C21" s="1"/>
      <c r="D21" s="1"/>
      <c r="E21" s="1"/>
      <c r="F21" s="1"/>
    </row>
    <row r="22" spans="2:20" s="1" customFormat="1" ht="15.5" x14ac:dyDescent="0.35">
      <c r="B22" s="14" t="s">
        <v>20</v>
      </c>
      <c r="C22" s="15"/>
      <c r="D22" s="15"/>
      <c r="E22" s="15"/>
      <c r="F22" s="15"/>
      <c r="G22" s="15"/>
      <c r="Q22"/>
      <c r="R22"/>
      <c r="S22"/>
      <c r="T22"/>
    </row>
    <row r="23" spans="2:20" s="1" customFormat="1" ht="50.25" customHeight="1" x14ac:dyDescent="0.35">
      <c r="B23" s="175" t="s">
        <v>2</v>
      </c>
      <c r="C23" s="31" t="s">
        <v>3</v>
      </c>
      <c r="D23" s="31" t="s">
        <v>4</v>
      </c>
      <c r="E23" s="17" t="s">
        <v>13</v>
      </c>
      <c r="F23" s="17" t="s">
        <v>70</v>
      </c>
      <c r="G23" s="17" t="s">
        <v>83</v>
      </c>
      <c r="Q23"/>
      <c r="R23"/>
      <c r="S23"/>
      <c r="T23"/>
    </row>
    <row r="24" spans="2:20" s="1" customFormat="1" ht="20.149999999999999" customHeight="1" x14ac:dyDescent="0.35">
      <c r="B24" s="170"/>
      <c r="C24" s="171"/>
      <c r="D24" s="171"/>
      <c r="E24" s="176"/>
      <c r="F24" s="151"/>
      <c r="G24" s="162"/>
      <c r="Q24"/>
      <c r="R24"/>
      <c r="S24"/>
      <c r="T24"/>
    </row>
    <row r="25" spans="2:20" s="1" customFormat="1" ht="20.149999999999999" customHeight="1" x14ac:dyDescent="0.35">
      <c r="B25" s="170"/>
      <c r="C25" s="171"/>
      <c r="D25" s="171"/>
      <c r="E25" s="176"/>
      <c r="F25" s="151"/>
      <c r="G25" s="162"/>
      <c r="Q25"/>
      <c r="R25"/>
      <c r="S25"/>
      <c r="T25"/>
    </row>
    <row r="26" spans="2:20" s="1" customFormat="1" ht="20.149999999999999" customHeight="1" x14ac:dyDescent="0.35">
      <c r="B26" s="170"/>
      <c r="C26" s="171"/>
      <c r="D26" s="171"/>
      <c r="E26" s="176"/>
      <c r="F26" s="151"/>
      <c r="G26" s="162"/>
      <c r="Q26"/>
      <c r="R26"/>
      <c r="S26"/>
      <c r="T26"/>
    </row>
    <row r="27" spans="2:20" s="1" customFormat="1" ht="20.149999999999999" customHeight="1" x14ac:dyDescent="0.35">
      <c r="B27" s="170"/>
      <c r="C27" s="171"/>
      <c r="D27" s="171"/>
      <c r="E27" s="176"/>
      <c r="F27" s="151"/>
      <c r="G27" s="162"/>
      <c r="Q27"/>
      <c r="R27"/>
      <c r="S27"/>
      <c r="T27"/>
    </row>
    <row r="28" spans="2:20" s="1" customFormat="1" ht="20.149999999999999" customHeight="1" x14ac:dyDescent="0.35">
      <c r="B28" s="170"/>
      <c r="C28" s="171"/>
      <c r="D28" s="171"/>
      <c r="E28" s="176"/>
      <c r="F28" s="151"/>
      <c r="G28" s="162"/>
      <c r="Q28"/>
      <c r="R28"/>
      <c r="S28"/>
      <c r="T28"/>
    </row>
    <row r="29" spans="2:20" s="1" customFormat="1" ht="20.149999999999999" customHeight="1" x14ac:dyDescent="0.35">
      <c r="B29" s="170"/>
      <c r="C29" s="171"/>
      <c r="D29" s="171"/>
      <c r="E29" s="176"/>
      <c r="F29" s="151"/>
      <c r="G29" s="162"/>
      <c r="Q29"/>
      <c r="R29"/>
      <c r="S29"/>
      <c r="T29"/>
    </row>
    <row r="30" spans="2:20" s="1" customFormat="1" ht="20.149999999999999" customHeight="1" x14ac:dyDescent="0.35">
      <c r="B30" s="170"/>
      <c r="C30" s="171"/>
      <c r="D30" s="171"/>
      <c r="E30" s="176"/>
      <c r="F30" s="151"/>
      <c r="G30" s="162"/>
      <c r="Q30"/>
      <c r="R30"/>
      <c r="S30"/>
      <c r="T30"/>
    </row>
    <row r="31" spans="2:20" s="1" customFormat="1" ht="20.149999999999999" customHeight="1" x14ac:dyDescent="0.35">
      <c r="B31" s="170"/>
      <c r="C31" s="171"/>
      <c r="D31" s="171"/>
      <c r="E31" s="176"/>
      <c r="F31" s="151"/>
      <c r="G31" s="162"/>
      <c r="Q31"/>
      <c r="R31"/>
      <c r="S31"/>
      <c r="T31"/>
    </row>
    <row r="32" spans="2:20" s="1" customFormat="1" ht="20.149999999999999" customHeight="1" x14ac:dyDescent="0.35">
      <c r="B32" s="170"/>
      <c r="C32" s="171"/>
      <c r="D32" s="171"/>
      <c r="E32" s="176"/>
      <c r="F32" s="151"/>
      <c r="G32" s="162"/>
      <c r="Q32"/>
      <c r="R32"/>
      <c r="S32"/>
      <c r="T32"/>
    </row>
    <row r="33" spans="2:20" s="1" customFormat="1" ht="20.149999999999999" customHeight="1" x14ac:dyDescent="0.35">
      <c r="B33" s="28"/>
      <c r="C33" s="173"/>
      <c r="D33" s="173"/>
      <c r="E33" s="3"/>
      <c r="F33" s="151"/>
      <c r="G33" s="162"/>
      <c r="Q33"/>
      <c r="R33"/>
      <c r="S33"/>
      <c r="T33"/>
    </row>
    <row r="34" spans="2:20" s="1" customFormat="1" ht="40" customHeight="1" x14ac:dyDescent="0.35">
      <c r="B34" s="29" t="s">
        <v>0</v>
      </c>
      <c r="C34" s="30"/>
      <c r="D34" s="30"/>
      <c r="E34" s="16">
        <f>+SUM(E24:E33)</f>
        <v>0</v>
      </c>
      <c r="F34" s="16">
        <f>SUM(F24:F33)</f>
        <v>0</v>
      </c>
      <c r="G34" s="7"/>
      <c r="Q34"/>
      <c r="R34"/>
      <c r="S34"/>
      <c r="T34"/>
    </row>
    <row r="35" spans="2:20" s="1" customFormat="1" x14ac:dyDescent="0.35">
      <c r="B35" s="4"/>
      <c r="C35" s="5"/>
      <c r="D35" s="5"/>
      <c r="E35" s="7"/>
    </row>
    <row r="36" spans="2:20" s="1" customFormat="1" ht="15.5" x14ac:dyDescent="0.35">
      <c r="B36" s="154" t="s">
        <v>6</v>
      </c>
      <c r="C36" s="155"/>
      <c r="D36" s="155"/>
      <c r="E36" s="155"/>
      <c r="F36" s="155"/>
      <c r="G36" s="155"/>
      <c r="H36" s="155"/>
      <c r="Q36"/>
      <c r="R36"/>
      <c r="S36"/>
      <c r="T36"/>
    </row>
    <row r="37" spans="2:20" s="1" customFormat="1" ht="51" customHeight="1" x14ac:dyDescent="0.35">
      <c r="B37" s="169" t="s">
        <v>5</v>
      </c>
      <c r="C37" s="17" t="s">
        <v>7</v>
      </c>
      <c r="D37" s="31" t="s">
        <v>16</v>
      </c>
      <c r="E37" s="18" t="s">
        <v>8</v>
      </c>
      <c r="F37" s="17" t="s">
        <v>13</v>
      </c>
      <c r="G37" s="147" t="s">
        <v>70</v>
      </c>
      <c r="H37" s="147" t="s">
        <v>83</v>
      </c>
      <c r="Q37"/>
      <c r="R37"/>
      <c r="S37"/>
      <c r="T37"/>
    </row>
    <row r="38" spans="2:20" s="1" customFormat="1" ht="20.149999999999999" customHeight="1" x14ac:dyDescent="0.35">
      <c r="B38" s="170"/>
      <c r="C38" s="171"/>
      <c r="D38" s="171"/>
      <c r="E38" s="172"/>
      <c r="F38" s="178">
        <f>+D38*E38</f>
        <v>0</v>
      </c>
      <c r="G38" s="152"/>
      <c r="H38" s="162"/>
      <c r="Q38"/>
      <c r="R38"/>
      <c r="S38"/>
      <c r="T38"/>
    </row>
    <row r="39" spans="2:20" s="1" customFormat="1" ht="20.149999999999999" customHeight="1" x14ac:dyDescent="0.35">
      <c r="B39" s="170"/>
      <c r="C39" s="171"/>
      <c r="D39" s="171"/>
      <c r="E39" s="172"/>
      <c r="F39" s="178">
        <f t="shared" ref="F39:F52" si="0">+D39*E39</f>
        <v>0</v>
      </c>
      <c r="G39" s="152"/>
      <c r="H39" s="162"/>
      <c r="Q39"/>
      <c r="R39"/>
      <c r="S39"/>
      <c r="T39"/>
    </row>
    <row r="40" spans="2:20" s="1" customFormat="1" ht="20.149999999999999" customHeight="1" x14ac:dyDescent="0.35">
      <c r="B40" s="170"/>
      <c r="C40" s="171"/>
      <c r="D40" s="171"/>
      <c r="E40" s="172"/>
      <c r="F40" s="178">
        <f t="shared" si="0"/>
        <v>0</v>
      </c>
      <c r="G40" s="152"/>
      <c r="H40" s="162"/>
      <c r="Q40"/>
      <c r="R40"/>
      <c r="S40"/>
      <c r="T40"/>
    </row>
    <row r="41" spans="2:20" s="1" customFormat="1" ht="20.149999999999999" customHeight="1" x14ac:dyDescent="0.35">
      <c r="B41" s="170"/>
      <c r="C41" s="171"/>
      <c r="D41" s="171"/>
      <c r="E41" s="172"/>
      <c r="F41" s="178">
        <f t="shared" si="0"/>
        <v>0</v>
      </c>
      <c r="G41" s="152"/>
      <c r="H41" s="162"/>
      <c r="Q41"/>
      <c r="R41"/>
      <c r="S41"/>
      <c r="T41"/>
    </row>
    <row r="42" spans="2:20" s="1" customFormat="1" ht="20.149999999999999" customHeight="1" x14ac:dyDescent="0.35">
      <c r="B42" s="170"/>
      <c r="C42" s="171"/>
      <c r="D42" s="171"/>
      <c r="E42" s="172"/>
      <c r="F42" s="178">
        <f t="shared" si="0"/>
        <v>0</v>
      </c>
      <c r="G42" s="152"/>
      <c r="H42" s="162"/>
      <c r="Q42"/>
      <c r="R42"/>
      <c r="S42"/>
      <c r="T42"/>
    </row>
    <row r="43" spans="2:20" s="1" customFormat="1" ht="20.149999999999999" customHeight="1" x14ac:dyDescent="0.35">
      <c r="B43" s="170"/>
      <c r="C43" s="171"/>
      <c r="D43" s="171"/>
      <c r="E43" s="172"/>
      <c r="F43" s="178">
        <f t="shared" si="0"/>
        <v>0</v>
      </c>
      <c r="G43" s="152"/>
      <c r="H43" s="162"/>
      <c r="Q43"/>
      <c r="R43"/>
      <c r="S43"/>
      <c r="T43"/>
    </row>
    <row r="44" spans="2:20" s="1" customFormat="1" ht="20.149999999999999" customHeight="1" x14ac:dyDescent="0.35">
      <c r="B44" s="170"/>
      <c r="C44" s="171"/>
      <c r="D44" s="171"/>
      <c r="E44" s="172"/>
      <c r="F44" s="178">
        <f t="shared" si="0"/>
        <v>0</v>
      </c>
      <c r="G44" s="152"/>
      <c r="H44" s="162"/>
      <c r="Q44"/>
      <c r="R44"/>
      <c r="S44"/>
      <c r="T44"/>
    </row>
    <row r="45" spans="2:20" s="1" customFormat="1" ht="20.149999999999999" customHeight="1" x14ac:dyDescent="0.35">
      <c r="B45" s="170"/>
      <c r="C45" s="171"/>
      <c r="D45" s="171"/>
      <c r="E45" s="172"/>
      <c r="F45" s="178">
        <f t="shared" si="0"/>
        <v>0</v>
      </c>
      <c r="G45" s="152"/>
      <c r="H45" s="162"/>
      <c r="Q45"/>
      <c r="R45"/>
      <c r="S45"/>
      <c r="T45"/>
    </row>
    <row r="46" spans="2:20" s="1" customFormat="1" ht="20.149999999999999" customHeight="1" x14ac:dyDescent="0.35">
      <c r="B46" s="170"/>
      <c r="C46" s="171"/>
      <c r="D46" s="171"/>
      <c r="E46" s="172"/>
      <c r="F46" s="178">
        <f t="shared" si="0"/>
        <v>0</v>
      </c>
      <c r="G46" s="152"/>
      <c r="H46" s="162"/>
      <c r="Q46"/>
      <c r="R46"/>
      <c r="S46"/>
      <c r="T46"/>
    </row>
    <row r="47" spans="2:20" s="1" customFormat="1" ht="20.149999999999999" customHeight="1" x14ac:dyDescent="0.35">
      <c r="B47" s="170"/>
      <c r="C47" s="171"/>
      <c r="D47" s="171"/>
      <c r="E47" s="172"/>
      <c r="F47" s="178">
        <f t="shared" si="0"/>
        <v>0</v>
      </c>
      <c r="G47" s="152"/>
      <c r="H47" s="162"/>
      <c r="Q47"/>
      <c r="R47"/>
      <c r="S47"/>
      <c r="T47"/>
    </row>
    <row r="48" spans="2:20" s="1" customFormat="1" ht="20.149999999999999" customHeight="1" x14ac:dyDescent="0.35">
      <c r="B48" s="170"/>
      <c r="C48" s="171"/>
      <c r="D48" s="171"/>
      <c r="E48" s="172"/>
      <c r="F48" s="178">
        <f t="shared" si="0"/>
        <v>0</v>
      </c>
      <c r="G48" s="152"/>
      <c r="H48" s="162"/>
      <c r="Q48"/>
      <c r="R48"/>
      <c r="S48"/>
      <c r="T48"/>
    </row>
    <row r="49" spans="2:20" s="1" customFormat="1" ht="20.149999999999999" customHeight="1" x14ac:dyDescent="0.35">
      <c r="B49" s="170"/>
      <c r="C49" s="171"/>
      <c r="D49" s="171"/>
      <c r="E49" s="172"/>
      <c r="F49" s="178">
        <f t="shared" si="0"/>
        <v>0</v>
      </c>
      <c r="G49" s="152"/>
      <c r="H49" s="162"/>
      <c r="Q49"/>
      <c r="R49"/>
      <c r="S49"/>
      <c r="T49"/>
    </row>
    <row r="50" spans="2:20" s="1" customFormat="1" ht="20.149999999999999" customHeight="1" x14ac:dyDescent="0.35">
      <c r="B50" s="170"/>
      <c r="C50" s="171"/>
      <c r="D50" s="171"/>
      <c r="E50" s="172"/>
      <c r="F50" s="178">
        <f t="shared" si="0"/>
        <v>0</v>
      </c>
      <c r="G50" s="152"/>
      <c r="H50" s="162"/>
      <c r="Q50"/>
      <c r="R50"/>
      <c r="S50"/>
      <c r="T50"/>
    </row>
    <row r="51" spans="2:20" s="1" customFormat="1" ht="20.149999999999999" customHeight="1" x14ac:dyDescent="0.35">
      <c r="B51" s="170"/>
      <c r="C51" s="171"/>
      <c r="D51" s="171"/>
      <c r="E51" s="172"/>
      <c r="F51" s="178">
        <f t="shared" si="0"/>
        <v>0</v>
      </c>
      <c r="G51" s="152"/>
      <c r="H51" s="162"/>
      <c r="Q51"/>
      <c r="R51"/>
      <c r="S51"/>
      <c r="T51"/>
    </row>
    <row r="52" spans="2:20" s="1" customFormat="1" ht="20.149999999999999" customHeight="1" x14ac:dyDescent="0.35">
      <c r="B52" s="28"/>
      <c r="C52" s="173"/>
      <c r="D52" s="173"/>
      <c r="E52" s="174"/>
      <c r="F52" s="178">
        <f t="shared" si="0"/>
        <v>0</v>
      </c>
      <c r="G52" s="152"/>
      <c r="H52" s="162"/>
      <c r="Q52"/>
      <c r="R52"/>
      <c r="S52"/>
      <c r="T52"/>
    </row>
    <row r="53" spans="2:20" s="1" customFormat="1" ht="40" customHeight="1" x14ac:dyDescent="0.35">
      <c r="B53" s="29" t="s">
        <v>1</v>
      </c>
      <c r="C53" s="30"/>
      <c r="D53" s="30"/>
      <c r="E53" s="30"/>
      <c r="F53" s="19">
        <f>+SUM(F38:F52)</f>
        <v>0</v>
      </c>
      <c r="G53" s="16">
        <f>SUM(G38:G52)</f>
        <v>0</v>
      </c>
      <c r="H53" s="157"/>
      <c r="Q53"/>
      <c r="R53"/>
      <c r="S53"/>
      <c r="T53"/>
    </row>
    <row r="54" spans="2:20" s="1" customFormat="1" x14ac:dyDescent="0.35"/>
    <row r="55" spans="2:20" s="1" customFormat="1" x14ac:dyDescent="0.35"/>
    <row r="56" spans="2:20" s="1" customFormat="1" x14ac:dyDescent="0.35"/>
    <row r="57" spans="2:20" s="1" customFormat="1" x14ac:dyDescent="0.35"/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</sheetData>
  <sheetProtection algorithmName="SHA-512" hashValue="y9ooWiYk2/u8imW0HSYPmnyEV1hmnOo3JiuvVkYXnMVXLtVsyL/fqPXbQQSZrVEvTm0WNUWVP97XtxGGoqeWYQ==" saltValue="BnU5+A4QvcGHoexqCUhfFA==" spinCount="100000" sheet="1" insertRows="0"/>
  <mergeCells count="12">
    <mergeCell ref="B20:H20"/>
    <mergeCell ref="B13:H13"/>
    <mergeCell ref="B17:E17"/>
    <mergeCell ref="B15:E15"/>
    <mergeCell ref="B18:E18"/>
    <mergeCell ref="B3:F3"/>
    <mergeCell ref="B11:E11"/>
    <mergeCell ref="C6:H6"/>
    <mergeCell ref="C8:H8"/>
    <mergeCell ref="C7:H7"/>
    <mergeCell ref="C9:H9"/>
    <mergeCell ref="F11:H11"/>
  </mergeCells>
  <conditionalFormatting sqref="F11:H11">
    <cfRule type="cellIs" dxfId="10" priority="4" operator="greaterThan">
      <formula>100000</formula>
    </cfRule>
    <cfRule type="cellIs" dxfId="11" priority="1" operator="greaterThan">
      <formula>100000</formula>
    </cfRule>
  </conditionalFormatting>
  <conditionalFormatting sqref="H17">
    <cfRule type="cellIs" dxfId="13" priority="3" operator="between">
      <formula>1</formula>
      <formula>3000</formula>
    </cfRule>
    <cfRule type="cellIs" dxfId="12" priority="2" operator="between">
      <formula>1</formula>
      <formula>3000</formula>
    </cfRule>
  </conditionalFormatting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2E54-D804-4A85-9C56-3A895BF9E411}">
  <sheetPr>
    <tabColor theme="4" tint="-0.249977111117893"/>
    <pageSetUpPr fitToPage="1"/>
  </sheetPr>
  <dimension ref="A1:AB166"/>
  <sheetViews>
    <sheetView zoomScale="85" zoomScaleNormal="85" zoomScaleSheetLayoutView="62" workbookViewId="0">
      <selection activeCell="H19" sqref="H19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245" t="s">
        <v>194</v>
      </c>
      <c r="C3" s="245"/>
      <c r="D3" s="245"/>
      <c r="E3" s="245"/>
      <c r="F3" s="2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200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237" t="s">
        <v>17</v>
      </c>
      <c r="C6" s="335" t="s">
        <v>273</v>
      </c>
      <c r="D6" s="335"/>
      <c r="E6" s="335"/>
      <c r="F6" s="335"/>
      <c r="G6" s="335"/>
      <c r="H6" s="3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238"/>
      <c r="C7" s="355"/>
      <c r="D7" s="355"/>
      <c r="E7" s="355"/>
      <c r="F7" s="355"/>
      <c r="G7" s="355"/>
      <c r="H7" s="35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9.5" customHeight="1" x14ac:dyDescent="0.35">
      <c r="B8" s="239" t="s">
        <v>293</v>
      </c>
      <c r="C8" s="361" t="s">
        <v>292</v>
      </c>
      <c r="D8" s="361"/>
      <c r="E8" s="361"/>
      <c r="F8" s="361"/>
      <c r="G8" s="361"/>
      <c r="H8" s="36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35">
      <c r="B9" s="238"/>
      <c r="C9" s="240"/>
      <c r="D9" s="240"/>
      <c r="E9" s="240"/>
      <c r="F9" s="240"/>
      <c r="G9" s="240"/>
      <c r="H9" s="24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9" customHeight="1" x14ac:dyDescent="0.35">
      <c r="B10" s="242" t="s">
        <v>246</v>
      </c>
      <c r="C10" s="363" t="s">
        <v>245</v>
      </c>
      <c r="D10" s="363"/>
      <c r="E10" s="363"/>
      <c r="F10" s="363"/>
      <c r="G10" s="363"/>
      <c r="H10" s="36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35">
      <c r="B11" s="238"/>
      <c r="C11" s="240"/>
      <c r="D11" s="240"/>
      <c r="E11" s="240"/>
      <c r="F11" s="240"/>
      <c r="G11" s="240"/>
      <c r="H11" s="24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8.5" x14ac:dyDescent="0.35">
      <c r="B12" s="243" t="s">
        <v>11</v>
      </c>
      <c r="C12" s="357" t="str">
        <f>'DESPESES.SUB_Sol.licitant'!$C$8</f>
        <v>Escriure títol del projecte</v>
      </c>
      <c r="D12" s="357"/>
      <c r="E12" s="357"/>
      <c r="F12" s="357"/>
      <c r="G12" s="357"/>
      <c r="H12" s="3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9" thickBot="1" x14ac:dyDescent="0.4">
      <c r="B13" s="244"/>
      <c r="C13" s="359"/>
      <c r="D13" s="359"/>
      <c r="E13" s="359"/>
      <c r="F13" s="359"/>
      <c r="G13" s="359"/>
      <c r="H13" s="36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1" customFormat="1" ht="15" customHeight="1" x14ac:dyDescent="0.35">
      <c r="B14" s="27"/>
      <c r="C14" s="27"/>
      <c r="D14" s="27"/>
      <c r="E14" s="27"/>
      <c r="F14" s="27"/>
    </row>
    <row r="15" spans="2:28" ht="23.5" x14ac:dyDescent="0.35">
      <c r="B15" s="346" t="s">
        <v>21</v>
      </c>
      <c r="C15" s="346"/>
      <c r="D15" s="346"/>
      <c r="E15" s="346"/>
      <c r="F15" s="346"/>
      <c r="G15" s="346"/>
      <c r="H15" s="346"/>
    </row>
    <row r="16" spans="2:28" s="1" customFormat="1" ht="20.149999999999999" customHeight="1" thickBot="1" x14ac:dyDescent="0.4">
      <c r="B16" s="27"/>
      <c r="C16" s="27"/>
      <c r="D16" s="27"/>
      <c r="E16" s="27"/>
      <c r="F16" s="27"/>
    </row>
    <row r="17" spans="2:20" s="1" customFormat="1" ht="30" customHeight="1" thickTop="1" x14ac:dyDescent="0.35">
      <c r="B17" s="349" t="s">
        <v>9</v>
      </c>
      <c r="C17" s="350"/>
      <c r="D17" s="350"/>
      <c r="E17" s="20"/>
      <c r="F17" s="220"/>
      <c r="G17" s="220"/>
      <c r="H17" s="220">
        <f>+$E$36</f>
        <v>0</v>
      </c>
    </row>
    <row r="18" spans="2:20" s="1" customFormat="1" ht="30" customHeight="1" x14ac:dyDescent="0.35">
      <c r="B18" s="353" t="s">
        <v>26</v>
      </c>
      <c r="C18" s="354"/>
      <c r="D18" s="354"/>
      <c r="E18" s="21"/>
      <c r="F18" s="221"/>
      <c r="G18" s="221"/>
      <c r="H18" s="221">
        <f>+$F$55</f>
        <v>0</v>
      </c>
    </row>
    <row r="19" spans="2:20" s="1" customFormat="1" ht="30" customHeight="1" thickBot="1" x14ac:dyDescent="0.4">
      <c r="B19" s="22" t="s">
        <v>14</v>
      </c>
      <c r="C19" s="23"/>
      <c r="D19" s="23"/>
      <c r="E19" s="24"/>
      <c r="F19" s="222"/>
      <c r="G19" s="222"/>
      <c r="H19" s="222">
        <f>SUM($H$17:$H$18)</f>
        <v>0</v>
      </c>
    </row>
    <row r="20" spans="2:20" s="1" customFormat="1" ht="30" customHeight="1" thickBot="1" x14ac:dyDescent="0.4">
      <c r="B20" s="351" t="s">
        <v>71</v>
      </c>
      <c r="C20" s="352"/>
      <c r="D20" s="352"/>
      <c r="E20" s="156"/>
      <c r="F20" s="223"/>
      <c r="G20" s="223"/>
      <c r="H20" s="223">
        <f>+$F$36+$G$55</f>
        <v>0</v>
      </c>
    </row>
    <row r="21" spans="2:20" s="1" customFormat="1" ht="15" thickTop="1" x14ac:dyDescent="0.35"/>
    <row r="22" spans="2:20" ht="23.5" x14ac:dyDescent="0.35">
      <c r="B22" s="346" t="s">
        <v>22</v>
      </c>
      <c r="C22" s="346"/>
      <c r="D22" s="346"/>
      <c r="E22" s="346"/>
      <c r="F22" s="346"/>
      <c r="G22" s="346"/>
      <c r="H22" s="346"/>
    </row>
    <row r="23" spans="2:20" x14ac:dyDescent="0.35">
      <c r="B23" s="1"/>
      <c r="C23" s="1"/>
      <c r="D23" s="1"/>
      <c r="E23" s="1"/>
      <c r="F23" s="1"/>
    </row>
    <row r="24" spans="2:20" s="1" customFormat="1" ht="15.5" x14ac:dyDescent="0.35">
      <c r="B24" s="14" t="s">
        <v>23</v>
      </c>
      <c r="C24" s="15"/>
      <c r="D24" s="15"/>
      <c r="E24" s="15"/>
      <c r="F24" s="15"/>
      <c r="G24" s="15"/>
      <c r="Q24"/>
      <c r="R24"/>
      <c r="S24"/>
      <c r="T24"/>
    </row>
    <row r="25" spans="2:20" s="1" customFormat="1" ht="50.25" customHeight="1" x14ac:dyDescent="0.35">
      <c r="B25" s="175" t="s">
        <v>2</v>
      </c>
      <c r="C25" s="31" t="s">
        <v>3</v>
      </c>
      <c r="D25" s="31" t="s">
        <v>4</v>
      </c>
      <c r="E25" s="17" t="s">
        <v>13</v>
      </c>
      <c r="F25" s="17" t="s">
        <v>70</v>
      </c>
      <c r="G25" s="17" t="s">
        <v>83</v>
      </c>
      <c r="Q25"/>
      <c r="R25"/>
      <c r="S25"/>
      <c r="T25"/>
    </row>
    <row r="26" spans="2:20" s="1" customFormat="1" ht="20.149999999999999" customHeight="1" x14ac:dyDescent="0.35">
      <c r="B26" s="170"/>
      <c r="C26" s="171"/>
      <c r="D26" s="171"/>
      <c r="E26" s="177"/>
      <c r="F26" s="166"/>
      <c r="G26" s="162"/>
      <c r="Q26"/>
      <c r="R26"/>
      <c r="S26"/>
      <c r="T26"/>
    </row>
    <row r="27" spans="2:20" s="1" customFormat="1" ht="20.149999999999999" customHeight="1" x14ac:dyDescent="0.35">
      <c r="B27" s="170"/>
      <c r="C27" s="171"/>
      <c r="D27" s="171"/>
      <c r="E27" s="177"/>
      <c r="F27" s="166"/>
      <c r="G27" s="162"/>
      <c r="Q27"/>
      <c r="R27"/>
      <c r="S27"/>
      <c r="T27"/>
    </row>
    <row r="28" spans="2:20" s="1" customFormat="1" ht="20.149999999999999" customHeight="1" x14ac:dyDescent="0.35">
      <c r="B28" s="170"/>
      <c r="C28" s="171"/>
      <c r="D28" s="171"/>
      <c r="E28" s="177"/>
      <c r="F28" s="166"/>
      <c r="G28" s="162"/>
      <c r="Q28"/>
      <c r="R28"/>
      <c r="S28"/>
      <c r="T28"/>
    </row>
    <row r="29" spans="2:20" s="1" customFormat="1" ht="20.149999999999999" customHeight="1" x14ac:dyDescent="0.35">
      <c r="B29" s="170"/>
      <c r="C29" s="171"/>
      <c r="D29" s="171"/>
      <c r="E29" s="177"/>
      <c r="F29" s="166"/>
      <c r="G29" s="162"/>
      <c r="Q29"/>
      <c r="R29"/>
      <c r="S29"/>
      <c r="T29"/>
    </row>
    <row r="30" spans="2:20" s="1" customFormat="1" ht="20.149999999999999" customHeight="1" x14ac:dyDescent="0.35">
      <c r="B30" s="170"/>
      <c r="C30" s="171"/>
      <c r="D30" s="171"/>
      <c r="E30" s="177"/>
      <c r="F30" s="166"/>
      <c r="G30" s="162"/>
      <c r="Q30"/>
      <c r="R30"/>
      <c r="S30"/>
      <c r="T30"/>
    </row>
    <row r="31" spans="2:20" s="1" customFormat="1" ht="20.149999999999999" customHeight="1" x14ac:dyDescent="0.35">
      <c r="B31" s="170"/>
      <c r="C31" s="171"/>
      <c r="D31" s="171"/>
      <c r="E31" s="177"/>
      <c r="F31" s="166"/>
      <c r="G31" s="162"/>
      <c r="Q31"/>
      <c r="R31"/>
      <c r="S31"/>
      <c r="T31"/>
    </row>
    <row r="32" spans="2:20" s="1" customFormat="1" ht="20.149999999999999" customHeight="1" x14ac:dyDescent="0.35">
      <c r="B32" s="170"/>
      <c r="C32" s="171"/>
      <c r="D32" s="171"/>
      <c r="E32" s="177"/>
      <c r="F32" s="166"/>
      <c r="G32" s="162"/>
      <c r="Q32"/>
      <c r="R32"/>
      <c r="S32"/>
      <c r="T32"/>
    </row>
    <row r="33" spans="2:20" s="1" customFormat="1" ht="20.149999999999999" customHeight="1" x14ac:dyDescent="0.35">
      <c r="B33" s="170"/>
      <c r="C33" s="171"/>
      <c r="D33" s="171"/>
      <c r="E33" s="177"/>
      <c r="F33" s="166"/>
      <c r="G33" s="162"/>
      <c r="Q33"/>
      <c r="R33"/>
      <c r="S33"/>
      <c r="T33"/>
    </row>
    <row r="34" spans="2:20" s="1" customFormat="1" ht="20.149999999999999" customHeight="1" x14ac:dyDescent="0.35">
      <c r="B34" s="170"/>
      <c r="C34" s="171"/>
      <c r="D34" s="171"/>
      <c r="E34" s="177"/>
      <c r="F34" s="166"/>
      <c r="G34" s="162"/>
      <c r="Q34"/>
      <c r="R34"/>
      <c r="S34"/>
      <c r="T34"/>
    </row>
    <row r="35" spans="2:20" s="1" customFormat="1" ht="20.149999999999999" customHeight="1" x14ac:dyDescent="0.35">
      <c r="B35" s="28"/>
      <c r="C35" s="173"/>
      <c r="D35" s="173"/>
      <c r="E35" s="165"/>
      <c r="F35" s="166"/>
      <c r="G35" s="162"/>
      <c r="Q35"/>
      <c r="R35"/>
      <c r="S35"/>
      <c r="T35"/>
    </row>
    <row r="36" spans="2:20" s="1" customFormat="1" ht="40" customHeight="1" x14ac:dyDescent="0.35">
      <c r="B36" s="29" t="s">
        <v>0</v>
      </c>
      <c r="C36" s="30"/>
      <c r="D36" s="30"/>
      <c r="E36" s="164">
        <f>+SUM(E26:E35)</f>
        <v>0</v>
      </c>
      <c r="F36" s="164">
        <f>SUM(F26:F35)</f>
        <v>0</v>
      </c>
      <c r="G36" s="7"/>
      <c r="Q36"/>
      <c r="R36"/>
      <c r="S36"/>
      <c r="T36"/>
    </row>
    <row r="37" spans="2:20" s="1" customFormat="1" x14ac:dyDescent="0.35">
      <c r="B37" s="4"/>
      <c r="C37" s="5"/>
      <c r="D37" s="5"/>
      <c r="E37" s="7"/>
    </row>
    <row r="38" spans="2:20" s="1" customFormat="1" ht="15.5" x14ac:dyDescent="0.35">
      <c r="B38" s="14" t="s">
        <v>24</v>
      </c>
      <c r="C38" s="15"/>
      <c r="D38" s="15"/>
      <c r="E38" s="15"/>
      <c r="F38" s="15"/>
      <c r="G38" s="15"/>
      <c r="H38" s="15"/>
      <c r="Q38"/>
      <c r="R38"/>
      <c r="S38"/>
      <c r="T38"/>
    </row>
    <row r="39" spans="2:20" s="1" customFormat="1" ht="51" customHeight="1" x14ac:dyDescent="0.35">
      <c r="B39" s="169" t="s">
        <v>5</v>
      </c>
      <c r="C39" s="17" t="s">
        <v>72</v>
      </c>
      <c r="D39" s="31" t="s">
        <v>16</v>
      </c>
      <c r="E39" s="18" t="s">
        <v>8</v>
      </c>
      <c r="F39" s="17" t="s">
        <v>13</v>
      </c>
      <c r="G39" s="17" t="s">
        <v>70</v>
      </c>
      <c r="H39" s="17" t="s">
        <v>83</v>
      </c>
      <c r="Q39"/>
      <c r="R39"/>
      <c r="S39"/>
      <c r="T39"/>
    </row>
    <row r="40" spans="2:20" s="1" customFormat="1" ht="20.149999999999999" customHeight="1" x14ac:dyDescent="0.35">
      <c r="B40" s="170"/>
      <c r="C40" s="171"/>
      <c r="D40" s="171"/>
      <c r="E40" s="180"/>
      <c r="F40" s="178">
        <f>+D40*E40</f>
        <v>0</v>
      </c>
      <c r="G40" s="167"/>
      <c r="H40" s="162"/>
      <c r="Q40"/>
      <c r="R40"/>
      <c r="S40"/>
      <c r="T40"/>
    </row>
    <row r="41" spans="2:20" s="1" customFormat="1" ht="20.149999999999999" customHeight="1" x14ac:dyDescent="0.35">
      <c r="B41" s="170"/>
      <c r="C41" s="171"/>
      <c r="D41" s="171"/>
      <c r="E41" s="180"/>
      <c r="F41" s="178">
        <f t="shared" ref="F41:F54" si="0">+D41*E41</f>
        <v>0</v>
      </c>
      <c r="G41" s="167"/>
      <c r="H41" s="162"/>
      <c r="Q41"/>
      <c r="R41"/>
      <c r="S41"/>
      <c r="T41"/>
    </row>
    <row r="42" spans="2:20" s="1" customFormat="1" ht="20.149999999999999" customHeight="1" x14ac:dyDescent="0.35">
      <c r="B42" s="170"/>
      <c r="C42" s="171"/>
      <c r="D42" s="171"/>
      <c r="E42" s="180"/>
      <c r="F42" s="178">
        <f t="shared" si="0"/>
        <v>0</v>
      </c>
      <c r="G42" s="167"/>
      <c r="H42" s="162"/>
      <c r="Q42"/>
      <c r="R42"/>
      <c r="S42"/>
      <c r="T42"/>
    </row>
    <row r="43" spans="2:20" s="1" customFormat="1" ht="20.149999999999999" customHeight="1" x14ac:dyDescent="0.35">
      <c r="B43" s="170"/>
      <c r="C43" s="171"/>
      <c r="D43" s="171"/>
      <c r="E43" s="180"/>
      <c r="F43" s="178">
        <f t="shared" si="0"/>
        <v>0</v>
      </c>
      <c r="G43" s="167"/>
      <c r="H43" s="162"/>
      <c r="Q43"/>
      <c r="R43"/>
      <c r="S43"/>
      <c r="T43"/>
    </row>
    <row r="44" spans="2:20" s="1" customFormat="1" ht="20.149999999999999" customHeight="1" x14ac:dyDescent="0.35">
      <c r="B44" s="170"/>
      <c r="C44" s="171"/>
      <c r="D44" s="171"/>
      <c r="E44" s="180"/>
      <c r="F44" s="178">
        <f t="shared" si="0"/>
        <v>0</v>
      </c>
      <c r="G44" s="167"/>
      <c r="H44" s="162"/>
      <c r="Q44"/>
      <c r="R44"/>
      <c r="S44"/>
      <c r="T44"/>
    </row>
    <row r="45" spans="2:20" s="1" customFormat="1" ht="20.149999999999999" customHeight="1" x14ac:dyDescent="0.35">
      <c r="B45" s="170"/>
      <c r="C45" s="171"/>
      <c r="D45" s="171"/>
      <c r="E45" s="180"/>
      <c r="F45" s="178">
        <f t="shared" si="0"/>
        <v>0</v>
      </c>
      <c r="G45" s="167"/>
      <c r="H45" s="162"/>
      <c r="Q45"/>
      <c r="R45"/>
      <c r="S45"/>
      <c r="T45"/>
    </row>
    <row r="46" spans="2:20" s="1" customFormat="1" ht="20.149999999999999" customHeight="1" x14ac:dyDescent="0.35">
      <c r="B46" s="170"/>
      <c r="C46" s="171"/>
      <c r="D46" s="171"/>
      <c r="E46" s="180"/>
      <c r="F46" s="178">
        <f t="shared" si="0"/>
        <v>0</v>
      </c>
      <c r="G46" s="167"/>
      <c r="H46" s="162"/>
      <c r="Q46"/>
      <c r="R46"/>
      <c r="S46"/>
      <c r="T46"/>
    </row>
    <row r="47" spans="2:20" s="1" customFormat="1" ht="20.149999999999999" customHeight="1" x14ac:dyDescent="0.35">
      <c r="B47" s="170"/>
      <c r="C47" s="171"/>
      <c r="D47" s="171"/>
      <c r="E47" s="180"/>
      <c r="F47" s="178">
        <f t="shared" si="0"/>
        <v>0</v>
      </c>
      <c r="G47" s="167"/>
      <c r="H47" s="162"/>
      <c r="Q47"/>
      <c r="R47"/>
      <c r="S47"/>
      <c r="T47"/>
    </row>
    <row r="48" spans="2:20" s="1" customFormat="1" ht="20.149999999999999" customHeight="1" x14ac:dyDescent="0.35">
      <c r="B48" s="170"/>
      <c r="C48" s="171"/>
      <c r="D48" s="171"/>
      <c r="E48" s="180"/>
      <c r="F48" s="178">
        <f t="shared" si="0"/>
        <v>0</v>
      </c>
      <c r="G48" s="167"/>
      <c r="H48" s="162"/>
      <c r="Q48"/>
      <c r="R48"/>
      <c r="S48"/>
      <c r="T48"/>
    </row>
    <row r="49" spans="2:20" s="1" customFormat="1" ht="20.149999999999999" customHeight="1" x14ac:dyDescent="0.35">
      <c r="B49" s="170"/>
      <c r="C49" s="171"/>
      <c r="D49" s="171"/>
      <c r="E49" s="180"/>
      <c r="F49" s="178">
        <f t="shared" si="0"/>
        <v>0</v>
      </c>
      <c r="G49" s="167"/>
      <c r="H49" s="162"/>
      <c r="Q49"/>
      <c r="R49"/>
      <c r="S49"/>
      <c r="T49"/>
    </row>
    <row r="50" spans="2:20" s="1" customFormat="1" ht="20.149999999999999" customHeight="1" x14ac:dyDescent="0.35">
      <c r="B50" s="170"/>
      <c r="C50" s="171"/>
      <c r="D50" s="171"/>
      <c r="E50" s="180"/>
      <c r="F50" s="178">
        <f t="shared" si="0"/>
        <v>0</v>
      </c>
      <c r="G50" s="167"/>
      <c r="H50" s="162"/>
      <c r="Q50"/>
      <c r="R50"/>
      <c r="S50"/>
      <c r="T50"/>
    </row>
    <row r="51" spans="2:20" s="1" customFormat="1" ht="20.149999999999999" customHeight="1" x14ac:dyDescent="0.35">
      <c r="B51" s="170"/>
      <c r="C51" s="171"/>
      <c r="D51" s="171"/>
      <c r="E51" s="180"/>
      <c r="F51" s="178">
        <f t="shared" si="0"/>
        <v>0</v>
      </c>
      <c r="G51" s="167"/>
      <c r="H51" s="162"/>
      <c r="Q51"/>
      <c r="R51"/>
      <c r="S51"/>
      <c r="T51"/>
    </row>
    <row r="52" spans="2:20" s="1" customFormat="1" ht="20.149999999999999" customHeight="1" x14ac:dyDescent="0.35">
      <c r="B52" s="170"/>
      <c r="C52" s="171"/>
      <c r="D52" s="171"/>
      <c r="E52" s="180"/>
      <c r="F52" s="178">
        <f t="shared" si="0"/>
        <v>0</v>
      </c>
      <c r="G52" s="167"/>
      <c r="H52" s="162"/>
      <c r="Q52"/>
      <c r="R52"/>
      <c r="S52"/>
      <c r="T52"/>
    </row>
    <row r="53" spans="2:20" s="1" customFormat="1" ht="20.149999999999999" customHeight="1" x14ac:dyDescent="0.35">
      <c r="B53" s="170"/>
      <c r="C53" s="171"/>
      <c r="D53" s="171"/>
      <c r="E53" s="180"/>
      <c r="F53" s="178">
        <f t="shared" si="0"/>
        <v>0</v>
      </c>
      <c r="G53" s="167"/>
      <c r="H53" s="162"/>
      <c r="Q53"/>
      <c r="R53"/>
      <c r="S53"/>
      <c r="T53"/>
    </row>
    <row r="54" spans="2:20" s="1" customFormat="1" ht="20.149999999999999" customHeight="1" x14ac:dyDescent="0.35">
      <c r="B54" s="28"/>
      <c r="C54" s="173"/>
      <c r="D54" s="173"/>
      <c r="E54" s="181"/>
      <c r="F54" s="178">
        <f t="shared" si="0"/>
        <v>0</v>
      </c>
      <c r="G54" s="167"/>
      <c r="H54" s="162"/>
      <c r="Q54"/>
      <c r="R54"/>
      <c r="S54"/>
      <c r="T54"/>
    </row>
    <row r="55" spans="2:20" s="1" customFormat="1" ht="40" customHeight="1" x14ac:dyDescent="0.35">
      <c r="B55" s="29" t="s">
        <v>74</v>
      </c>
      <c r="C55" s="30"/>
      <c r="D55" s="30"/>
      <c r="E55" s="30"/>
      <c r="F55" s="163">
        <f>+SUM(F40:F54)</f>
        <v>0</v>
      </c>
      <c r="G55" s="164">
        <f>SUM(G40:G54)</f>
        <v>0</v>
      </c>
      <c r="H55" s="7"/>
      <c r="Q55"/>
      <c r="R55"/>
      <c r="S55"/>
      <c r="T55"/>
    </row>
    <row r="56" spans="2:20" s="1" customFormat="1" ht="20.149999999999999" customHeight="1" x14ac:dyDescent="0.35">
      <c r="B56" s="4"/>
      <c r="C56" s="5"/>
      <c r="D56" s="5"/>
      <c r="E56" s="6"/>
      <c r="F56" s="8"/>
    </row>
    <row r="57" spans="2:20" s="1" customFormat="1" x14ac:dyDescent="0.35">
      <c r="B57" s="6"/>
      <c r="C57" s="6"/>
      <c r="D57" s="6"/>
      <c r="E57" s="6"/>
      <c r="F57" s="6"/>
      <c r="Q57"/>
      <c r="R57"/>
      <c r="S57"/>
      <c r="T57"/>
    </row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</sheetData>
  <sheetProtection algorithmName="SHA-512" hashValue="DWbTyOmSZTik4C2QD+mKVmbbKiR2+Uvu35tDny87S3w6IBMqidJpS7kApTTqBo4mUWsfSPhqj5ykIpUjF8cmhA==" saltValue="eb5WTWGRyvfN2rqnRNx8sw==" spinCount="100000" sheet="1" insertRows="0"/>
  <mergeCells count="12">
    <mergeCell ref="B22:H22"/>
    <mergeCell ref="B18:D18"/>
    <mergeCell ref="B20:D20"/>
    <mergeCell ref="B3:F3"/>
    <mergeCell ref="B17:D17"/>
    <mergeCell ref="C6:H6"/>
    <mergeCell ref="C7:H7"/>
    <mergeCell ref="C12:H12"/>
    <mergeCell ref="C13:H13"/>
    <mergeCell ref="B15:H15"/>
    <mergeCell ref="C8:H8"/>
    <mergeCell ref="C10:H10"/>
  </mergeCells>
  <conditionalFormatting sqref="H19">
    <cfRule type="cellIs" dxfId="9" priority="1" operator="between">
      <formula>1</formula>
      <formula>3000</formula>
    </cfRule>
  </conditionalFormatting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1FE715A-DB32-4B85-BA16-74348FEC90AA}">
          <x14:formula1>
            <xm:f>'Valors possibles'!$U$2:$U$43</xm:f>
          </x14:formula1>
          <xm:sqref>C10</xm:sqref>
        </x14:dataValidation>
        <x14:dataValidation type="list" allowBlank="1" showInputMessage="1" showErrorMessage="1" xr:uid="{AFEDC5E5-9444-4539-9065-E6CE51A5298F}">
          <x14:formula1>
            <xm:f>'Valors possibles'!$X$2:$X$4</xm:f>
          </x14:formula1>
          <xm:sqref>C8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E235-7A40-46B9-913E-C3543BE81646}">
  <sheetPr>
    <tabColor theme="4" tint="-0.249977111117893"/>
    <pageSetUpPr fitToPage="1"/>
  </sheetPr>
  <dimension ref="A1:AB166"/>
  <sheetViews>
    <sheetView topLeftCell="B1" zoomScale="85" zoomScaleNormal="85" zoomScaleSheetLayoutView="62" workbookViewId="0">
      <selection activeCell="H19" sqref="H19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245" t="s">
        <v>194</v>
      </c>
      <c r="C3" s="245"/>
      <c r="D3" s="245"/>
      <c r="E3" s="245"/>
      <c r="F3" s="2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200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237" t="s">
        <v>75</v>
      </c>
      <c r="C6" s="335" t="s">
        <v>272</v>
      </c>
      <c r="D6" s="335"/>
      <c r="E6" s="335"/>
      <c r="F6" s="335"/>
      <c r="G6" s="335"/>
      <c r="H6" s="3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238"/>
      <c r="C7" s="355"/>
      <c r="D7" s="355"/>
      <c r="E7" s="355"/>
      <c r="F7" s="355"/>
      <c r="G7" s="355"/>
      <c r="H7" s="35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9.5" customHeight="1" x14ac:dyDescent="0.35">
      <c r="B8" s="239" t="s">
        <v>294</v>
      </c>
      <c r="C8" s="361" t="s">
        <v>291</v>
      </c>
      <c r="D8" s="361"/>
      <c r="E8" s="361"/>
      <c r="F8" s="361"/>
      <c r="G8" s="361"/>
      <c r="H8" s="36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35">
      <c r="B9" s="238"/>
      <c r="C9" s="240"/>
      <c r="D9" s="240"/>
      <c r="E9" s="240"/>
      <c r="F9" s="240"/>
      <c r="G9" s="240"/>
      <c r="H9" s="24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9" customHeight="1" x14ac:dyDescent="0.35">
      <c r="B10" s="242" t="s">
        <v>247</v>
      </c>
      <c r="C10" s="363" t="s">
        <v>248</v>
      </c>
      <c r="D10" s="363"/>
      <c r="E10" s="363"/>
      <c r="F10" s="363"/>
      <c r="G10" s="363"/>
      <c r="H10" s="36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35">
      <c r="B11" s="238"/>
      <c r="C11" s="366"/>
      <c r="D11" s="366"/>
      <c r="E11" s="366"/>
      <c r="F11" s="366"/>
      <c r="G11" s="366"/>
      <c r="H11" s="36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8.5" x14ac:dyDescent="0.35">
      <c r="B12" s="243" t="s">
        <v>11</v>
      </c>
      <c r="C12" s="357" t="str">
        <f>'DESPESES.SUB_Sol.licitant'!$C$8</f>
        <v>Escriure títol del projecte</v>
      </c>
      <c r="D12" s="357"/>
      <c r="E12" s="357"/>
      <c r="F12" s="357"/>
      <c r="G12" s="357"/>
      <c r="H12" s="3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9" thickBot="1" x14ac:dyDescent="0.4">
      <c r="B13" s="244"/>
      <c r="C13" s="368"/>
      <c r="D13" s="368"/>
      <c r="E13" s="368"/>
      <c r="F13" s="368"/>
      <c r="G13" s="368"/>
      <c r="H13" s="36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1" customFormat="1" ht="15" customHeight="1" x14ac:dyDescent="0.35">
      <c r="B14" s="27"/>
      <c r="C14" s="27"/>
      <c r="D14" s="27"/>
      <c r="E14" s="27"/>
      <c r="F14" s="27"/>
    </row>
    <row r="15" spans="2:28" ht="23.5" x14ac:dyDescent="0.35">
      <c r="B15" s="346" t="s">
        <v>25</v>
      </c>
      <c r="C15" s="346"/>
      <c r="D15" s="346"/>
      <c r="E15" s="346"/>
      <c r="F15" s="346"/>
      <c r="G15" s="346"/>
      <c r="H15" s="346"/>
    </row>
    <row r="16" spans="2:28" s="1" customFormat="1" ht="20.149999999999999" customHeight="1" thickBot="1" x14ac:dyDescent="0.4">
      <c r="B16" s="27"/>
      <c r="C16" s="27"/>
      <c r="D16" s="27"/>
      <c r="E16" s="27"/>
      <c r="F16" s="27"/>
    </row>
    <row r="17" spans="2:20" s="1" customFormat="1" ht="30" customHeight="1" thickTop="1" x14ac:dyDescent="0.35">
      <c r="B17" s="349" t="s">
        <v>9</v>
      </c>
      <c r="C17" s="350"/>
      <c r="D17" s="350"/>
      <c r="E17" s="20"/>
      <c r="F17" s="220"/>
      <c r="G17" s="220"/>
      <c r="H17" s="220">
        <f>+$E$36</f>
        <v>0</v>
      </c>
    </row>
    <row r="18" spans="2:20" s="1" customFormat="1" ht="30" customHeight="1" x14ac:dyDescent="0.35">
      <c r="B18" s="353" t="s">
        <v>26</v>
      </c>
      <c r="C18" s="354"/>
      <c r="D18" s="354"/>
      <c r="E18" s="21"/>
      <c r="F18" s="221"/>
      <c r="G18" s="221"/>
      <c r="H18" s="221">
        <f>+$F$55</f>
        <v>0</v>
      </c>
    </row>
    <row r="19" spans="2:20" s="1" customFormat="1" ht="30" customHeight="1" thickBot="1" x14ac:dyDescent="0.4">
      <c r="B19" s="22" t="s">
        <v>14</v>
      </c>
      <c r="C19" s="23"/>
      <c r="D19" s="23"/>
      <c r="E19" s="24"/>
      <c r="F19" s="222"/>
      <c r="G19" s="222"/>
      <c r="H19" s="222">
        <f>SUM($H$17:$H$18)</f>
        <v>0</v>
      </c>
    </row>
    <row r="20" spans="2:20" s="1" customFormat="1" ht="30" customHeight="1" thickBot="1" x14ac:dyDescent="0.4">
      <c r="B20" s="351" t="s">
        <v>71</v>
      </c>
      <c r="C20" s="352"/>
      <c r="D20" s="352"/>
      <c r="E20" s="156"/>
      <c r="F20" s="223"/>
      <c r="G20" s="223"/>
      <c r="H20" s="223">
        <f>+$F$36+$G$55</f>
        <v>0</v>
      </c>
    </row>
    <row r="21" spans="2:20" s="1" customFormat="1" ht="15" thickTop="1" x14ac:dyDescent="0.35"/>
    <row r="22" spans="2:20" ht="23.5" x14ac:dyDescent="0.35">
      <c r="B22" s="346" t="s">
        <v>27</v>
      </c>
      <c r="C22" s="346"/>
      <c r="D22" s="346"/>
      <c r="E22" s="346"/>
      <c r="F22" s="346"/>
      <c r="G22" s="365"/>
      <c r="H22" s="365"/>
    </row>
    <row r="23" spans="2:20" x14ac:dyDescent="0.35">
      <c r="B23" s="1"/>
      <c r="C23" s="1"/>
      <c r="D23" s="1"/>
      <c r="E23" s="1"/>
      <c r="F23" s="1"/>
    </row>
    <row r="24" spans="2:20" s="1" customFormat="1" ht="15.5" x14ac:dyDescent="0.35">
      <c r="B24" s="14" t="s">
        <v>28</v>
      </c>
      <c r="C24" s="15"/>
      <c r="D24" s="15"/>
      <c r="E24" s="15"/>
      <c r="F24" s="15"/>
      <c r="G24" s="15"/>
      <c r="Q24"/>
      <c r="R24"/>
      <c r="S24"/>
      <c r="T24"/>
    </row>
    <row r="25" spans="2:20" s="1" customFormat="1" ht="50.25" customHeight="1" x14ac:dyDescent="0.35">
      <c r="B25" s="175" t="s">
        <v>2</v>
      </c>
      <c r="C25" s="31" t="s">
        <v>3</v>
      </c>
      <c r="D25" s="31" t="s">
        <v>4</v>
      </c>
      <c r="E25" s="17" t="s">
        <v>13</v>
      </c>
      <c r="F25" s="17" t="s">
        <v>70</v>
      </c>
      <c r="G25" s="17" t="s">
        <v>83</v>
      </c>
      <c r="Q25"/>
      <c r="R25"/>
      <c r="S25"/>
      <c r="T25"/>
    </row>
    <row r="26" spans="2:20" s="1" customFormat="1" ht="20.149999999999999" customHeight="1" x14ac:dyDescent="0.35">
      <c r="B26" s="170"/>
      <c r="C26" s="171"/>
      <c r="D26" s="171"/>
      <c r="E26" s="176"/>
      <c r="F26" s="151"/>
      <c r="G26" s="151"/>
      <c r="Q26"/>
      <c r="R26"/>
      <c r="S26"/>
      <c r="T26"/>
    </row>
    <row r="27" spans="2:20" s="1" customFormat="1" ht="20.149999999999999" customHeight="1" x14ac:dyDescent="0.35">
      <c r="B27" s="170"/>
      <c r="C27" s="171"/>
      <c r="D27" s="171"/>
      <c r="E27" s="176"/>
      <c r="F27" s="151"/>
      <c r="G27" s="151"/>
      <c r="Q27"/>
      <c r="R27"/>
      <c r="S27"/>
      <c r="T27"/>
    </row>
    <row r="28" spans="2:20" s="1" customFormat="1" ht="20.149999999999999" customHeight="1" x14ac:dyDescent="0.35">
      <c r="B28" s="170"/>
      <c r="C28" s="171"/>
      <c r="D28" s="171"/>
      <c r="E28" s="176"/>
      <c r="F28" s="151"/>
      <c r="G28" s="151"/>
      <c r="Q28"/>
      <c r="R28"/>
      <c r="S28"/>
      <c r="T28"/>
    </row>
    <row r="29" spans="2:20" s="1" customFormat="1" ht="20.149999999999999" customHeight="1" x14ac:dyDescent="0.35">
      <c r="B29" s="170"/>
      <c r="C29" s="171"/>
      <c r="D29" s="171"/>
      <c r="E29" s="176"/>
      <c r="F29" s="151"/>
      <c r="G29" s="151"/>
      <c r="Q29"/>
      <c r="R29"/>
      <c r="S29"/>
      <c r="T29"/>
    </row>
    <row r="30" spans="2:20" s="1" customFormat="1" ht="20.149999999999999" customHeight="1" x14ac:dyDescent="0.35">
      <c r="B30" s="170"/>
      <c r="C30" s="171"/>
      <c r="D30" s="171"/>
      <c r="E30" s="176"/>
      <c r="F30" s="151"/>
      <c r="G30" s="151"/>
      <c r="Q30"/>
      <c r="R30"/>
      <c r="S30"/>
      <c r="T30"/>
    </row>
    <row r="31" spans="2:20" s="1" customFormat="1" ht="20.149999999999999" customHeight="1" x14ac:dyDescent="0.35">
      <c r="B31" s="170"/>
      <c r="C31" s="171"/>
      <c r="D31" s="171"/>
      <c r="E31" s="176"/>
      <c r="F31" s="151"/>
      <c r="G31" s="151"/>
      <c r="Q31"/>
      <c r="R31"/>
      <c r="S31"/>
      <c r="T31"/>
    </row>
    <row r="32" spans="2:20" s="1" customFormat="1" ht="20.149999999999999" customHeight="1" x14ac:dyDescent="0.35">
      <c r="B32" s="170"/>
      <c r="C32" s="171"/>
      <c r="D32" s="171"/>
      <c r="E32" s="176"/>
      <c r="F32" s="151"/>
      <c r="G32" s="151"/>
      <c r="Q32"/>
      <c r="R32"/>
      <c r="S32"/>
      <c r="T32"/>
    </row>
    <row r="33" spans="2:20" s="1" customFormat="1" ht="20.149999999999999" customHeight="1" x14ac:dyDescent="0.35">
      <c r="B33" s="170"/>
      <c r="C33" s="171"/>
      <c r="D33" s="171"/>
      <c r="E33" s="176"/>
      <c r="F33" s="151"/>
      <c r="G33" s="151"/>
      <c r="Q33"/>
      <c r="R33"/>
      <c r="S33"/>
      <c r="T33"/>
    </row>
    <row r="34" spans="2:20" s="1" customFormat="1" ht="20.149999999999999" customHeight="1" x14ac:dyDescent="0.35">
      <c r="B34" s="170"/>
      <c r="C34" s="171"/>
      <c r="D34" s="171"/>
      <c r="E34" s="176"/>
      <c r="F34" s="151"/>
      <c r="G34" s="151"/>
      <c r="Q34"/>
      <c r="R34"/>
      <c r="S34"/>
      <c r="T34"/>
    </row>
    <row r="35" spans="2:20" s="1" customFormat="1" ht="20.149999999999999" customHeight="1" x14ac:dyDescent="0.35">
      <c r="B35" s="28"/>
      <c r="C35" s="173"/>
      <c r="D35" s="173"/>
      <c r="E35" s="3"/>
      <c r="F35" s="151"/>
      <c r="G35" s="151"/>
      <c r="Q35"/>
      <c r="R35"/>
      <c r="S35"/>
      <c r="T35"/>
    </row>
    <row r="36" spans="2:20" s="1" customFormat="1" ht="40" customHeight="1" x14ac:dyDescent="0.35">
      <c r="B36" s="29" t="s">
        <v>0</v>
      </c>
      <c r="C36" s="30"/>
      <c r="D36" s="30"/>
      <c r="E36" s="16">
        <f>+SUM(E26:E35)</f>
        <v>0</v>
      </c>
      <c r="F36" s="16">
        <f>SUM(F26:F35)</f>
        <v>0</v>
      </c>
      <c r="G36" s="7"/>
      <c r="Q36"/>
      <c r="R36"/>
      <c r="S36"/>
      <c r="T36"/>
    </row>
    <row r="37" spans="2:20" s="1" customFormat="1" x14ac:dyDescent="0.35">
      <c r="B37" s="4"/>
      <c r="C37" s="5"/>
      <c r="D37" s="5"/>
      <c r="E37" s="7"/>
    </row>
    <row r="38" spans="2:20" s="1" customFormat="1" ht="15.5" x14ac:dyDescent="0.35">
      <c r="B38" s="14" t="s">
        <v>29</v>
      </c>
      <c r="C38" s="15"/>
      <c r="D38" s="15"/>
      <c r="E38" s="15"/>
      <c r="F38" s="15"/>
      <c r="G38" s="15"/>
      <c r="H38" s="15"/>
      <c r="Q38"/>
      <c r="R38"/>
      <c r="S38"/>
      <c r="T38"/>
    </row>
    <row r="39" spans="2:20" s="1" customFormat="1" ht="51" customHeight="1" x14ac:dyDescent="0.35">
      <c r="B39" s="169" t="s">
        <v>5</v>
      </c>
      <c r="C39" s="17" t="s">
        <v>72</v>
      </c>
      <c r="D39" s="31" t="s">
        <v>16</v>
      </c>
      <c r="E39" s="18" t="s">
        <v>8</v>
      </c>
      <c r="F39" s="17" t="s">
        <v>13</v>
      </c>
      <c r="G39" s="17" t="s">
        <v>70</v>
      </c>
      <c r="H39" s="17" t="s">
        <v>83</v>
      </c>
      <c r="Q39"/>
      <c r="R39"/>
      <c r="S39"/>
      <c r="T39"/>
    </row>
    <row r="40" spans="2:20" s="1" customFormat="1" ht="20.149999999999999" customHeight="1" x14ac:dyDescent="0.35">
      <c r="B40" s="170"/>
      <c r="C40" s="171"/>
      <c r="D40" s="171"/>
      <c r="E40" s="172"/>
      <c r="F40" s="178">
        <f>+D40*E40</f>
        <v>0</v>
      </c>
      <c r="G40" s="167"/>
      <c r="H40" s="151"/>
      <c r="Q40"/>
      <c r="R40"/>
      <c r="S40"/>
      <c r="T40"/>
    </row>
    <row r="41" spans="2:20" s="1" customFormat="1" ht="20.149999999999999" customHeight="1" x14ac:dyDescent="0.35">
      <c r="B41" s="170"/>
      <c r="C41" s="171"/>
      <c r="D41" s="171"/>
      <c r="E41" s="172"/>
      <c r="F41" s="178">
        <f t="shared" ref="F41:F54" si="0">+D41*E41</f>
        <v>0</v>
      </c>
      <c r="G41" s="167"/>
      <c r="H41" s="151"/>
      <c r="Q41"/>
      <c r="R41"/>
      <c r="S41"/>
      <c r="T41"/>
    </row>
    <row r="42" spans="2:20" s="1" customFormat="1" ht="20.149999999999999" customHeight="1" x14ac:dyDescent="0.35">
      <c r="B42" s="170"/>
      <c r="C42" s="171"/>
      <c r="D42" s="171"/>
      <c r="E42" s="172"/>
      <c r="F42" s="178">
        <f t="shared" si="0"/>
        <v>0</v>
      </c>
      <c r="G42" s="167"/>
      <c r="H42" s="151"/>
      <c r="Q42"/>
      <c r="R42"/>
      <c r="S42"/>
      <c r="T42"/>
    </row>
    <row r="43" spans="2:20" s="1" customFormat="1" ht="20.149999999999999" customHeight="1" x14ac:dyDescent="0.35">
      <c r="B43" s="170"/>
      <c r="C43" s="171"/>
      <c r="D43" s="171"/>
      <c r="E43" s="172"/>
      <c r="F43" s="178">
        <f t="shared" si="0"/>
        <v>0</v>
      </c>
      <c r="G43" s="167"/>
      <c r="H43" s="151"/>
      <c r="Q43"/>
      <c r="R43"/>
      <c r="S43"/>
      <c r="T43"/>
    </row>
    <row r="44" spans="2:20" s="1" customFormat="1" ht="20.149999999999999" customHeight="1" x14ac:dyDescent="0.35">
      <c r="B44" s="170"/>
      <c r="C44" s="171"/>
      <c r="D44" s="171"/>
      <c r="E44" s="172"/>
      <c r="F44" s="178">
        <f t="shared" si="0"/>
        <v>0</v>
      </c>
      <c r="G44" s="167"/>
      <c r="H44" s="151"/>
      <c r="Q44"/>
      <c r="R44"/>
      <c r="S44"/>
      <c r="T44"/>
    </row>
    <row r="45" spans="2:20" s="1" customFormat="1" ht="20.149999999999999" customHeight="1" x14ac:dyDescent="0.35">
      <c r="B45" s="170"/>
      <c r="C45" s="171"/>
      <c r="D45" s="171"/>
      <c r="E45" s="172"/>
      <c r="F45" s="178">
        <f t="shared" si="0"/>
        <v>0</v>
      </c>
      <c r="G45" s="167"/>
      <c r="H45" s="151"/>
      <c r="Q45"/>
      <c r="R45"/>
      <c r="S45"/>
      <c r="T45"/>
    </row>
    <row r="46" spans="2:20" s="1" customFormat="1" ht="20.149999999999999" customHeight="1" x14ac:dyDescent="0.35">
      <c r="B46" s="170"/>
      <c r="C46" s="171"/>
      <c r="D46" s="171"/>
      <c r="E46" s="172"/>
      <c r="F46" s="178">
        <f t="shared" si="0"/>
        <v>0</v>
      </c>
      <c r="G46" s="167"/>
      <c r="H46" s="151"/>
      <c r="Q46"/>
      <c r="R46"/>
      <c r="S46"/>
      <c r="T46"/>
    </row>
    <row r="47" spans="2:20" s="1" customFormat="1" ht="20.149999999999999" customHeight="1" x14ac:dyDescent="0.35">
      <c r="B47" s="170"/>
      <c r="C47" s="171"/>
      <c r="D47" s="171"/>
      <c r="E47" s="172"/>
      <c r="F47" s="178">
        <f t="shared" si="0"/>
        <v>0</v>
      </c>
      <c r="G47" s="167"/>
      <c r="H47" s="151"/>
      <c r="Q47"/>
      <c r="R47"/>
      <c r="S47"/>
      <c r="T47"/>
    </row>
    <row r="48" spans="2:20" s="1" customFormat="1" ht="20.149999999999999" customHeight="1" x14ac:dyDescent="0.35">
      <c r="B48" s="170"/>
      <c r="C48" s="171"/>
      <c r="D48" s="171"/>
      <c r="E48" s="172"/>
      <c r="F48" s="178">
        <f t="shared" si="0"/>
        <v>0</v>
      </c>
      <c r="G48" s="167"/>
      <c r="H48" s="151"/>
      <c r="Q48"/>
      <c r="R48"/>
      <c r="S48"/>
      <c r="T48"/>
    </row>
    <row r="49" spans="2:20" s="1" customFormat="1" ht="20.149999999999999" customHeight="1" x14ac:dyDescent="0.35">
      <c r="B49" s="170"/>
      <c r="C49" s="171"/>
      <c r="D49" s="171"/>
      <c r="E49" s="172"/>
      <c r="F49" s="178">
        <f t="shared" si="0"/>
        <v>0</v>
      </c>
      <c r="G49" s="167"/>
      <c r="H49" s="151"/>
      <c r="Q49"/>
      <c r="R49"/>
      <c r="S49"/>
      <c r="T49"/>
    </row>
    <row r="50" spans="2:20" s="1" customFormat="1" ht="20.149999999999999" customHeight="1" x14ac:dyDescent="0.35">
      <c r="B50" s="170"/>
      <c r="C50" s="171"/>
      <c r="D50" s="171"/>
      <c r="E50" s="172"/>
      <c r="F50" s="178">
        <f t="shared" si="0"/>
        <v>0</v>
      </c>
      <c r="G50" s="167"/>
      <c r="H50" s="151"/>
      <c r="Q50"/>
      <c r="R50"/>
      <c r="S50"/>
      <c r="T50"/>
    </row>
    <row r="51" spans="2:20" s="1" customFormat="1" ht="20.149999999999999" customHeight="1" x14ac:dyDescent="0.35">
      <c r="B51" s="170"/>
      <c r="C51" s="171"/>
      <c r="D51" s="171"/>
      <c r="E51" s="172"/>
      <c r="F51" s="178">
        <f t="shared" si="0"/>
        <v>0</v>
      </c>
      <c r="G51" s="167"/>
      <c r="H51" s="151"/>
      <c r="Q51"/>
      <c r="R51"/>
      <c r="S51"/>
      <c r="T51"/>
    </row>
    <row r="52" spans="2:20" s="1" customFormat="1" ht="20.149999999999999" customHeight="1" x14ac:dyDescent="0.35">
      <c r="B52" s="170"/>
      <c r="C52" s="171"/>
      <c r="D52" s="171"/>
      <c r="E52" s="172"/>
      <c r="F52" s="178">
        <f t="shared" si="0"/>
        <v>0</v>
      </c>
      <c r="G52" s="167"/>
      <c r="H52" s="151"/>
      <c r="Q52"/>
      <c r="R52"/>
      <c r="S52"/>
      <c r="T52"/>
    </row>
    <row r="53" spans="2:20" s="1" customFormat="1" ht="20.149999999999999" customHeight="1" x14ac:dyDescent="0.35">
      <c r="B53" s="170"/>
      <c r="C53" s="171"/>
      <c r="D53" s="171"/>
      <c r="E53" s="172"/>
      <c r="F53" s="178">
        <f t="shared" si="0"/>
        <v>0</v>
      </c>
      <c r="G53" s="167"/>
      <c r="H53" s="151"/>
      <c r="Q53"/>
      <c r="R53"/>
      <c r="S53"/>
      <c r="T53"/>
    </row>
    <row r="54" spans="2:20" s="1" customFormat="1" ht="20.149999999999999" customHeight="1" x14ac:dyDescent="0.35">
      <c r="B54" s="28"/>
      <c r="C54" s="173"/>
      <c r="D54" s="173"/>
      <c r="E54" s="174"/>
      <c r="F54" s="178">
        <f t="shared" si="0"/>
        <v>0</v>
      </c>
      <c r="G54" s="167"/>
      <c r="H54" s="151"/>
      <c r="Q54"/>
      <c r="R54"/>
      <c r="S54"/>
      <c r="T54"/>
    </row>
    <row r="55" spans="2:20" s="1" customFormat="1" ht="40" customHeight="1" x14ac:dyDescent="0.35">
      <c r="B55" s="29" t="s">
        <v>76</v>
      </c>
      <c r="C55" s="30"/>
      <c r="D55" s="30"/>
      <c r="E55" s="30"/>
      <c r="F55" s="163">
        <f>+SUM(F40:F54)</f>
        <v>0</v>
      </c>
      <c r="G55" s="164">
        <f>SUM(G40:G54)</f>
        <v>0</v>
      </c>
      <c r="H55" s="7"/>
      <c r="Q55"/>
      <c r="R55"/>
      <c r="S55"/>
      <c r="T55"/>
    </row>
    <row r="56" spans="2:20" s="1" customFormat="1" ht="20.149999999999999" customHeight="1" x14ac:dyDescent="0.35">
      <c r="B56" s="4"/>
      <c r="C56" s="5"/>
      <c r="D56" s="5"/>
      <c r="E56" s="6"/>
      <c r="F56" s="8"/>
    </row>
    <row r="57" spans="2:20" s="1" customFormat="1" x14ac:dyDescent="0.35">
      <c r="B57" s="6"/>
      <c r="C57" s="6"/>
      <c r="D57" s="6"/>
      <c r="E57" s="6"/>
      <c r="F57" s="6"/>
      <c r="Q57"/>
      <c r="R57"/>
      <c r="S57"/>
      <c r="T57"/>
    </row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</sheetData>
  <sheetProtection algorithmName="SHA-512" hashValue="QS4V2dnCuiaMOviO92nHoleXCFLdeJbsrebUhvFkGxhsB0AnnPozqmFbI+Zh8/ggowPDwrCYCySBKwmnZ4+nVA==" saltValue="VpTqB+3cp0+nQItlY9jS4g==" spinCount="100000" sheet="1" insertRows="0"/>
  <mergeCells count="14">
    <mergeCell ref="G22:H22"/>
    <mergeCell ref="B18:D18"/>
    <mergeCell ref="B20:D20"/>
    <mergeCell ref="B22:F22"/>
    <mergeCell ref="B3:F3"/>
    <mergeCell ref="B17:D17"/>
    <mergeCell ref="C6:H6"/>
    <mergeCell ref="C11:H11"/>
    <mergeCell ref="C12:H12"/>
    <mergeCell ref="C13:H13"/>
    <mergeCell ref="B15:H15"/>
    <mergeCell ref="C7:H7"/>
    <mergeCell ref="C8:H8"/>
    <mergeCell ref="C10:H10"/>
  </mergeCells>
  <conditionalFormatting sqref="H19">
    <cfRule type="cellIs" dxfId="8" priority="1" operator="between">
      <formula>1</formula>
      <formula>3000</formula>
    </cfRule>
  </conditionalFormatting>
  <dataValidations count="1">
    <dataValidation type="list" allowBlank="1" showInputMessage="1" showErrorMessage="1" sqref="C10" xr:uid="{E69260E4-8ABF-4E33-931F-65D877C485F5}">
      <formula1>Comarques</formula1>
    </dataValidation>
  </dataValidations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B46A6-CC94-4496-B7BF-9B52CA4D7F36}">
          <x14:formula1>
            <xm:f>'Valors possibles'!$X$2:$X$4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14FF9-01F9-472D-A213-DCB1374AE108}">
  <sheetPr>
    <tabColor theme="4" tint="-0.249977111117893"/>
    <pageSetUpPr fitToPage="1"/>
  </sheetPr>
  <dimension ref="A1:AB166"/>
  <sheetViews>
    <sheetView topLeftCell="B1" zoomScale="85" zoomScaleNormal="85" zoomScaleSheetLayoutView="62" workbookViewId="0">
      <selection activeCell="H19" sqref="H19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245" t="s">
        <v>194</v>
      </c>
      <c r="C3" s="245"/>
      <c r="D3" s="245"/>
      <c r="E3" s="245"/>
      <c r="F3" s="2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200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237" t="s">
        <v>77</v>
      </c>
      <c r="C6" s="335" t="s">
        <v>30</v>
      </c>
      <c r="D6" s="335"/>
      <c r="E6" s="335"/>
      <c r="F6" s="335"/>
      <c r="G6" s="335"/>
      <c r="H6" s="3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x14ac:dyDescent="0.35">
      <c r="B7" s="238"/>
      <c r="C7" s="355"/>
      <c r="D7" s="355"/>
      <c r="E7" s="355"/>
      <c r="F7" s="355"/>
      <c r="G7" s="355"/>
      <c r="H7" s="35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9.5" customHeight="1" x14ac:dyDescent="0.35">
      <c r="B8" s="239" t="s">
        <v>295</v>
      </c>
      <c r="C8" s="361" t="s">
        <v>290</v>
      </c>
      <c r="D8" s="361"/>
      <c r="E8" s="361"/>
      <c r="F8" s="361"/>
      <c r="G8" s="361"/>
      <c r="H8" s="36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35">
      <c r="B9" s="238"/>
      <c r="C9" s="240"/>
      <c r="D9" s="240"/>
      <c r="E9" s="240"/>
      <c r="F9" s="240"/>
      <c r="G9" s="240"/>
      <c r="H9" s="24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9" customHeight="1" x14ac:dyDescent="0.35">
      <c r="B10" s="242" t="s">
        <v>249</v>
      </c>
      <c r="C10" s="363" t="s">
        <v>250</v>
      </c>
      <c r="D10" s="363"/>
      <c r="E10" s="363"/>
      <c r="F10" s="363"/>
      <c r="G10" s="363"/>
      <c r="H10" s="36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35">
      <c r="B11" s="238"/>
      <c r="C11" s="366"/>
      <c r="D11" s="366"/>
      <c r="E11" s="366"/>
      <c r="F11" s="366"/>
      <c r="G11" s="366"/>
      <c r="H11" s="36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8.5" x14ac:dyDescent="0.35">
      <c r="B12" s="243" t="s">
        <v>11</v>
      </c>
      <c r="C12" s="357" t="str">
        <f>'DESPESES.SUB_Sol.licitant'!$C$8</f>
        <v>Escriure títol del projecte</v>
      </c>
      <c r="D12" s="357"/>
      <c r="E12" s="357"/>
      <c r="F12" s="357"/>
      <c r="G12" s="357"/>
      <c r="H12" s="3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9" thickBot="1" x14ac:dyDescent="0.4">
      <c r="B13" s="244"/>
      <c r="C13" s="368"/>
      <c r="D13" s="368"/>
      <c r="E13" s="368"/>
      <c r="F13" s="368"/>
      <c r="G13" s="368"/>
      <c r="H13" s="36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1" customFormat="1" ht="15" customHeight="1" x14ac:dyDescent="0.35">
      <c r="B14" s="27"/>
      <c r="C14" s="27"/>
      <c r="D14" s="27"/>
      <c r="E14" s="27"/>
      <c r="F14" s="27"/>
    </row>
    <row r="15" spans="2:28" ht="23.5" x14ac:dyDescent="0.35">
      <c r="B15" s="346" t="s">
        <v>31</v>
      </c>
      <c r="C15" s="346"/>
      <c r="D15" s="346"/>
      <c r="E15" s="346"/>
      <c r="F15" s="346"/>
      <c r="G15" s="346"/>
      <c r="H15" s="346"/>
    </row>
    <row r="16" spans="2:28" s="1" customFormat="1" ht="20.149999999999999" customHeight="1" thickBot="1" x14ac:dyDescent="0.4">
      <c r="B16" s="27"/>
      <c r="C16" s="27"/>
      <c r="D16" s="27"/>
      <c r="E16" s="27"/>
      <c r="F16" s="27"/>
    </row>
    <row r="17" spans="2:20" s="1" customFormat="1" ht="30" customHeight="1" thickTop="1" x14ac:dyDescent="0.35">
      <c r="B17" s="349" t="s">
        <v>9</v>
      </c>
      <c r="C17" s="350"/>
      <c r="D17" s="350"/>
      <c r="E17" s="20"/>
      <c r="F17" s="220"/>
      <c r="G17" s="220"/>
      <c r="H17" s="220">
        <f>+$E$36</f>
        <v>0</v>
      </c>
    </row>
    <row r="18" spans="2:20" s="1" customFormat="1" ht="30" customHeight="1" x14ac:dyDescent="0.35">
      <c r="B18" s="353" t="s">
        <v>26</v>
      </c>
      <c r="C18" s="354"/>
      <c r="D18" s="354"/>
      <c r="E18" s="21"/>
      <c r="F18" s="221"/>
      <c r="G18" s="221"/>
      <c r="H18" s="221">
        <f>+$F$55</f>
        <v>0</v>
      </c>
    </row>
    <row r="19" spans="2:20" s="1" customFormat="1" ht="30" customHeight="1" thickBot="1" x14ac:dyDescent="0.4">
      <c r="B19" s="22" t="s">
        <v>14</v>
      </c>
      <c r="C19" s="23"/>
      <c r="D19" s="23"/>
      <c r="E19" s="24"/>
      <c r="F19" s="222"/>
      <c r="G19" s="222"/>
      <c r="H19" s="222">
        <f>SUM($H$17:$H$18)</f>
        <v>0</v>
      </c>
    </row>
    <row r="20" spans="2:20" s="1" customFormat="1" ht="30" customHeight="1" thickBot="1" x14ac:dyDescent="0.4">
      <c r="B20" s="351" t="s">
        <v>71</v>
      </c>
      <c r="C20" s="352"/>
      <c r="D20" s="352"/>
      <c r="E20" s="156"/>
      <c r="F20" s="223"/>
      <c r="G20" s="223"/>
      <c r="H20" s="223">
        <f>+$F$36+$G$55</f>
        <v>0</v>
      </c>
    </row>
    <row r="21" spans="2:20" s="1" customFormat="1" ht="15" thickTop="1" x14ac:dyDescent="0.35"/>
    <row r="22" spans="2:20" ht="23.5" x14ac:dyDescent="0.35">
      <c r="B22" s="346" t="s">
        <v>32</v>
      </c>
      <c r="C22" s="346"/>
      <c r="D22" s="346"/>
      <c r="E22" s="346"/>
      <c r="F22" s="346"/>
      <c r="G22" s="346"/>
      <c r="H22" s="346"/>
    </row>
    <row r="23" spans="2:20" x14ac:dyDescent="0.35">
      <c r="B23" s="1"/>
      <c r="C23" s="1"/>
      <c r="D23" s="1"/>
      <c r="E23" s="1"/>
      <c r="F23" s="1"/>
    </row>
    <row r="24" spans="2:20" s="1" customFormat="1" ht="15.5" x14ac:dyDescent="0.35">
      <c r="B24" s="14" t="s">
        <v>33</v>
      </c>
      <c r="C24" s="15"/>
      <c r="D24" s="15"/>
      <c r="E24" s="15"/>
      <c r="F24" s="15"/>
      <c r="G24" s="15"/>
      <c r="Q24"/>
      <c r="R24"/>
      <c r="S24"/>
      <c r="T24"/>
    </row>
    <row r="25" spans="2:20" s="1" customFormat="1" ht="50.25" customHeight="1" x14ac:dyDescent="0.35">
      <c r="B25" s="175" t="s">
        <v>2</v>
      </c>
      <c r="C25" s="31" t="s">
        <v>3</v>
      </c>
      <c r="D25" s="31" t="s">
        <v>4</v>
      </c>
      <c r="E25" s="17" t="s">
        <v>13</v>
      </c>
      <c r="F25" s="17" t="s">
        <v>70</v>
      </c>
      <c r="G25" s="17" t="s">
        <v>83</v>
      </c>
      <c r="Q25"/>
      <c r="R25"/>
      <c r="S25"/>
      <c r="T25"/>
    </row>
    <row r="26" spans="2:20" s="1" customFormat="1" ht="20.149999999999999" customHeight="1" x14ac:dyDescent="0.35">
      <c r="B26" s="170"/>
      <c r="C26" s="171"/>
      <c r="D26" s="171"/>
      <c r="E26" s="177"/>
      <c r="F26" s="166"/>
      <c r="G26" s="162"/>
      <c r="Q26"/>
      <c r="R26"/>
      <c r="S26"/>
      <c r="T26"/>
    </row>
    <row r="27" spans="2:20" s="1" customFormat="1" ht="20.149999999999999" customHeight="1" x14ac:dyDescent="0.35">
      <c r="B27" s="170"/>
      <c r="C27" s="171"/>
      <c r="D27" s="171"/>
      <c r="E27" s="177"/>
      <c r="F27" s="166"/>
      <c r="G27" s="162"/>
      <c r="Q27"/>
      <c r="R27"/>
      <c r="S27"/>
      <c r="T27"/>
    </row>
    <row r="28" spans="2:20" s="1" customFormat="1" ht="20.149999999999999" customHeight="1" x14ac:dyDescent="0.35">
      <c r="B28" s="170"/>
      <c r="C28" s="171"/>
      <c r="D28" s="171"/>
      <c r="E28" s="177"/>
      <c r="F28" s="166"/>
      <c r="G28" s="162"/>
      <c r="Q28"/>
      <c r="R28"/>
      <c r="S28"/>
      <c r="T28"/>
    </row>
    <row r="29" spans="2:20" s="1" customFormat="1" ht="20.149999999999999" customHeight="1" x14ac:dyDescent="0.35">
      <c r="B29" s="170"/>
      <c r="C29" s="171"/>
      <c r="D29" s="171"/>
      <c r="E29" s="177"/>
      <c r="F29" s="166"/>
      <c r="G29" s="162"/>
      <c r="Q29"/>
      <c r="R29"/>
      <c r="S29"/>
      <c r="T29"/>
    </row>
    <row r="30" spans="2:20" s="1" customFormat="1" ht="20.149999999999999" customHeight="1" x14ac:dyDescent="0.35">
      <c r="B30" s="170"/>
      <c r="C30" s="171"/>
      <c r="D30" s="171"/>
      <c r="E30" s="177"/>
      <c r="F30" s="166"/>
      <c r="G30" s="162"/>
      <c r="Q30"/>
      <c r="R30"/>
      <c r="S30"/>
      <c r="T30"/>
    </row>
    <row r="31" spans="2:20" s="1" customFormat="1" ht="20.149999999999999" customHeight="1" x14ac:dyDescent="0.35">
      <c r="B31" s="170"/>
      <c r="C31" s="171"/>
      <c r="D31" s="171"/>
      <c r="E31" s="177"/>
      <c r="F31" s="166"/>
      <c r="G31" s="162"/>
      <c r="Q31"/>
      <c r="R31"/>
      <c r="S31"/>
      <c r="T31"/>
    </row>
    <row r="32" spans="2:20" s="1" customFormat="1" ht="20.149999999999999" customHeight="1" x14ac:dyDescent="0.35">
      <c r="B32" s="170"/>
      <c r="C32" s="171"/>
      <c r="D32" s="171"/>
      <c r="E32" s="177"/>
      <c r="F32" s="166"/>
      <c r="G32" s="162"/>
      <c r="Q32"/>
      <c r="R32"/>
      <c r="S32"/>
      <c r="T32"/>
    </row>
    <row r="33" spans="2:20" s="1" customFormat="1" ht="20.149999999999999" customHeight="1" x14ac:dyDescent="0.35">
      <c r="B33" s="170"/>
      <c r="C33" s="171"/>
      <c r="D33" s="171"/>
      <c r="E33" s="177"/>
      <c r="F33" s="166"/>
      <c r="G33" s="162"/>
      <c r="Q33"/>
      <c r="R33"/>
      <c r="S33"/>
      <c r="T33"/>
    </row>
    <row r="34" spans="2:20" s="1" customFormat="1" ht="20.149999999999999" customHeight="1" x14ac:dyDescent="0.35">
      <c r="B34" s="170"/>
      <c r="C34" s="171"/>
      <c r="D34" s="171"/>
      <c r="E34" s="177"/>
      <c r="F34" s="166"/>
      <c r="G34" s="162"/>
      <c r="Q34"/>
      <c r="R34"/>
      <c r="S34"/>
      <c r="T34"/>
    </row>
    <row r="35" spans="2:20" s="1" customFormat="1" ht="20.149999999999999" customHeight="1" x14ac:dyDescent="0.35">
      <c r="B35" s="28"/>
      <c r="C35" s="173"/>
      <c r="D35" s="173"/>
      <c r="E35" s="165"/>
      <c r="F35" s="166"/>
      <c r="G35" s="162"/>
      <c r="Q35"/>
      <c r="R35"/>
      <c r="S35"/>
      <c r="T35"/>
    </row>
    <row r="36" spans="2:20" s="1" customFormat="1" ht="40" customHeight="1" x14ac:dyDescent="0.35">
      <c r="B36" s="29" t="s">
        <v>0</v>
      </c>
      <c r="C36" s="30"/>
      <c r="D36" s="30"/>
      <c r="E36" s="16">
        <f>+SUM(E26:E35)</f>
        <v>0</v>
      </c>
      <c r="F36" s="153">
        <f>SUM(F26:F35)</f>
        <v>0</v>
      </c>
      <c r="G36" s="157"/>
      <c r="Q36"/>
      <c r="R36"/>
      <c r="S36"/>
      <c r="T36"/>
    </row>
    <row r="37" spans="2:20" s="1" customFormat="1" x14ac:dyDescent="0.35">
      <c r="B37" s="4"/>
      <c r="C37" s="5"/>
      <c r="D37" s="5"/>
      <c r="E37" s="7"/>
    </row>
    <row r="38" spans="2:20" s="1" customFormat="1" ht="15.5" x14ac:dyDescent="0.35">
      <c r="B38" s="14" t="s">
        <v>34</v>
      </c>
      <c r="C38" s="15"/>
      <c r="D38" s="15"/>
      <c r="E38" s="15"/>
      <c r="F38" s="15"/>
      <c r="G38" s="15"/>
      <c r="H38" s="15"/>
      <c r="Q38"/>
      <c r="R38"/>
      <c r="S38"/>
      <c r="T38"/>
    </row>
    <row r="39" spans="2:20" s="1" customFormat="1" ht="51" customHeight="1" x14ac:dyDescent="0.35">
      <c r="B39" s="169" t="s">
        <v>5</v>
      </c>
      <c r="C39" s="17" t="s">
        <v>72</v>
      </c>
      <c r="D39" s="31" t="s">
        <v>16</v>
      </c>
      <c r="E39" s="18" t="s">
        <v>8</v>
      </c>
      <c r="F39" s="17" t="s">
        <v>13</v>
      </c>
      <c r="G39" s="17" t="s">
        <v>70</v>
      </c>
      <c r="H39" s="17" t="s">
        <v>83</v>
      </c>
      <c r="Q39"/>
      <c r="R39"/>
      <c r="S39"/>
      <c r="T39"/>
    </row>
    <row r="40" spans="2:20" s="1" customFormat="1" ht="20.149999999999999" customHeight="1" x14ac:dyDescent="0.35">
      <c r="B40" s="170"/>
      <c r="C40" s="171"/>
      <c r="D40" s="171"/>
      <c r="E40" s="172"/>
      <c r="F40" s="179">
        <f>+D40*E40</f>
        <v>0</v>
      </c>
      <c r="G40" s="167"/>
      <c r="H40" s="162"/>
      <c r="Q40"/>
      <c r="R40"/>
      <c r="S40"/>
      <c r="T40"/>
    </row>
    <row r="41" spans="2:20" s="1" customFormat="1" ht="20.149999999999999" customHeight="1" x14ac:dyDescent="0.35">
      <c r="B41" s="170"/>
      <c r="C41" s="171"/>
      <c r="D41" s="171"/>
      <c r="E41" s="172"/>
      <c r="F41" s="179">
        <f t="shared" ref="F41:F54" si="0">+D41*E41</f>
        <v>0</v>
      </c>
      <c r="G41" s="167"/>
      <c r="H41" s="162"/>
      <c r="Q41"/>
      <c r="R41"/>
      <c r="S41"/>
      <c r="T41"/>
    </row>
    <row r="42" spans="2:20" s="1" customFormat="1" ht="20.149999999999999" customHeight="1" x14ac:dyDescent="0.35">
      <c r="B42" s="170"/>
      <c r="C42" s="171"/>
      <c r="D42" s="171"/>
      <c r="E42" s="172"/>
      <c r="F42" s="179">
        <f t="shared" si="0"/>
        <v>0</v>
      </c>
      <c r="G42" s="167"/>
      <c r="H42" s="162"/>
      <c r="Q42"/>
      <c r="R42"/>
      <c r="S42"/>
      <c r="T42"/>
    </row>
    <row r="43" spans="2:20" s="1" customFormat="1" ht="20.149999999999999" customHeight="1" x14ac:dyDescent="0.35">
      <c r="B43" s="170"/>
      <c r="C43" s="171"/>
      <c r="D43" s="171"/>
      <c r="E43" s="172"/>
      <c r="F43" s="179">
        <f t="shared" si="0"/>
        <v>0</v>
      </c>
      <c r="G43" s="167"/>
      <c r="H43" s="162"/>
      <c r="Q43"/>
      <c r="R43"/>
      <c r="S43"/>
      <c r="T43"/>
    </row>
    <row r="44" spans="2:20" s="1" customFormat="1" ht="20.149999999999999" customHeight="1" x14ac:dyDescent="0.35">
      <c r="B44" s="170"/>
      <c r="C44" s="171"/>
      <c r="D44" s="171"/>
      <c r="E44" s="172"/>
      <c r="F44" s="179">
        <f t="shared" si="0"/>
        <v>0</v>
      </c>
      <c r="G44" s="167"/>
      <c r="H44" s="162"/>
      <c r="Q44"/>
      <c r="R44"/>
      <c r="S44"/>
      <c r="T44"/>
    </row>
    <row r="45" spans="2:20" s="1" customFormat="1" ht="20.149999999999999" customHeight="1" x14ac:dyDescent="0.35">
      <c r="B45" s="170"/>
      <c r="C45" s="171"/>
      <c r="D45" s="171"/>
      <c r="E45" s="172"/>
      <c r="F45" s="179">
        <f t="shared" si="0"/>
        <v>0</v>
      </c>
      <c r="G45" s="167"/>
      <c r="H45" s="162"/>
      <c r="Q45"/>
      <c r="R45"/>
      <c r="S45"/>
      <c r="T45"/>
    </row>
    <row r="46" spans="2:20" s="1" customFormat="1" ht="20.149999999999999" customHeight="1" x14ac:dyDescent="0.35">
      <c r="B46" s="170"/>
      <c r="C46" s="171"/>
      <c r="D46" s="171"/>
      <c r="E46" s="172"/>
      <c r="F46" s="179">
        <f t="shared" si="0"/>
        <v>0</v>
      </c>
      <c r="G46" s="167"/>
      <c r="H46" s="162"/>
      <c r="Q46"/>
      <c r="R46"/>
      <c r="S46"/>
      <c r="T46"/>
    </row>
    <row r="47" spans="2:20" s="1" customFormat="1" ht="20.149999999999999" customHeight="1" x14ac:dyDescent="0.35">
      <c r="B47" s="170"/>
      <c r="C47" s="171"/>
      <c r="D47" s="171"/>
      <c r="E47" s="172"/>
      <c r="F47" s="179">
        <f t="shared" si="0"/>
        <v>0</v>
      </c>
      <c r="G47" s="167"/>
      <c r="H47" s="162"/>
      <c r="Q47"/>
      <c r="R47"/>
      <c r="S47"/>
      <c r="T47"/>
    </row>
    <row r="48" spans="2:20" s="1" customFormat="1" ht="20.149999999999999" customHeight="1" x14ac:dyDescent="0.35">
      <c r="B48" s="170"/>
      <c r="C48" s="171"/>
      <c r="D48" s="171"/>
      <c r="E48" s="172"/>
      <c r="F48" s="179">
        <f t="shared" si="0"/>
        <v>0</v>
      </c>
      <c r="G48" s="167"/>
      <c r="H48" s="162"/>
      <c r="Q48"/>
      <c r="R48"/>
      <c r="S48"/>
      <c r="T48"/>
    </row>
    <row r="49" spans="2:20" s="1" customFormat="1" ht="20.149999999999999" customHeight="1" x14ac:dyDescent="0.35">
      <c r="B49" s="170"/>
      <c r="C49" s="171"/>
      <c r="D49" s="171"/>
      <c r="E49" s="172"/>
      <c r="F49" s="179">
        <f t="shared" si="0"/>
        <v>0</v>
      </c>
      <c r="G49" s="167"/>
      <c r="H49" s="162"/>
      <c r="Q49"/>
      <c r="R49"/>
      <c r="S49"/>
      <c r="T49"/>
    </row>
    <row r="50" spans="2:20" s="1" customFormat="1" ht="20.149999999999999" customHeight="1" x14ac:dyDescent="0.35">
      <c r="B50" s="170"/>
      <c r="C50" s="171"/>
      <c r="D50" s="171"/>
      <c r="E50" s="172"/>
      <c r="F50" s="179">
        <f t="shared" si="0"/>
        <v>0</v>
      </c>
      <c r="G50" s="167"/>
      <c r="H50" s="162"/>
      <c r="Q50"/>
      <c r="R50"/>
      <c r="S50"/>
      <c r="T50"/>
    </row>
    <row r="51" spans="2:20" s="1" customFormat="1" ht="20.149999999999999" customHeight="1" x14ac:dyDescent="0.35">
      <c r="B51" s="170"/>
      <c r="C51" s="171"/>
      <c r="D51" s="171"/>
      <c r="E51" s="172"/>
      <c r="F51" s="179">
        <f t="shared" si="0"/>
        <v>0</v>
      </c>
      <c r="G51" s="167"/>
      <c r="H51" s="162"/>
      <c r="Q51"/>
      <c r="R51"/>
      <c r="S51"/>
      <c r="T51"/>
    </row>
    <row r="52" spans="2:20" s="1" customFormat="1" ht="20.149999999999999" customHeight="1" x14ac:dyDescent="0.35">
      <c r="B52" s="170"/>
      <c r="C52" s="171"/>
      <c r="D52" s="171"/>
      <c r="E52" s="172"/>
      <c r="F52" s="179">
        <f t="shared" si="0"/>
        <v>0</v>
      </c>
      <c r="G52" s="167"/>
      <c r="H52" s="162"/>
      <c r="Q52"/>
      <c r="R52"/>
      <c r="S52"/>
      <c r="T52"/>
    </row>
    <row r="53" spans="2:20" s="1" customFormat="1" ht="20.149999999999999" customHeight="1" x14ac:dyDescent="0.35">
      <c r="B53" s="170"/>
      <c r="C53" s="171"/>
      <c r="D53" s="171"/>
      <c r="E53" s="172"/>
      <c r="F53" s="179">
        <f t="shared" si="0"/>
        <v>0</v>
      </c>
      <c r="G53" s="167"/>
      <c r="H53" s="162"/>
      <c r="Q53"/>
      <c r="R53"/>
      <c r="S53"/>
      <c r="T53"/>
    </row>
    <row r="54" spans="2:20" s="1" customFormat="1" ht="20.149999999999999" customHeight="1" x14ac:dyDescent="0.35">
      <c r="B54" s="28"/>
      <c r="C54" s="173"/>
      <c r="D54" s="173"/>
      <c r="E54" s="174"/>
      <c r="F54" s="179">
        <f t="shared" si="0"/>
        <v>0</v>
      </c>
      <c r="G54" s="167"/>
      <c r="H54" s="162"/>
      <c r="Q54"/>
      <c r="R54"/>
      <c r="S54"/>
      <c r="T54"/>
    </row>
    <row r="55" spans="2:20" s="1" customFormat="1" ht="40" customHeight="1" x14ac:dyDescent="0.35">
      <c r="B55" s="29" t="s">
        <v>78</v>
      </c>
      <c r="C55" s="30"/>
      <c r="D55" s="30"/>
      <c r="E55" s="30"/>
      <c r="F55" s="163">
        <f>+SUM(F40:F54)</f>
        <v>0</v>
      </c>
      <c r="G55" s="168">
        <f>SUM(G40:G54)</f>
        <v>0</v>
      </c>
      <c r="H55" s="157"/>
      <c r="Q55"/>
      <c r="R55"/>
      <c r="S55"/>
      <c r="T55"/>
    </row>
    <row r="56" spans="2:20" s="1" customFormat="1" ht="20.149999999999999" customHeight="1" x14ac:dyDescent="0.35">
      <c r="B56" s="4"/>
      <c r="C56" s="5"/>
      <c r="D56" s="5"/>
      <c r="E56" s="6"/>
      <c r="F56" s="8"/>
    </row>
    <row r="57" spans="2:20" s="1" customFormat="1" x14ac:dyDescent="0.35">
      <c r="B57" s="6"/>
      <c r="C57" s="6"/>
      <c r="D57" s="6"/>
      <c r="E57" s="6"/>
      <c r="F57" s="6"/>
      <c r="Q57"/>
      <c r="R57"/>
      <c r="S57"/>
      <c r="T57"/>
    </row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</sheetData>
  <sheetProtection algorithmName="SHA-512" hashValue="21oiRQgjC5j4LHxshZqtwPHR2uoigYUUzkOpuU5gueUKyKImBBXU4x71ob1Xa9y0Rg9lu3MKjI3k24UZbZ19HA==" saltValue="EKDtKIZgYZiivMaNd+di8w==" spinCount="100000" sheet="1" insertRows="0"/>
  <mergeCells count="13">
    <mergeCell ref="B22:H22"/>
    <mergeCell ref="B18:D18"/>
    <mergeCell ref="B20:D20"/>
    <mergeCell ref="B3:F3"/>
    <mergeCell ref="B17:D17"/>
    <mergeCell ref="C6:H6"/>
    <mergeCell ref="C11:H11"/>
    <mergeCell ref="C13:H13"/>
    <mergeCell ref="C12:H12"/>
    <mergeCell ref="B15:H15"/>
    <mergeCell ref="C7:H7"/>
    <mergeCell ref="C8:H8"/>
    <mergeCell ref="C10:H10"/>
  </mergeCells>
  <conditionalFormatting sqref="H19">
    <cfRule type="cellIs" dxfId="7" priority="1" operator="between">
      <formula>1</formula>
      <formula>3000</formula>
    </cfRule>
  </conditionalFormatting>
  <dataValidations count="1">
    <dataValidation type="list" allowBlank="1" showInputMessage="1" showErrorMessage="1" sqref="C10" xr:uid="{145862DA-E1B3-4148-987B-903566E383EE}">
      <formula1>Comarques</formula1>
    </dataValidation>
  </dataValidations>
  <pageMargins left="0.25" right="0.25" top="0.75" bottom="0.75" header="0.3" footer="0.3"/>
  <pageSetup paperSize="9" scale="46" fitToHeight="0" orientation="portrait" r:id="rId1"/>
  <headerFooter>
    <oddFooter>&amp;R&amp;8
Annex pressupost sol·licitud reforç projectes clústers
Versió 1, 22 de juny de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BA4A8F-2320-43C4-82C7-E53461FD0AFA}">
          <x14:formula1>
            <xm:f>'Valors possibles'!$X$2:$X$4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AAD07-0466-443D-9F20-1043A8B55083}">
  <sheetPr>
    <tabColor theme="4" tint="-0.249977111117893"/>
    <pageSetUpPr fitToPage="1"/>
  </sheetPr>
  <dimension ref="A1:AB166"/>
  <sheetViews>
    <sheetView topLeftCell="A3" zoomScale="85" zoomScaleNormal="85" zoomScaleSheetLayoutView="62" workbookViewId="0">
      <selection activeCell="H19" sqref="H19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245" t="s">
        <v>194</v>
      </c>
      <c r="C3" s="245"/>
      <c r="D3" s="245"/>
      <c r="E3" s="245"/>
      <c r="F3" s="2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200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237" t="s">
        <v>79</v>
      </c>
      <c r="C6" s="335" t="s">
        <v>35</v>
      </c>
      <c r="D6" s="335"/>
      <c r="E6" s="335"/>
      <c r="F6" s="335"/>
      <c r="G6" s="335"/>
      <c r="H6" s="3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238"/>
      <c r="C7" s="355"/>
      <c r="D7" s="355"/>
      <c r="E7" s="355"/>
      <c r="F7" s="355"/>
      <c r="G7" s="355"/>
      <c r="H7" s="35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9.5" customHeight="1" x14ac:dyDescent="0.35">
      <c r="B8" s="239" t="s">
        <v>296</v>
      </c>
      <c r="C8" s="361" t="s">
        <v>289</v>
      </c>
      <c r="D8" s="361"/>
      <c r="E8" s="361"/>
      <c r="F8" s="361"/>
      <c r="G8" s="361"/>
      <c r="H8" s="36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" customHeight="1" x14ac:dyDescent="0.35">
      <c r="B9" s="238"/>
      <c r="C9" s="240"/>
      <c r="D9" s="240"/>
      <c r="E9" s="240"/>
      <c r="F9" s="240"/>
      <c r="G9" s="240"/>
      <c r="H9" s="24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9" customHeight="1" x14ac:dyDescent="0.35">
      <c r="B10" s="242" t="s">
        <v>251</v>
      </c>
      <c r="C10" s="363" t="s">
        <v>252</v>
      </c>
      <c r="D10" s="363"/>
      <c r="E10" s="363"/>
      <c r="F10" s="363"/>
      <c r="G10" s="363"/>
      <c r="H10" s="36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" customHeight="1" x14ac:dyDescent="0.35">
      <c r="B11" s="238"/>
      <c r="C11" s="355"/>
      <c r="D11" s="355"/>
      <c r="E11" s="355"/>
      <c r="F11" s="355"/>
      <c r="G11" s="355"/>
      <c r="H11" s="35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8.5" x14ac:dyDescent="0.35">
      <c r="B12" s="243" t="s">
        <v>11</v>
      </c>
      <c r="C12" s="357" t="str">
        <f>'DESPESES.SUB_Sol.licitant'!$C$8</f>
        <v>Escriure títol del projecte</v>
      </c>
      <c r="D12" s="357"/>
      <c r="E12" s="357"/>
      <c r="F12" s="357"/>
      <c r="G12" s="357"/>
      <c r="H12" s="3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9" thickBot="1" x14ac:dyDescent="0.4">
      <c r="B13" s="244"/>
      <c r="C13" s="359"/>
      <c r="D13" s="359"/>
      <c r="E13" s="359"/>
      <c r="F13" s="359"/>
      <c r="G13" s="359"/>
      <c r="H13" s="36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1" customFormat="1" ht="15" customHeight="1" x14ac:dyDescent="0.35">
      <c r="B14" s="27"/>
      <c r="C14" s="27"/>
      <c r="D14" s="27"/>
      <c r="E14" s="27"/>
      <c r="F14" s="27"/>
    </row>
    <row r="15" spans="2:28" ht="23.5" x14ac:dyDescent="0.35">
      <c r="B15" s="346" t="s">
        <v>36</v>
      </c>
      <c r="C15" s="346"/>
      <c r="D15" s="346"/>
      <c r="E15" s="346"/>
      <c r="F15" s="346"/>
      <c r="G15" s="346"/>
      <c r="H15" s="346"/>
    </row>
    <row r="16" spans="2:28" s="1" customFormat="1" ht="20.149999999999999" customHeight="1" thickBot="1" x14ac:dyDescent="0.4">
      <c r="B16" s="27"/>
      <c r="C16" s="27"/>
      <c r="D16" s="27"/>
      <c r="E16" s="27"/>
      <c r="F16" s="27"/>
    </row>
    <row r="17" spans="2:20" s="1" customFormat="1" ht="30" customHeight="1" thickTop="1" x14ac:dyDescent="0.35">
      <c r="B17" s="349" t="s">
        <v>9</v>
      </c>
      <c r="C17" s="350"/>
      <c r="D17" s="350"/>
      <c r="E17" s="20"/>
      <c r="F17" s="220"/>
      <c r="G17" s="220"/>
      <c r="H17" s="220">
        <f>+$E$36</f>
        <v>0</v>
      </c>
    </row>
    <row r="18" spans="2:20" s="1" customFormat="1" ht="30" customHeight="1" x14ac:dyDescent="0.35">
      <c r="B18" s="353" t="s">
        <v>26</v>
      </c>
      <c r="C18" s="354"/>
      <c r="D18" s="354"/>
      <c r="E18" s="21"/>
      <c r="F18" s="221"/>
      <c r="G18" s="221"/>
      <c r="H18" s="221">
        <f>+$F$55</f>
        <v>0</v>
      </c>
    </row>
    <row r="19" spans="2:20" s="1" customFormat="1" ht="30" customHeight="1" thickBot="1" x14ac:dyDescent="0.4">
      <c r="B19" s="22" t="s">
        <v>14</v>
      </c>
      <c r="C19" s="23"/>
      <c r="D19" s="23"/>
      <c r="E19" s="24"/>
      <c r="F19" s="222"/>
      <c r="G19" s="222"/>
      <c r="H19" s="222">
        <f>SUM($H$17:$H$18)</f>
        <v>0</v>
      </c>
    </row>
    <row r="20" spans="2:20" s="1" customFormat="1" ht="30" customHeight="1" thickBot="1" x14ac:dyDescent="0.4">
      <c r="B20" s="351" t="s">
        <v>71</v>
      </c>
      <c r="C20" s="352"/>
      <c r="D20" s="352"/>
      <c r="E20" s="156"/>
      <c r="F20" s="223"/>
      <c r="G20" s="223"/>
      <c r="H20" s="223">
        <f>+$F$36+$G$55</f>
        <v>0</v>
      </c>
    </row>
    <row r="21" spans="2:20" s="1" customFormat="1" ht="15" thickTop="1" x14ac:dyDescent="0.35"/>
    <row r="22" spans="2:20" ht="23.5" x14ac:dyDescent="0.35">
      <c r="B22" s="346" t="s">
        <v>37</v>
      </c>
      <c r="C22" s="346"/>
      <c r="D22" s="346"/>
      <c r="E22" s="346"/>
      <c r="F22" s="346"/>
      <c r="G22" s="346"/>
      <c r="H22" s="346"/>
    </row>
    <row r="23" spans="2:20" x14ac:dyDescent="0.35">
      <c r="B23" s="1"/>
      <c r="C23" s="1"/>
      <c r="D23" s="1"/>
      <c r="E23" s="1"/>
      <c r="F23" s="1"/>
    </row>
    <row r="24" spans="2:20" s="1" customFormat="1" ht="15.5" x14ac:dyDescent="0.35">
      <c r="B24" s="14" t="s">
        <v>38</v>
      </c>
      <c r="C24" s="15"/>
      <c r="D24" s="15"/>
      <c r="E24" s="15"/>
      <c r="F24" s="15"/>
      <c r="G24" s="15"/>
      <c r="Q24"/>
      <c r="R24"/>
      <c r="S24"/>
      <c r="T24"/>
    </row>
    <row r="25" spans="2:20" s="1" customFormat="1" ht="50.25" customHeight="1" x14ac:dyDescent="0.35">
      <c r="B25" s="175" t="s">
        <v>2</v>
      </c>
      <c r="C25" s="31" t="s">
        <v>3</v>
      </c>
      <c r="D25" s="31" t="s">
        <v>4</v>
      </c>
      <c r="E25" s="17" t="s">
        <v>13</v>
      </c>
      <c r="F25" s="17" t="s">
        <v>70</v>
      </c>
      <c r="G25" s="17" t="s">
        <v>83</v>
      </c>
      <c r="Q25"/>
      <c r="R25"/>
      <c r="S25"/>
      <c r="T25"/>
    </row>
    <row r="26" spans="2:20" s="1" customFormat="1" ht="20.149999999999999" customHeight="1" x14ac:dyDescent="0.35">
      <c r="B26" s="170"/>
      <c r="C26" s="171"/>
      <c r="D26" s="171"/>
      <c r="E26" s="177"/>
      <c r="F26" s="166"/>
      <c r="G26" s="162"/>
      <c r="Q26"/>
      <c r="R26"/>
      <c r="S26"/>
      <c r="T26"/>
    </row>
    <row r="27" spans="2:20" s="1" customFormat="1" ht="20.149999999999999" customHeight="1" x14ac:dyDescent="0.35">
      <c r="B27" s="170"/>
      <c r="C27" s="171"/>
      <c r="D27" s="171"/>
      <c r="E27" s="177"/>
      <c r="F27" s="166"/>
      <c r="G27" s="162"/>
      <c r="Q27"/>
      <c r="R27"/>
      <c r="S27"/>
      <c r="T27"/>
    </row>
    <row r="28" spans="2:20" s="1" customFormat="1" ht="20.149999999999999" customHeight="1" x14ac:dyDescent="0.35">
      <c r="B28" s="170"/>
      <c r="C28" s="171"/>
      <c r="D28" s="171"/>
      <c r="E28" s="177"/>
      <c r="F28" s="166"/>
      <c r="G28" s="162"/>
      <c r="Q28"/>
      <c r="R28"/>
      <c r="S28"/>
      <c r="T28"/>
    </row>
    <row r="29" spans="2:20" s="1" customFormat="1" ht="20.149999999999999" customHeight="1" x14ac:dyDescent="0.35">
      <c r="B29" s="170"/>
      <c r="C29" s="171"/>
      <c r="D29" s="171"/>
      <c r="E29" s="177"/>
      <c r="F29" s="166"/>
      <c r="G29" s="162"/>
      <c r="Q29"/>
      <c r="R29"/>
      <c r="S29"/>
      <c r="T29"/>
    </row>
    <row r="30" spans="2:20" s="1" customFormat="1" ht="20.149999999999999" customHeight="1" x14ac:dyDescent="0.35">
      <c r="B30" s="170"/>
      <c r="C30" s="171"/>
      <c r="D30" s="171"/>
      <c r="E30" s="177"/>
      <c r="F30" s="166"/>
      <c r="G30" s="162"/>
      <c r="Q30"/>
      <c r="R30"/>
      <c r="S30"/>
      <c r="T30"/>
    </row>
    <row r="31" spans="2:20" s="1" customFormat="1" ht="20.149999999999999" customHeight="1" x14ac:dyDescent="0.35">
      <c r="B31" s="170"/>
      <c r="C31" s="171"/>
      <c r="D31" s="171"/>
      <c r="E31" s="177"/>
      <c r="F31" s="166"/>
      <c r="G31" s="162"/>
      <c r="Q31"/>
      <c r="R31"/>
      <c r="S31"/>
      <c r="T31"/>
    </row>
    <row r="32" spans="2:20" s="1" customFormat="1" ht="20.149999999999999" customHeight="1" x14ac:dyDescent="0.35">
      <c r="B32" s="170"/>
      <c r="C32" s="171"/>
      <c r="D32" s="171"/>
      <c r="E32" s="177"/>
      <c r="F32" s="166"/>
      <c r="G32" s="162"/>
      <c r="Q32"/>
      <c r="R32"/>
      <c r="S32"/>
      <c r="T32"/>
    </row>
    <row r="33" spans="2:20" s="1" customFormat="1" ht="20.149999999999999" customHeight="1" x14ac:dyDescent="0.35">
      <c r="B33" s="170"/>
      <c r="C33" s="171"/>
      <c r="D33" s="171"/>
      <c r="E33" s="177"/>
      <c r="F33" s="166"/>
      <c r="G33" s="162"/>
      <c r="Q33"/>
      <c r="R33"/>
      <c r="S33"/>
      <c r="T33"/>
    </row>
    <row r="34" spans="2:20" s="1" customFormat="1" ht="20.149999999999999" customHeight="1" x14ac:dyDescent="0.35">
      <c r="B34" s="170"/>
      <c r="C34" s="171"/>
      <c r="D34" s="171"/>
      <c r="E34" s="177"/>
      <c r="F34" s="166"/>
      <c r="G34" s="162"/>
      <c r="Q34"/>
      <c r="R34"/>
      <c r="S34"/>
      <c r="T34"/>
    </row>
    <row r="35" spans="2:20" s="1" customFormat="1" ht="20.149999999999999" customHeight="1" x14ac:dyDescent="0.35">
      <c r="B35" s="28"/>
      <c r="C35" s="173"/>
      <c r="D35" s="173"/>
      <c r="E35" s="165"/>
      <c r="F35" s="166"/>
      <c r="G35" s="162"/>
      <c r="Q35"/>
      <c r="R35"/>
      <c r="S35"/>
      <c r="T35"/>
    </row>
    <row r="36" spans="2:20" s="1" customFormat="1" ht="40" customHeight="1" x14ac:dyDescent="0.35">
      <c r="B36" s="29" t="s">
        <v>0</v>
      </c>
      <c r="C36" s="30"/>
      <c r="D36" s="30"/>
      <c r="E36" s="164">
        <f>+SUM(E26:E35)</f>
        <v>0</v>
      </c>
      <c r="F36" s="164">
        <f>SUM(F26:F35)</f>
        <v>0</v>
      </c>
      <c r="G36" s="7"/>
      <c r="Q36"/>
      <c r="R36"/>
      <c r="S36"/>
      <c r="T36"/>
    </row>
    <row r="37" spans="2:20" s="1" customFormat="1" x14ac:dyDescent="0.35">
      <c r="B37" s="4"/>
      <c r="C37" s="5"/>
      <c r="D37" s="5"/>
      <c r="E37" s="7"/>
    </row>
    <row r="38" spans="2:20" s="1" customFormat="1" ht="15.5" x14ac:dyDescent="0.35">
      <c r="B38" s="14" t="s">
        <v>39</v>
      </c>
      <c r="C38" s="15"/>
      <c r="D38" s="15"/>
      <c r="E38" s="15"/>
      <c r="F38" s="15"/>
      <c r="G38" s="15"/>
      <c r="H38" s="15"/>
      <c r="Q38"/>
      <c r="R38"/>
      <c r="S38"/>
      <c r="T38"/>
    </row>
    <row r="39" spans="2:20" s="1" customFormat="1" ht="51" customHeight="1" x14ac:dyDescent="0.35">
      <c r="B39" s="169" t="s">
        <v>5</v>
      </c>
      <c r="C39" s="17" t="s">
        <v>72</v>
      </c>
      <c r="D39" s="31" t="s">
        <v>16</v>
      </c>
      <c r="E39" s="18" t="s">
        <v>8</v>
      </c>
      <c r="F39" s="17" t="s">
        <v>13</v>
      </c>
      <c r="G39" s="17" t="s">
        <v>70</v>
      </c>
      <c r="H39" s="17" t="s">
        <v>83</v>
      </c>
      <c r="Q39"/>
      <c r="R39"/>
      <c r="S39"/>
      <c r="T39"/>
    </row>
    <row r="40" spans="2:20" s="1" customFormat="1" ht="20.149999999999999" customHeight="1" x14ac:dyDescent="0.35">
      <c r="B40" s="170"/>
      <c r="C40" s="171"/>
      <c r="D40" s="171"/>
      <c r="E40" s="172"/>
      <c r="F40" s="179">
        <f>+D40*E40</f>
        <v>0</v>
      </c>
      <c r="G40" s="167"/>
      <c r="H40" s="162"/>
      <c r="Q40"/>
      <c r="R40"/>
      <c r="S40"/>
      <c r="T40"/>
    </row>
    <row r="41" spans="2:20" s="1" customFormat="1" ht="20.149999999999999" customHeight="1" x14ac:dyDescent="0.35">
      <c r="B41" s="170"/>
      <c r="C41" s="171"/>
      <c r="D41" s="171"/>
      <c r="E41" s="172"/>
      <c r="F41" s="179">
        <f t="shared" ref="F41:F54" si="0">+D41*E41</f>
        <v>0</v>
      </c>
      <c r="G41" s="167"/>
      <c r="H41" s="162"/>
      <c r="Q41"/>
      <c r="R41"/>
      <c r="S41"/>
      <c r="T41"/>
    </row>
    <row r="42" spans="2:20" s="1" customFormat="1" ht="20.149999999999999" customHeight="1" x14ac:dyDescent="0.35">
      <c r="B42" s="170"/>
      <c r="C42" s="171"/>
      <c r="D42" s="171"/>
      <c r="E42" s="172"/>
      <c r="F42" s="179">
        <f t="shared" si="0"/>
        <v>0</v>
      </c>
      <c r="G42" s="167"/>
      <c r="H42" s="162"/>
      <c r="Q42"/>
      <c r="R42"/>
      <c r="S42"/>
      <c r="T42"/>
    </row>
    <row r="43" spans="2:20" s="1" customFormat="1" ht="20.149999999999999" customHeight="1" x14ac:dyDescent="0.35">
      <c r="B43" s="170"/>
      <c r="C43" s="171"/>
      <c r="D43" s="171"/>
      <c r="E43" s="172"/>
      <c r="F43" s="179">
        <f t="shared" si="0"/>
        <v>0</v>
      </c>
      <c r="G43" s="167"/>
      <c r="H43" s="162"/>
      <c r="Q43"/>
      <c r="R43"/>
      <c r="S43"/>
      <c r="T43"/>
    </row>
    <row r="44" spans="2:20" s="1" customFormat="1" ht="20.149999999999999" customHeight="1" x14ac:dyDescent="0.35">
      <c r="B44" s="170"/>
      <c r="C44" s="171"/>
      <c r="D44" s="171"/>
      <c r="E44" s="172"/>
      <c r="F44" s="179">
        <f t="shared" si="0"/>
        <v>0</v>
      </c>
      <c r="G44" s="167"/>
      <c r="H44" s="162"/>
      <c r="Q44"/>
      <c r="R44"/>
      <c r="S44"/>
      <c r="T44"/>
    </row>
    <row r="45" spans="2:20" s="1" customFormat="1" ht="20.149999999999999" customHeight="1" x14ac:dyDescent="0.35">
      <c r="B45" s="170"/>
      <c r="C45" s="171"/>
      <c r="D45" s="171"/>
      <c r="E45" s="172"/>
      <c r="F45" s="179">
        <f t="shared" si="0"/>
        <v>0</v>
      </c>
      <c r="G45" s="167"/>
      <c r="H45" s="162"/>
      <c r="Q45"/>
      <c r="R45"/>
      <c r="S45"/>
      <c r="T45"/>
    </row>
    <row r="46" spans="2:20" s="1" customFormat="1" ht="20.149999999999999" customHeight="1" x14ac:dyDescent="0.35">
      <c r="B46" s="170"/>
      <c r="C46" s="171"/>
      <c r="D46" s="171"/>
      <c r="E46" s="172"/>
      <c r="F46" s="179">
        <f t="shared" si="0"/>
        <v>0</v>
      </c>
      <c r="G46" s="167"/>
      <c r="H46" s="162"/>
      <c r="Q46"/>
      <c r="R46"/>
      <c r="S46"/>
      <c r="T46"/>
    </row>
    <row r="47" spans="2:20" s="1" customFormat="1" ht="20.149999999999999" customHeight="1" x14ac:dyDescent="0.35">
      <c r="B47" s="170"/>
      <c r="C47" s="171"/>
      <c r="D47" s="171"/>
      <c r="E47" s="172"/>
      <c r="F47" s="179">
        <f t="shared" si="0"/>
        <v>0</v>
      </c>
      <c r="G47" s="167"/>
      <c r="H47" s="162"/>
      <c r="Q47"/>
      <c r="R47"/>
      <c r="S47"/>
      <c r="T47"/>
    </row>
    <row r="48" spans="2:20" s="1" customFormat="1" ht="20.149999999999999" customHeight="1" x14ac:dyDescent="0.35">
      <c r="B48" s="170"/>
      <c r="C48" s="171"/>
      <c r="D48" s="171"/>
      <c r="E48" s="172"/>
      <c r="F48" s="179">
        <f t="shared" si="0"/>
        <v>0</v>
      </c>
      <c r="G48" s="167"/>
      <c r="H48" s="162"/>
      <c r="Q48"/>
      <c r="R48"/>
      <c r="S48"/>
      <c r="T48"/>
    </row>
    <row r="49" spans="2:20" s="1" customFormat="1" ht="20.149999999999999" customHeight="1" x14ac:dyDescent="0.35">
      <c r="B49" s="170"/>
      <c r="C49" s="171"/>
      <c r="D49" s="171"/>
      <c r="E49" s="172"/>
      <c r="F49" s="179">
        <f t="shared" si="0"/>
        <v>0</v>
      </c>
      <c r="G49" s="167"/>
      <c r="H49" s="162"/>
      <c r="Q49"/>
      <c r="R49"/>
      <c r="S49"/>
      <c r="T49"/>
    </row>
    <row r="50" spans="2:20" s="1" customFormat="1" ht="20.149999999999999" customHeight="1" x14ac:dyDescent="0.35">
      <c r="B50" s="170"/>
      <c r="C50" s="171"/>
      <c r="D50" s="171"/>
      <c r="E50" s="172"/>
      <c r="F50" s="179">
        <f t="shared" si="0"/>
        <v>0</v>
      </c>
      <c r="G50" s="167"/>
      <c r="H50" s="162"/>
      <c r="Q50"/>
      <c r="R50"/>
      <c r="S50"/>
      <c r="T50"/>
    </row>
    <row r="51" spans="2:20" s="1" customFormat="1" ht="20.149999999999999" customHeight="1" x14ac:dyDescent="0.35">
      <c r="B51" s="170"/>
      <c r="C51" s="171"/>
      <c r="D51" s="171"/>
      <c r="E51" s="172"/>
      <c r="F51" s="179">
        <f t="shared" si="0"/>
        <v>0</v>
      </c>
      <c r="G51" s="167"/>
      <c r="H51" s="162"/>
      <c r="Q51"/>
      <c r="R51"/>
      <c r="S51"/>
      <c r="T51"/>
    </row>
    <row r="52" spans="2:20" s="1" customFormat="1" ht="20.149999999999999" customHeight="1" x14ac:dyDescent="0.35">
      <c r="B52" s="170"/>
      <c r="C52" s="171"/>
      <c r="D52" s="171"/>
      <c r="E52" s="172"/>
      <c r="F52" s="179">
        <f t="shared" si="0"/>
        <v>0</v>
      </c>
      <c r="G52" s="167"/>
      <c r="H52" s="162"/>
      <c r="Q52"/>
      <c r="R52"/>
      <c r="S52"/>
      <c r="T52"/>
    </row>
    <row r="53" spans="2:20" s="1" customFormat="1" ht="20.149999999999999" customHeight="1" x14ac:dyDescent="0.35">
      <c r="B53" s="170"/>
      <c r="C53" s="171"/>
      <c r="D53" s="171"/>
      <c r="E53" s="172"/>
      <c r="F53" s="179">
        <f t="shared" si="0"/>
        <v>0</v>
      </c>
      <c r="G53" s="167"/>
      <c r="H53" s="162"/>
      <c r="Q53"/>
      <c r="R53"/>
      <c r="S53"/>
      <c r="T53"/>
    </row>
    <row r="54" spans="2:20" s="1" customFormat="1" ht="20.149999999999999" customHeight="1" x14ac:dyDescent="0.35">
      <c r="B54" s="28"/>
      <c r="C54" s="173"/>
      <c r="D54" s="173"/>
      <c r="E54" s="174"/>
      <c r="F54" s="179">
        <f t="shared" si="0"/>
        <v>0</v>
      </c>
      <c r="G54" s="167"/>
      <c r="H54" s="162"/>
      <c r="Q54"/>
      <c r="R54"/>
      <c r="S54"/>
      <c r="T54"/>
    </row>
    <row r="55" spans="2:20" s="1" customFormat="1" ht="40" customHeight="1" x14ac:dyDescent="0.35">
      <c r="B55" s="29" t="s">
        <v>80</v>
      </c>
      <c r="C55" s="30"/>
      <c r="D55" s="30"/>
      <c r="E55" s="30"/>
      <c r="F55" s="163">
        <f>+SUM(F40:F54)</f>
        <v>0</v>
      </c>
      <c r="G55" s="164">
        <f>SUM(G40:G54)</f>
        <v>0</v>
      </c>
      <c r="H55" s="7"/>
      <c r="Q55"/>
      <c r="R55"/>
      <c r="S55"/>
      <c r="T55"/>
    </row>
    <row r="56" spans="2:20" s="1" customFormat="1" ht="20.149999999999999" customHeight="1" x14ac:dyDescent="0.35">
      <c r="B56" s="4"/>
      <c r="C56" s="5"/>
      <c r="D56" s="5"/>
      <c r="E56" s="6"/>
      <c r="F56" s="8"/>
    </row>
    <row r="57" spans="2:20" s="1" customFormat="1" x14ac:dyDescent="0.35">
      <c r="B57" s="6"/>
      <c r="C57" s="6"/>
      <c r="D57" s="6"/>
      <c r="E57" s="6"/>
      <c r="F57" s="6"/>
      <c r="Q57"/>
      <c r="R57"/>
      <c r="S57"/>
      <c r="T57"/>
    </row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</sheetData>
  <sheetProtection algorithmName="SHA-512" hashValue="iwF5Qz1QN2LVhluDsADMkuKINbrNMLT21i2x0ltygBYxXgggXcujMXVfMXslg+nMDNTTf3t5hjS4kI7sCQB05Q==" saltValue="9uQFJmHkqYNW//U0YK6xCw==" spinCount="100000" sheet="1" insertRows="0"/>
  <mergeCells count="13">
    <mergeCell ref="B22:H22"/>
    <mergeCell ref="B18:D18"/>
    <mergeCell ref="B20:D20"/>
    <mergeCell ref="B3:F3"/>
    <mergeCell ref="B17:D17"/>
    <mergeCell ref="C6:H6"/>
    <mergeCell ref="C11:H11"/>
    <mergeCell ref="C12:H12"/>
    <mergeCell ref="C13:H13"/>
    <mergeCell ref="B15:H15"/>
    <mergeCell ref="C7:H7"/>
    <mergeCell ref="C10:H10"/>
    <mergeCell ref="C8:H8"/>
  </mergeCells>
  <conditionalFormatting sqref="H19">
    <cfRule type="cellIs" dxfId="6" priority="1" operator="between">
      <formula>1</formula>
      <formula>3000</formula>
    </cfRule>
  </conditionalFormatting>
  <dataValidations count="1">
    <dataValidation type="list" allowBlank="1" showInputMessage="1" showErrorMessage="1" sqref="C10" xr:uid="{4BCAE93F-9EAA-4186-8EDA-A1B04D7DF69E}">
      <formula1>Comarques</formula1>
    </dataValidation>
  </dataValidations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BB814F-55B6-4C26-B003-F5B3338835BE}">
          <x14:formula1>
            <xm:f>'Valors possibles'!$X$2:$X$4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16</vt:i4>
      </vt:variant>
      <vt:variant>
        <vt:lpstr>Intervals amb nom</vt:lpstr>
      </vt:variant>
      <vt:variant>
        <vt:i4>33</vt:i4>
      </vt:variant>
    </vt:vector>
  </HeadingPairs>
  <TitlesOfParts>
    <vt:vector size="49" baseType="lpstr">
      <vt:lpstr>Instruccions</vt:lpstr>
      <vt:lpstr>ACE057_F1_PUNTUACIÓexpedient</vt:lpstr>
      <vt:lpstr>ACE057_CÀLCUL_Criteri_territori</vt:lpstr>
      <vt:lpstr>ACE057_resumPROJECTE</vt:lpstr>
      <vt:lpstr>DESPESES.SUB_Sol.licitant</vt:lpstr>
      <vt:lpstr>DESPESES.SUB_Participant 01</vt:lpstr>
      <vt:lpstr>DESPESES.SUB_Participant 02</vt:lpstr>
      <vt:lpstr>DESPESES.SUB_Participant 03</vt:lpstr>
      <vt:lpstr>DESPESES.SUB_Participant 04</vt:lpstr>
      <vt:lpstr>DESPESES.SUB_Participant 05</vt:lpstr>
      <vt:lpstr>DESPESES.SUB_Participant 06</vt:lpstr>
      <vt:lpstr>DESPESES.SUB_Participant 07</vt:lpstr>
      <vt:lpstr>DESPESES.SUB_Participant 08</vt:lpstr>
      <vt:lpstr>DESPESES.SUB_Participant 09</vt:lpstr>
      <vt:lpstr>DESPESES.SUB_Participant 10</vt:lpstr>
      <vt:lpstr>Valors possibles</vt:lpstr>
      <vt:lpstr>_1a</vt:lpstr>
      <vt:lpstr>_1b</vt:lpstr>
      <vt:lpstr>_2a</vt:lpstr>
      <vt:lpstr>_2b</vt:lpstr>
      <vt:lpstr>_2c</vt:lpstr>
      <vt:lpstr>_3a</vt:lpstr>
      <vt:lpstr>_3b</vt:lpstr>
      <vt:lpstr>_4a</vt:lpstr>
      <vt:lpstr>_4b</vt:lpstr>
      <vt:lpstr>_5a</vt:lpstr>
      <vt:lpstr>_5b</vt:lpstr>
      <vt:lpstr>_5c</vt:lpstr>
      <vt:lpstr>_6a</vt:lpstr>
      <vt:lpstr>_6b</vt:lpstr>
      <vt:lpstr>_6c</vt:lpstr>
      <vt:lpstr>_6d</vt:lpstr>
      <vt:lpstr>_7a</vt:lpstr>
      <vt:lpstr>ACE057_CÀLCUL_Criteri_territori!Àrea_d'impressió</vt:lpstr>
      <vt:lpstr>ACE057_F1_PUNTUACIÓexpedient!Àrea_d'impressió</vt:lpstr>
      <vt:lpstr>ACE057_resumPROJECTE!Àrea_d'impressió</vt:lpstr>
      <vt:lpstr>'DESPESES.SUB_Participant 01'!Àrea_d'impressió</vt:lpstr>
      <vt:lpstr>'DESPESES.SUB_Participant 02'!Àrea_d'impressió</vt:lpstr>
      <vt:lpstr>'DESPESES.SUB_Participant 03'!Àrea_d'impressió</vt:lpstr>
      <vt:lpstr>'DESPESES.SUB_Participant 04'!Àrea_d'impressió</vt:lpstr>
      <vt:lpstr>'DESPESES.SUB_Participant 05'!Àrea_d'impressió</vt:lpstr>
      <vt:lpstr>'DESPESES.SUB_Participant 06'!Àrea_d'impressió</vt:lpstr>
      <vt:lpstr>'DESPESES.SUB_Participant 07'!Àrea_d'impressió</vt:lpstr>
      <vt:lpstr>'DESPESES.SUB_Participant 08'!Àrea_d'impressió</vt:lpstr>
      <vt:lpstr>'DESPESES.SUB_Participant 09'!Àrea_d'impressió</vt:lpstr>
      <vt:lpstr>'DESPESES.SUB_Participant 10'!Àrea_d'impressió</vt:lpstr>
      <vt:lpstr>DESPESES.SUB_Sol.licitant!Àrea_d'impressió</vt:lpstr>
      <vt:lpstr>Instruccions!Àrea_d'impressió</vt:lpstr>
      <vt:lpstr>Comarques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Janssen</dc:creator>
  <cp:lastModifiedBy>Anna Monjo</cp:lastModifiedBy>
  <cp:lastPrinted>2022-04-08T09:19:16Z</cp:lastPrinted>
  <dcterms:created xsi:type="dcterms:W3CDTF">2020-06-22T10:42:31Z</dcterms:created>
  <dcterms:modified xsi:type="dcterms:W3CDTF">2022-11-16T12:44:58Z</dcterms:modified>
</cp:coreProperties>
</file>