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4. Arees\Gestio d'Incentius\AVALUACIÓ INCENTIUS\2023\Plantilla sol·licitud web\10. irc projectes 4 de setembre PENDENT ENVIAR\"/>
    </mc:Choice>
  </mc:AlternateContent>
  <xr:revisionPtr revIDLastSave="0" documentId="13_ncr:1_{50138A02-BD24-49E4-B0A2-E49D378D5CF6}" xr6:coauthVersionLast="47" xr6:coauthVersionMax="47" xr10:uidLastSave="{00000000-0000-0000-0000-000000000000}"/>
  <bookViews>
    <workbookView xWindow="-110" yWindow="-110" windowWidth="19420" windowHeight="10420" tabRatio="819" xr2:uid="{6A307BBE-5743-4FF8-B0BF-7C4660DBD2BF}"/>
  </bookViews>
  <sheets>
    <sheet name="Instruccions" sheetId="23" r:id="rId1"/>
    <sheet name="ACE0102_F1_PUNTUACIÓexpedient" sheetId="41" state="hidden" r:id="rId2"/>
    <sheet name="ACE102_resumPROJECTE" sheetId="40" state="hidden" r:id="rId3"/>
    <sheet name="ACE102_CÀLCUL_Criteri_territori" sheetId="43" state="hidden" r:id="rId4"/>
    <sheet name="ACE102_CÀLCUL_Criteri_Tipologia" sheetId="44" state="hidden" r:id="rId5"/>
    <sheet name="DESPESES.SUB_Sol.licitant" sheetId="25" r:id="rId6"/>
    <sheet name="DESPESES.SUB_Participant 01" sheetId="26" r:id="rId7"/>
    <sheet name="DESPESES.SUB_Participant 02" sheetId="31" r:id="rId8"/>
    <sheet name="DESPESES.SUB_Participant 03" sheetId="32" r:id="rId9"/>
    <sheet name="DESPESES.SUB_Participant 04" sheetId="33" r:id="rId10"/>
    <sheet name="DESPESES.SUB_Participant 05" sheetId="34" r:id="rId11"/>
    <sheet name="DESPESES.SUB_Participant 06" sheetId="35" r:id="rId12"/>
    <sheet name="DESPESES.SUB_Participant 07" sheetId="36" r:id="rId13"/>
    <sheet name="DESPESES.SUB_Participant 08" sheetId="37" r:id="rId14"/>
    <sheet name="DESPESES.SUB_Participant 09" sheetId="38" r:id="rId15"/>
    <sheet name="DESPESES.SUB_Participant 10" sheetId="39" r:id="rId16"/>
    <sheet name="Valors possibles" sheetId="42" state="hidden" r:id="rId17"/>
  </sheets>
  <definedNames>
    <definedName name="_1a">'Valors possibles'!$A$4:$A$5</definedName>
    <definedName name="_1b">'Valors possibles'!$B$4:$B$7</definedName>
    <definedName name="_2a">ACE0102_F1_PUNTUACIÓexpedient!$F$34</definedName>
    <definedName name="_2b">ACE0102_F1_PUNTUACIÓexpedient!$F$35</definedName>
    <definedName name="_2c">ACE0102_F1_PUNTUACIÓexpedient!$F$36</definedName>
    <definedName name="_3a">ACE0102_F1_PUNTUACIÓexpedient!$F$38</definedName>
    <definedName name="_3b">ACE0102_F1_PUNTUACIÓexpedient!$F$39</definedName>
    <definedName name="_4a">ACE0102_F1_PUNTUACIÓexpedient!$F$42</definedName>
    <definedName name="_4b">ACE0102_F1_PUNTUACIÓexpedient!$F$43</definedName>
    <definedName name="_5a">ACE0102_F1_PUNTUACIÓexpedient!$F$45</definedName>
    <definedName name="_5b">ACE0102_F1_PUNTUACIÓexpedient!$F$46</definedName>
    <definedName name="_5c">ACE0102_F1_PUNTUACIÓexpedient!$F$47</definedName>
    <definedName name="_6a">ACE0102_F1_PUNTUACIÓexpedient!$F$49</definedName>
    <definedName name="_6b">ACE0102_F1_PUNTUACIÓexpedient!$F$50</definedName>
    <definedName name="_6c">ACE0102_F1_PUNTUACIÓexpedient!#REF!</definedName>
    <definedName name="_6d">ACE0102_F1_PUNTUACIÓexpedient!#REF!</definedName>
    <definedName name="_7a">ACE0102_F1_PUNTUACIÓexpedient!$F$54</definedName>
    <definedName name="_xlnm._FilterDatabase" localSheetId="16" hidden="1">'Valors possibles'!$A$1:$BH$1</definedName>
    <definedName name="_xlnm.Print_Area" localSheetId="1">ACE0102_F1_PUNTUACIÓexpedient!$B$1:$H$54</definedName>
    <definedName name="_xlnm.Print_Area" localSheetId="3">ACE102_CÀLCUL_Criteri_territori!$B$1:$L$49</definedName>
    <definedName name="_xlnm.Print_Area" localSheetId="2">ACE102_resumPROJECTE!$B$1:$H$85</definedName>
    <definedName name="_xlnm.Print_Area" localSheetId="6">'DESPESES.SUB_Participant 01'!$B$1:$H$57</definedName>
    <definedName name="_xlnm.Print_Area" localSheetId="7">'DESPESES.SUB_Participant 02'!$B$1:$H$57</definedName>
    <definedName name="_xlnm.Print_Area" localSheetId="8">'DESPESES.SUB_Participant 03'!$B$1:$H$57</definedName>
    <definedName name="_xlnm.Print_Area" localSheetId="9">'DESPESES.SUB_Participant 04'!$B$1:$H$57</definedName>
    <definedName name="_xlnm.Print_Area" localSheetId="10">'DESPESES.SUB_Participant 05'!$B$1:$H$57</definedName>
    <definedName name="_xlnm.Print_Area" localSheetId="11">'DESPESES.SUB_Participant 06'!$B$1:$H$57</definedName>
    <definedName name="_xlnm.Print_Area" localSheetId="12">'DESPESES.SUB_Participant 07'!$B$1:$H$57</definedName>
    <definedName name="_xlnm.Print_Area" localSheetId="13">'DESPESES.SUB_Participant 08'!$B$1:$H$57</definedName>
    <definedName name="_xlnm.Print_Area" localSheetId="14">'DESPESES.SUB_Participant 09'!$B$1:$H$57</definedName>
    <definedName name="_xlnm.Print_Area" localSheetId="15">'DESPESES.SUB_Participant 10'!$B$1:$H$57</definedName>
    <definedName name="_xlnm.Print_Area" localSheetId="5">'DESPESES.SUB_Sol.licitant'!$B$1:$H$61</definedName>
    <definedName name="_xlnm.Print_Area" localSheetId="0">Instruccions!$A$1:$J$16</definedName>
    <definedName name="Capacitats">#REF!</definedName>
    <definedName name="Comarques">'Valors possibles'!$V$2:$V$43</definedName>
    <definedName name="Nom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33" l="1"/>
  <c r="F42" i="31" l="1"/>
  <c r="F42" i="26"/>
  <c r="F46" i="25"/>
  <c r="L12" i="40" l="1"/>
  <c r="K12" i="40"/>
  <c r="Q12" i="40"/>
  <c r="P12" i="40"/>
  <c r="O12" i="40"/>
  <c r="N12" i="40"/>
  <c r="M12" i="40"/>
  <c r="S10" i="40"/>
  <c r="R10" i="40"/>
  <c r="Q10" i="40"/>
  <c r="O10" i="40"/>
  <c r="N10" i="40"/>
  <c r="M10" i="40"/>
  <c r="L10" i="40"/>
  <c r="K10" i="40"/>
  <c r="J10" i="40"/>
  <c r="C14" i="40" l="1"/>
  <c r="C53" i="44"/>
  <c r="H51" i="44" s="1"/>
  <c r="C49" i="44"/>
  <c r="H47" i="44" s="1"/>
  <c r="C45" i="44"/>
  <c r="H43" i="44" s="1"/>
  <c r="C41" i="44"/>
  <c r="H39" i="44" s="1"/>
  <c r="C37" i="44"/>
  <c r="H35" i="44" s="1"/>
  <c r="C33" i="44"/>
  <c r="H31" i="44" s="1"/>
  <c r="C29" i="44"/>
  <c r="H27" i="44" s="1"/>
  <c r="C25" i="44"/>
  <c r="H23" i="44" s="1"/>
  <c r="C21" i="44"/>
  <c r="H19" i="44" s="1"/>
  <c r="C17" i="44"/>
  <c r="H15" i="44" s="1"/>
  <c r="B82" i="40"/>
  <c r="B76" i="40"/>
  <c r="B70" i="40"/>
  <c r="B64" i="40"/>
  <c r="B58" i="40"/>
  <c r="B52" i="40"/>
  <c r="B46" i="40"/>
  <c r="B40" i="40"/>
  <c r="B34" i="40"/>
  <c r="B28" i="40"/>
  <c r="C19" i="44"/>
  <c r="D23" i="41"/>
  <c r="D22" i="41"/>
  <c r="D21" i="41"/>
  <c r="D20" i="41"/>
  <c r="D19" i="41"/>
  <c r="B19" i="41"/>
  <c r="B23" i="41"/>
  <c r="B22" i="41"/>
  <c r="B21" i="41"/>
  <c r="B20" i="41"/>
  <c r="G46" i="41" l="1"/>
  <c r="F42" i="25" l="1"/>
  <c r="F23" i="40" s="1"/>
  <c r="E42" i="25"/>
  <c r="H18" i="25" s="1"/>
  <c r="D23" i="40" s="1"/>
  <c r="L23" i="40" s="1"/>
  <c r="C81" i="40"/>
  <c r="C33" i="40"/>
  <c r="C52" i="44"/>
  <c r="C51" i="44"/>
  <c r="C48" i="44"/>
  <c r="C47" i="44"/>
  <c r="C44" i="44"/>
  <c r="C43" i="44"/>
  <c r="C40" i="44"/>
  <c r="C39" i="44"/>
  <c r="C36" i="44"/>
  <c r="C35" i="44"/>
  <c r="C32" i="44"/>
  <c r="C31" i="44"/>
  <c r="C28" i="44"/>
  <c r="C27" i="44"/>
  <c r="C24" i="44"/>
  <c r="C23" i="44"/>
  <c r="C20" i="44"/>
  <c r="C16" i="44"/>
  <c r="C15" i="44"/>
  <c r="B6" i="44"/>
  <c r="B4" i="44"/>
  <c r="B3" i="44"/>
  <c r="O31" i="40" l="1"/>
  <c r="N31" i="40"/>
  <c r="G23" i="40"/>
  <c r="P23" i="40" s="1"/>
  <c r="N23" i="40"/>
  <c r="J8" i="44"/>
  <c r="G55" i="41"/>
  <c r="G52" i="41"/>
  <c r="G40" i="41"/>
  <c r="G34" i="41"/>
  <c r="J10" i="44" l="1"/>
  <c r="E10" i="44" s="1"/>
  <c r="G14" i="40"/>
  <c r="C75" i="40"/>
  <c r="C69" i="40"/>
  <c r="C63" i="40"/>
  <c r="C57" i="40"/>
  <c r="C51" i="40"/>
  <c r="C45" i="40"/>
  <c r="C39" i="40"/>
  <c r="C27" i="40"/>
  <c r="C20" i="40"/>
  <c r="C12" i="43"/>
  <c r="B27" i="40"/>
  <c r="C16" i="43"/>
  <c r="C36" i="43"/>
  <c r="G39" i="41" l="1"/>
  <c r="P10" i="40"/>
  <c r="C49" i="43"/>
  <c r="H47" i="43" s="1"/>
  <c r="C48" i="43"/>
  <c r="C44" i="43"/>
  <c r="C41" i="43"/>
  <c r="H39" i="43" s="1"/>
  <c r="C40" i="43"/>
  <c r="C32" i="43"/>
  <c r="C28" i="43"/>
  <c r="C24" i="43"/>
  <c r="C20" i="43"/>
  <c r="C11" i="43"/>
  <c r="C21" i="43" l="1"/>
  <c r="H19" i="43" s="1"/>
  <c r="C28" i="40" l="1"/>
  <c r="C13" i="43"/>
  <c r="H11" i="43" s="1"/>
  <c r="C17" i="43"/>
  <c r="H15" i="43" s="1"/>
  <c r="C34" i="40"/>
  <c r="C40" i="40"/>
  <c r="C46" i="40"/>
  <c r="C25" i="43"/>
  <c r="H23" i="43" s="1"/>
  <c r="C29" i="43"/>
  <c r="H27" i="43" s="1"/>
  <c r="C52" i="40"/>
  <c r="C58" i="40"/>
  <c r="C33" i="43"/>
  <c r="H31" i="43" s="1"/>
  <c r="C64" i="40"/>
  <c r="C37" i="43"/>
  <c r="H35" i="43" s="1"/>
  <c r="C70" i="40"/>
  <c r="C76" i="40"/>
  <c r="C45" i="43"/>
  <c r="H43" i="43" s="1"/>
  <c r="C82" i="40"/>
  <c r="C47" i="43"/>
  <c r="B4" i="41"/>
  <c r="E8" i="43" l="1"/>
  <c r="F45" i="41" s="1"/>
  <c r="C43" i="43"/>
  <c r="C39" i="43"/>
  <c r="C35" i="43"/>
  <c r="C31" i="43"/>
  <c r="C23" i="43"/>
  <c r="C15" i="43"/>
  <c r="C27" i="43"/>
  <c r="C19" i="43"/>
  <c r="B4" i="43"/>
  <c r="B6" i="43"/>
  <c r="B3" i="43"/>
  <c r="C14" i="32"/>
  <c r="J12" i="40" l="1"/>
  <c r="E38" i="26"/>
  <c r="H19" i="26" s="1"/>
  <c r="G45" i="41" l="1"/>
  <c r="E38" i="34"/>
  <c r="H19" i="34" s="1"/>
  <c r="F43" i="39" l="1"/>
  <c r="F44" i="39"/>
  <c r="F45" i="39"/>
  <c r="F46" i="39"/>
  <c r="F47" i="39"/>
  <c r="F48" i="39"/>
  <c r="F49" i="39"/>
  <c r="F50" i="39"/>
  <c r="F51" i="39"/>
  <c r="F52" i="39"/>
  <c r="F53" i="39"/>
  <c r="F54" i="39"/>
  <c r="F55" i="39"/>
  <c r="F56" i="39"/>
  <c r="F42" i="39"/>
  <c r="F43" i="38"/>
  <c r="F44" i="38"/>
  <c r="F45" i="38"/>
  <c r="F46" i="38"/>
  <c r="F47" i="38"/>
  <c r="F48" i="38"/>
  <c r="F49" i="38"/>
  <c r="F50" i="38"/>
  <c r="F51" i="38"/>
  <c r="F52" i="38"/>
  <c r="F53" i="38"/>
  <c r="F54" i="38"/>
  <c r="F55" i="38"/>
  <c r="F56" i="38"/>
  <c r="F42" i="38"/>
  <c r="F43" i="37"/>
  <c r="F44" i="37"/>
  <c r="F45" i="37"/>
  <c r="F46" i="37"/>
  <c r="F47" i="37"/>
  <c r="F48" i="37"/>
  <c r="F49" i="37"/>
  <c r="F50" i="37"/>
  <c r="F51" i="37"/>
  <c r="F52" i="37"/>
  <c r="F53" i="37"/>
  <c r="F54" i="37"/>
  <c r="F55" i="37"/>
  <c r="F56" i="37"/>
  <c r="F42" i="37"/>
  <c r="F43" i="36"/>
  <c r="F44" i="36"/>
  <c r="F45" i="36"/>
  <c r="F46" i="36"/>
  <c r="F47" i="36"/>
  <c r="F48" i="36"/>
  <c r="F49" i="36"/>
  <c r="F50" i="36"/>
  <c r="F51" i="36"/>
  <c r="F52" i="36"/>
  <c r="F53" i="36"/>
  <c r="F54" i="36"/>
  <c r="F55" i="36"/>
  <c r="F56" i="36"/>
  <c r="F42" i="36"/>
  <c r="F43" i="35"/>
  <c r="F44" i="35"/>
  <c r="F45" i="35"/>
  <c r="F46" i="35"/>
  <c r="F47" i="35"/>
  <c r="F48" i="35"/>
  <c r="F49" i="35"/>
  <c r="F50" i="35"/>
  <c r="F51" i="35"/>
  <c r="F52" i="35"/>
  <c r="F53" i="35"/>
  <c r="F54" i="35"/>
  <c r="F55" i="35"/>
  <c r="F56" i="35"/>
  <c r="F42" i="35"/>
  <c r="F43" i="34"/>
  <c r="F44" i="34"/>
  <c r="F45" i="34"/>
  <c r="F46" i="34"/>
  <c r="F47" i="34"/>
  <c r="F48" i="34"/>
  <c r="F49" i="34"/>
  <c r="F50" i="34"/>
  <c r="F51" i="34"/>
  <c r="F52" i="34"/>
  <c r="F53" i="34"/>
  <c r="F54" i="34"/>
  <c r="F55" i="34"/>
  <c r="F56" i="34"/>
  <c r="F42" i="34"/>
  <c r="F43" i="33"/>
  <c r="F44" i="33"/>
  <c r="F45" i="33"/>
  <c r="F46" i="33"/>
  <c r="F47" i="33"/>
  <c r="F48" i="33"/>
  <c r="F49" i="33"/>
  <c r="F50" i="33"/>
  <c r="F51" i="33"/>
  <c r="F52" i="33"/>
  <c r="F53" i="33"/>
  <c r="F54" i="33"/>
  <c r="F55" i="33"/>
  <c r="F56" i="33"/>
  <c r="F43" i="32"/>
  <c r="F44" i="32"/>
  <c r="F45" i="32"/>
  <c r="F46" i="32"/>
  <c r="F47" i="32"/>
  <c r="F48" i="32"/>
  <c r="F49" i="32"/>
  <c r="F50" i="32"/>
  <c r="F51" i="32"/>
  <c r="F52" i="32"/>
  <c r="F53" i="32"/>
  <c r="F54" i="32"/>
  <c r="F55" i="32"/>
  <c r="F56" i="32"/>
  <c r="F42" i="32"/>
  <c r="F43" i="31"/>
  <c r="F44" i="31"/>
  <c r="F45" i="31"/>
  <c r="F46" i="31"/>
  <c r="F47" i="31"/>
  <c r="F48" i="31"/>
  <c r="F49" i="31"/>
  <c r="F50" i="31"/>
  <c r="F51" i="31"/>
  <c r="F52" i="31"/>
  <c r="F53" i="31"/>
  <c r="F54" i="31"/>
  <c r="F55" i="31"/>
  <c r="F56" i="31"/>
  <c r="F43" i="26" l="1"/>
  <c r="F44" i="26"/>
  <c r="F45" i="26"/>
  <c r="F46" i="26"/>
  <c r="F47" i="26"/>
  <c r="F48" i="26"/>
  <c r="F49" i="26"/>
  <c r="F50" i="26"/>
  <c r="F51" i="26"/>
  <c r="F52" i="26"/>
  <c r="F53" i="26"/>
  <c r="F54" i="26"/>
  <c r="F55" i="26"/>
  <c r="F56" i="26"/>
  <c r="F47" i="25"/>
  <c r="F48" i="25"/>
  <c r="F49" i="25"/>
  <c r="F50" i="25"/>
  <c r="F51" i="25"/>
  <c r="F52" i="25"/>
  <c r="F53" i="25"/>
  <c r="F54" i="25"/>
  <c r="F55" i="25"/>
  <c r="F56" i="25"/>
  <c r="F57" i="25"/>
  <c r="F58" i="25"/>
  <c r="F59" i="25"/>
  <c r="F60" i="25"/>
  <c r="F57" i="39" l="1"/>
  <c r="E38" i="39"/>
  <c r="E38" i="38"/>
  <c r="H19" i="38" s="1"/>
  <c r="F57" i="37"/>
  <c r="H20" i="37" s="1"/>
  <c r="E38" i="37"/>
  <c r="H19" i="37" s="1"/>
  <c r="H21" i="37" s="1"/>
  <c r="D73" i="40" s="1"/>
  <c r="E38" i="36"/>
  <c r="H19" i="36" s="1"/>
  <c r="F57" i="35"/>
  <c r="H20" i="35" s="1"/>
  <c r="E38" i="35"/>
  <c r="H19" i="35" s="1"/>
  <c r="H21" i="35" s="1"/>
  <c r="D61" i="40" s="1"/>
  <c r="F57" i="34"/>
  <c r="H20" i="34" s="1"/>
  <c r="H21" i="34" s="1"/>
  <c r="D55" i="40" s="1"/>
  <c r="F57" i="33"/>
  <c r="H20" i="33" s="1"/>
  <c r="E38" i="33"/>
  <c r="H19" i="33" s="1"/>
  <c r="H21" i="33" s="1"/>
  <c r="D49" i="40" s="1"/>
  <c r="E38" i="32"/>
  <c r="H19" i="32" s="1"/>
  <c r="F57" i="31"/>
  <c r="H20" i="31" s="1"/>
  <c r="E38" i="31"/>
  <c r="H19" i="31" s="1"/>
  <c r="F57" i="26"/>
  <c r="H20" i="26" s="1"/>
  <c r="H21" i="26" s="1"/>
  <c r="D31" i="40" s="1"/>
  <c r="E37" i="25"/>
  <c r="F61" i="25"/>
  <c r="H19" i="25" s="1"/>
  <c r="H17" i="25" l="1"/>
  <c r="D22" i="40"/>
  <c r="H21" i="31"/>
  <c r="D37" i="40" s="1"/>
  <c r="H20" i="25"/>
  <c r="D25" i="40" s="1"/>
  <c r="H19" i="39"/>
  <c r="D83" i="40"/>
  <c r="D84" i="40"/>
  <c r="H20" i="39"/>
  <c r="F57" i="38"/>
  <c r="H20" i="38" s="1"/>
  <c r="H21" i="38" s="1"/>
  <c r="D79" i="40" s="1"/>
  <c r="F57" i="36"/>
  <c r="H20" i="36" s="1"/>
  <c r="H21" i="36" s="1"/>
  <c r="D67" i="40" s="1"/>
  <c r="F57" i="32"/>
  <c r="H20" i="32" s="1"/>
  <c r="H21" i="32" s="1"/>
  <c r="D43" i="40" l="1"/>
  <c r="H21" i="39"/>
  <c r="D85" i="40" s="1"/>
  <c r="B3" i="40"/>
  <c r="F37" i="25"/>
  <c r="G61" i="25"/>
  <c r="F13" i="25" l="1"/>
  <c r="H21" i="25"/>
  <c r="F25" i="40" s="1"/>
  <c r="C12" i="40"/>
  <c r="C14" i="39"/>
  <c r="C14" i="38"/>
  <c r="C14" i="37"/>
  <c r="C14" i="36"/>
  <c r="C14" i="35"/>
  <c r="C14" i="34"/>
  <c r="C14" i="33"/>
  <c r="C14" i="31"/>
  <c r="C14" i="26"/>
  <c r="B6" i="41"/>
  <c r="B6" i="40"/>
  <c r="B4" i="40"/>
  <c r="A56" i="41" l="1"/>
  <c r="G54" i="41"/>
  <c r="G50" i="41"/>
  <c r="G49" i="41"/>
  <c r="G47" i="41"/>
  <c r="E43" i="41"/>
  <c r="G43" i="41" s="1"/>
  <c r="E42" i="41"/>
  <c r="G42" i="41" s="1"/>
  <c r="G38" i="41"/>
  <c r="G36" i="41"/>
  <c r="G35" i="41"/>
  <c r="E32" i="41"/>
  <c r="G32" i="41" s="1"/>
  <c r="E31" i="41"/>
  <c r="G31" i="41" s="1"/>
  <c r="G26" i="41" l="1"/>
  <c r="C8" i="40" s="1"/>
  <c r="C10" i="40" s="1"/>
  <c r="B81" i="40"/>
  <c r="B75" i="40"/>
  <c r="B69" i="40"/>
  <c r="B63" i="40"/>
  <c r="B57" i="40"/>
  <c r="B51" i="40"/>
  <c r="B45" i="40"/>
  <c r="B39" i="40"/>
  <c r="B33" i="40"/>
  <c r="B20" i="40"/>
  <c r="G57" i="39"/>
  <c r="F84" i="40" s="1"/>
  <c r="O41" i="40" s="1"/>
  <c r="F38" i="39"/>
  <c r="G57" i="38"/>
  <c r="F78" i="40" s="1"/>
  <c r="O40" i="40" s="1"/>
  <c r="F38" i="38"/>
  <c r="G57" i="37"/>
  <c r="F72" i="40" s="1"/>
  <c r="O39" i="40" s="1"/>
  <c r="F38" i="37"/>
  <c r="G57" i="36"/>
  <c r="F66" i="40" s="1"/>
  <c r="O38" i="40" s="1"/>
  <c r="F38" i="36"/>
  <c r="H22" i="36" s="1"/>
  <c r="F67" i="40" s="1"/>
  <c r="G57" i="35"/>
  <c r="F60" i="40" s="1"/>
  <c r="O37" i="40" s="1"/>
  <c r="F38" i="35"/>
  <c r="G57" i="34"/>
  <c r="F38" i="34"/>
  <c r="G57" i="33"/>
  <c r="F48" i="40" s="1"/>
  <c r="O35" i="40" s="1"/>
  <c r="F38" i="33"/>
  <c r="H22" i="33" s="1"/>
  <c r="F49" i="40" s="1"/>
  <c r="G57" i="32"/>
  <c r="F42" i="40" s="1"/>
  <c r="O34" i="40" s="1"/>
  <c r="F38" i="32"/>
  <c r="G57" i="31"/>
  <c r="F36" i="40" s="1"/>
  <c r="O33" i="40" s="1"/>
  <c r="F38" i="31"/>
  <c r="H22" i="31" l="1"/>
  <c r="F37" i="40" s="1"/>
  <c r="F59" i="40"/>
  <c r="M37" i="40" s="1"/>
  <c r="H22" i="35"/>
  <c r="F61" i="40" s="1"/>
  <c r="F41" i="40"/>
  <c r="H22" i="32"/>
  <c r="F43" i="40" s="1"/>
  <c r="F71" i="40"/>
  <c r="H22" i="37"/>
  <c r="F73" i="40" s="1"/>
  <c r="F53" i="40"/>
  <c r="H22" i="34"/>
  <c r="F55" i="40" s="1"/>
  <c r="H22" i="38"/>
  <c r="F79" i="40" s="1"/>
  <c r="H22" i="39"/>
  <c r="F85" i="40" s="1"/>
  <c r="F83" i="40"/>
  <c r="G84" i="40"/>
  <c r="G42" i="40"/>
  <c r="G36" i="40"/>
  <c r="G78" i="40"/>
  <c r="G72" i="40"/>
  <c r="G66" i="40"/>
  <c r="G60" i="40"/>
  <c r="G48" i="40"/>
  <c r="F47" i="40"/>
  <c r="D78" i="40"/>
  <c r="F77" i="40"/>
  <c r="D77" i="40"/>
  <c r="D72" i="40"/>
  <c r="D71" i="40"/>
  <c r="F65" i="40"/>
  <c r="D66" i="40"/>
  <c r="D65" i="40"/>
  <c r="D59" i="40"/>
  <c r="D60" i="40"/>
  <c r="F54" i="40"/>
  <c r="D54" i="40"/>
  <c r="D48" i="40"/>
  <c r="D47" i="40"/>
  <c r="D42" i="40"/>
  <c r="D41" i="40"/>
  <c r="F35" i="40"/>
  <c r="D36" i="40"/>
  <c r="D35" i="40"/>
  <c r="G65" i="40" l="1"/>
  <c r="M38" i="40"/>
  <c r="G77" i="40"/>
  <c r="M40" i="40"/>
  <c r="G47" i="40"/>
  <c r="M35" i="40"/>
  <c r="G59" i="40"/>
  <c r="G41" i="40"/>
  <c r="M34" i="40"/>
  <c r="G53" i="40"/>
  <c r="M36" i="40"/>
  <c r="G71" i="40"/>
  <c r="G73" i="40" s="1"/>
  <c r="H73" i="40" s="1"/>
  <c r="M39" i="40"/>
  <c r="G83" i="40"/>
  <c r="G85" i="40" s="1"/>
  <c r="H85" i="40" s="1"/>
  <c r="M41" i="40"/>
  <c r="G54" i="40"/>
  <c r="G55" i="40" s="1"/>
  <c r="H55" i="40" s="1"/>
  <c r="O36" i="40"/>
  <c r="G35" i="40"/>
  <c r="G37" i="40" s="1"/>
  <c r="H37" i="40" s="1"/>
  <c r="M33" i="40"/>
  <c r="G79" i="40"/>
  <c r="H79" i="40" s="1"/>
  <c r="G49" i="40"/>
  <c r="H49" i="40" s="1"/>
  <c r="G67" i="40"/>
  <c r="H67" i="40" s="1"/>
  <c r="G61" i="40"/>
  <c r="H61" i="40" s="1"/>
  <c r="G43" i="40"/>
  <c r="H43" i="40" s="1"/>
  <c r="G57" i="26"/>
  <c r="F30" i="40" s="1"/>
  <c r="F38" i="26"/>
  <c r="D30" i="40"/>
  <c r="F24" i="40"/>
  <c r="G30" i="40" l="1"/>
  <c r="O32" i="40"/>
  <c r="G24" i="40"/>
  <c r="N24" i="40"/>
  <c r="F29" i="40"/>
  <c r="H22" i="26"/>
  <c r="F31" i="40" s="1"/>
  <c r="G8" i="40" s="1"/>
  <c r="D24" i="40"/>
  <c r="L24" i="40" s="1"/>
  <c r="F22" i="40"/>
  <c r="M31" i="40" s="1"/>
  <c r="G29" i="40" l="1"/>
  <c r="G31" i="40" s="1"/>
  <c r="H31" i="40" s="1"/>
  <c r="M32" i="40"/>
  <c r="P24" i="40"/>
  <c r="G22" i="40"/>
  <c r="N22" i="40"/>
  <c r="N25" i="40" s="1"/>
  <c r="D53" i="40"/>
  <c r="D29" i="40"/>
  <c r="L22" i="40" s="1"/>
  <c r="L25" i="40" s="1"/>
  <c r="G25" i="40" l="1"/>
  <c r="H25" i="40" s="1"/>
  <c r="P22" i="40"/>
  <c r="P25" i="40" s="1"/>
  <c r="G10" i="40" l="1"/>
</calcChain>
</file>

<file path=xl/sharedStrings.xml><?xml version="1.0" encoding="utf-8"?>
<sst xmlns="http://schemas.openxmlformats.org/spreadsheetml/2006/main" count="717" uniqueCount="401">
  <si>
    <t xml:space="preserve">TOTAL despeses de contractació de serveis a tercers i despeses externes </t>
  </si>
  <si>
    <t xml:space="preserve">TOTAL hores de dedicació del personal del clúster sol·licitant </t>
  </si>
  <si>
    <t>Descripció despesa</t>
  </si>
  <si>
    <t>Proveïdor</t>
  </si>
  <si>
    <t>Hores de dedicació</t>
  </si>
  <si>
    <t>Nom de la persona</t>
  </si>
  <si>
    <t>DESGLOSSAMENT DE LES HORES DE DEDICACIÓ PER A LA GESTIÓ DEL PROJECTE DEL PERSONAL DEL CLÚSTER SOL·LICITANT</t>
  </si>
  <si>
    <t>Càrrec que ocupa al clúster</t>
  </si>
  <si>
    <t>Cost/Hora (€)</t>
  </si>
  <si>
    <t>Despeses de contractació de serveis a tercers i despeses externes (€)</t>
  </si>
  <si>
    <t>Clúster sol·licitant:</t>
  </si>
  <si>
    <t>Títol projecte:</t>
  </si>
  <si>
    <t>Escriure títol del projecte</t>
  </si>
  <si>
    <t>Cost Subvencionable previst (€)</t>
  </si>
  <si>
    <t>TOTAL COST SUBVENCIONABLE PREVIST (€)</t>
  </si>
  <si>
    <t xml:space="preserve">Hores de dedicació per a la gestió del projecte del personal del clúster sol·licitant (€) </t>
  </si>
  <si>
    <t xml:space="preserve">Hores de dedicació </t>
  </si>
  <si>
    <t>Participant 01:</t>
  </si>
  <si>
    <r>
      <t xml:space="preserve">PRESSUPOST SUBVENCIONABLE DEL PROJECTE DEL </t>
    </r>
    <r>
      <rPr>
        <b/>
        <u/>
        <sz val="18"/>
        <color theme="1"/>
        <rFont val="Calibri"/>
        <family val="2"/>
        <scheme val="minor"/>
      </rPr>
      <t>SOL·LICITANT</t>
    </r>
  </si>
  <si>
    <r>
      <t xml:space="preserve">DESGLOSSAMENT PRESSUPOST SUBVENCIONABLE DEL </t>
    </r>
    <r>
      <rPr>
        <b/>
        <u/>
        <sz val="18"/>
        <color theme="1"/>
        <rFont val="Calibri"/>
        <family val="2"/>
        <scheme val="minor"/>
      </rPr>
      <t>SOL·LICITANT</t>
    </r>
  </si>
  <si>
    <t>DESGLOSSAMENT DE LES DESPESES DE CONTRACTACIÓ DE SERVEIS A TERCERS I DESPESES EXTERNES DEL CLÚSTER SOL·LICITANT</t>
  </si>
  <si>
    <r>
      <t xml:space="preserve">PRESSUPOST SUBVENCIONABLE DEL PROJECTE DEL </t>
    </r>
    <r>
      <rPr>
        <b/>
        <u/>
        <sz val="18"/>
        <color theme="1"/>
        <rFont val="Calibri"/>
        <family val="2"/>
        <scheme val="minor"/>
      </rPr>
      <t>PARTICIPANT 01</t>
    </r>
  </si>
  <si>
    <r>
      <t xml:space="preserve">DESGLOSSAMENT PRESSUPOST SUBVENCIONABLE DEL </t>
    </r>
    <r>
      <rPr>
        <b/>
        <u/>
        <sz val="18"/>
        <color theme="1"/>
        <rFont val="Calibri"/>
        <family val="2"/>
        <scheme val="minor"/>
      </rPr>
      <t>PARTICIPANT 01</t>
    </r>
  </si>
  <si>
    <t>DESGLOSSAMENT DE LES DESPESES DE CONTRACTACIÓ DE SERVEIS A TERCERS I DESPESES EXTERNES DEL PARTICIPANT 01</t>
  </si>
  <si>
    <t>DESGLOSSAMENT DE LES HORES DE DEDICACIÓ PER A LA GESTIÓ DEL PROJECTE DEL PERSONAL DEL PARTICIPANT 01</t>
  </si>
  <si>
    <r>
      <t xml:space="preserve">PRESSUPOST SUBVENCIONABLE DEL PROJECTE DEL </t>
    </r>
    <r>
      <rPr>
        <b/>
        <u/>
        <sz val="18"/>
        <color theme="1"/>
        <rFont val="Calibri"/>
        <family val="2"/>
        <scheme val="minor"/>
      </rPr>
      <t>PARTICIPANT 02</t>
    </r>
  </si>
  <si>
    <t xml:space="preserve">Hores de dedicació per a la gestió del projecte del personal del participant (€) </t>
  </si>
  <si>
    <r>
      <t xml:space="preserve">DESGLOSSAMENT PRESSUPOST SUBVENCIONABLE DEL </t>
    </r>
    <r>
      <rPr>
        <b/>
        <u/>
        <sz val="18"/>
        <color theme="1"/>
        <rFont val="Calibri"/>
        <family val="2"/>
        <scheme val="minor"/>
      </rPr>
      <t>PARTICIPANT 02</t>
    </r>
  </si>
  <si>
    <t>DESGLOSSAMENT DE LES DESPESES DE CONTRACTACIÓ DE SERVEIS A TERCERS I DESPESES EXTERNES DEL PARTICIPANT 02</t>
  </si>
  <si>
    <t>DESGLOSSAMENT DE LES HORES DE DEDICACIÓ PER A LA GESTIÓ DEL PROJECTE DEL PERSONAL DEL PARTICIPANT 02</t>
  </si>
  <si>
    <t>Escriure nom del participant 03</t>
  </si>
  <si>
    <r>
      <t xml:space="preserve">PRESSUPOST SUBVENCIONABLE DEL PROJECTE DEL </t>
    </r>
    <r>
      <rPr>
        <b/>
        <u/>
        <sz val="18"/>
        <color theme="1"/>
        <rFont val="Calibri"/>
        <family val="2"/>
        <scheme val="minor"/>
      </rPr>
      <t>PARTICIPANT 03</t>
    </r>
  </si>
  <si>
    <r>
      <t xml:space="preserve">DESGLOSSAMENT PRESSUPOST SUBVENCIONABLE DEL </t>
    </r>
    <r>
      <rPr>
        <b/>
        <u/>
        <sz val="18"/>
        <color theme="1"/>
        <rFont val="Calibri"/>
        <family val="2"/>
        <scheme val="minor"/>
      </rPr>
      <t>PARTICIPANT 03</t>
    </r>
  </si>
  <si>
    <t>DESGLOSSAMENT DE LES DESPESES DE CONTRACTACIÓ DE SERVEIS A TERCERS I DESPESES EXTERNES DEL PARTICIPANT 03</t>
  </si>
  <si>
    <t>DESGLOSSAMENT DE LES HORES DE DEDICACIÓ PER A LA GESTIÓ DEL PROJECTE DEL PERSONAL DEL PARTICIPANT 03</t>
  </si>
  <si>
    <t>Escriure nom del participant 04</t>
  </si>
  <si>
    <r>
      <t xml:space="preserve">PRESSUPOST SUBVENCIONABLE DEL PROJECTE DEL </t>
    </r>
    <r>
      <rPr>
        <b/>
        <u/>
        <sz val="18"/>
        <color theme="1"/>
        <rFont val="Calibri"/>
        <family val="2"/>
        <scheme val="minor"/>
      </rPr>
      <t>PARTICIPANT 04</t>
    </r>
  </si>
  <si>
    <r>
      <t xml:space="preserve">DESGLOSSAMENT PRESSUPOST SUBVENCIONABLE DEL </t>
    </r>
    <r>
      <rPr>
        <b/>
        <u/>
        <sz val="18"/>
        <color theme="1"/>
        <rFont val="Calibri"/>
        <family val="2"/>
        <scheme val="minor"/>
      </rPr>
      <t>PARTICIPANT 04</t>
    </r>
  </si>
  <si>
    <t>DESGLOSSAMENT DE LES DESPESES DE CONTRACTACIÓ DE SERVEIS A TERCERS I DESPESES EXTERNES DEL PARTICIPANT 04</t>
  </si>
  <si>
    <t>DESGLOSSAMENT DE LES HORES DE DEDICACIÓ PER A LA GESTIÓ DEL PROJECTE DEL PERSONAL DEL PARTICIPANT 04</t>
  </si>
  <si>
    <t>Escriure nom del participant 05</t>
  </si>
  <si>
    <r>
      <t xml:space="preserve">PRESSUPOST SUBVENCIONABLE DEL PROJECTE DEL </t>
    </r>
    <r>
      <rPr>
        <b/>
        <u/>
        <sz val="18"/>
        <color theme="1"/>
        <rFont val="Calibri"/>
        <family val="2"/>
        <scheme val="minor"/>
      </rPr>
      <t>PARTICIPANT 05</t>
    </r>
  </si>
  <si>
    <r>
      <t xml:space="preserve">DESGLOSSAMENT PRESSUPOST SUBVENCIONABLE DEL </t>
    </r>
    <r>
      <rPr>
        <b/>
        <u/>
        <sz val="18"/>
        <color theme="1"/>
        <rFont val="Calibri"/>
        <family val="2"/>
        <scheme val="minor"/>
      </rPr>
      <t>PARTICIPANT 05</t>
    </r>
  </si>
  <si>
    <t>DESGLOSSAMENT DE LES DESPESES DE CONTRACTACIÓ DE SERVEIS A TERCERS I DESPESES EXTERNES DEL PARTICIPANT 05</t>
  </si>
  <si>
    <t>DESGLOSSAMENT DE LES HORES DE DEDICACIÓ PER A LA GESTIÓ DEL PROJECTE DEL PERSONAL DEL PARTICIPANT 05</t>
  </si>
  <si>
    <t>Escriure nom del participant 06</t>
  </si>
  <si>
    <r>
      <t xml:space="preserve">PRESSUPOST SUBVENCIONABLE DEL PROJECTE DEL </t>
    </r>
    <r>
      <rPr>
        <b/>
        <u/>
        <sz val="18"/>
        <color theme="1"/>
        <rFont val="Calibri"/>
        <family val="2"/>
        <scheme val="minor"/>
      </rPr>
      <t>PARTICIPANT 06</t>
    </r>
  </si>
  <si>
    <r>
      <t xml:space="preserve">DESGLOSSAMENT PRESSUPOST SUBVENCIONABLE DEL </t>
    </r>
    <r>
      <rPr>
        <b/>
        <u/>
        <sz val="18"/>
        <color theme="1"/>
        <rFont val="Calibri"/>
        <family val="2"/>
        <scheme val="minor"/>
      </rPr>
      <t>PARTICIPANT 06</t>
    </r>
  </si>
  <si>
    <t>DESGLOSSAMENT DE LES DESPESES DE CONTRACTACIÓ DE SERVEIS A TERCERS I DESPESES EXTERNES DEL PARTICIPANT 06</t>
  </si>
  <si>
    <t>DESGLOSSAMENT DE LES HORES DE DEDICACIÓ PER A LA GESTIÓ DEL PROJECTE DEL PERSONAL DEL PARTICIPANT 06</t>
  </si>
  <si>
    <t>Escriure nom del participant 07</t>
  </si>
  <si>
    <r>
      <t xml:space="preserve">PRESSUPOST SUBVENCIONABLE DEL PROJECTE DEL </t>
    </r>
    <r>
      <rPr>
        <b/>
        <u/>
        <sz val="18"/>
        <color theme="1"/>
        <rFont val="Calibri"/>
        <family val="2"/>
        <scheme val="minor"/>
      </rPr>
      <t>PARTICIPANT 07</t>
    </r>
  </si>
  <si>
    <r>
      <t xml:space="preserve">DESGLOSSAMENT PRESSUPOST SUBVENCIONABLE DEL </t>
    </r>
    <r>
      <rPr>
        <b/>
        <u/>
        <sz val="18"/>
        <color theme="1"/>
        <rFont val="Calibri"/>
        <family val="2"/>
        <scheme val="minor"/>
      </rPr>
      <t>PARTICIPANT 07</t>
    </r>
  </si>
  <si>
    <t>DESGLOSSAMENT DE LES DESPESES DE CONTRACTACIÓ DE SERVEIS A TERCERS I DESPESES EXTERNES DEL PARTICIPANT 07</t>
  </si>
  <si>
    <t>DESGLOSSAMENT DE LES HORES DE DEDICACIÓ PER A LA GESTIÓ DEL PROJECTE DEL PERSONAL DEL PARTICIPANT 07</t>
  </si>
  <si>
    <t>Escriure nom del participant 08</t>
  </si>
  <si>
    <r>
      <t xml:space="preserve">PRESSUPOST SUBVENCIONABLE DEL PROJECTE DEL </t>
    </r>
    <r>
      <rPr>
        <b/>
        <u/>
        <sz val="18"/>
        <color theme="1"/>
        <rFont val="Calibri"/>
        <family val="2"/>
        <scheme val="minor"/>
      </rPr>
      <t>PARTICIPANT 08</t>
    </r>
  </si>
  <si>
    <r>
      <t xml:space="preserve">DESGLOSSAMENT PRESSUPOST SUBVENCIONABLE DEL </t>
    </r>
    <r>
      <rPr>
        <b/>
        <u/>
        <sz val="18"/>
        <color theme="1"/>
        <rFont val="Calibri"/>
        <family val="2"/>
        <scheme val="minor"/>
      </rPr>
      <t>PARTICIPANT 08</t>
    </r>
  </si>
  <si>
    <t>DESGLOSSAMENT DE LES DESPESES DE CONTRACTACIÓ DE SERVEIS A TERCERS I DESPESES EXTERNES DEL PARTICIPANT 08</t>
  </si>
  <si>
    <t>DESGLOSSAMENT DE LES HORES DE DEDICACIÓ PER A LA GESTIÓ DEL PROJECTE DEL PERSONAL DEL PARTICIPANT 08</t>
  </si>
  <si>
    <t>Escriure nom del participant 09</t>
  </si>
  <si>
    <r>
      <t xml:space="preserve">PRESSUPOST SUBVENCIONABLE DEL PROJECTE DEL </t>
    </r>
    <r>
      <rPr>
        <b/>
        <u/>
        <sz val="18"/>
        <color theme="1"/>
        <rFont val="Calibri"/>
        <family val="2"/>
        <scheme val="minor"/>
      </rPr>
      <t>PARTICIPANT 09</t>
    </r>
  </si>
  <si>
    <r>
      <t xml:space="preserve">DESGLOSSAMENT PRESSUPOST SUBVENCIONABLE DEL </t>
    </r>
    <r>
      <rPr>
        <b/>
        <u/>
        <sz val="18"/>
        <color theme="1"/>
        <rFont val="Calibri"/>
        <family val="2"/>
        <scheme val="minor"/>
      </rPr>
      <t>PARTICIPANT 09</t>
    </r>
  </si>
  <si>
    <t>DESGLOSSAMENT DE LES DESPESES DE CONTRACTACIÓ DE SERVEIS A TERCERS I DESPESES EXTERNES DEL PARTICIPANT 09</t>
  </si>
  <si>
    <t>DESGLOSSAMENT DE LES HORES DE DEDICACIÓ PER A LA GESTIÓ DEL PROJECTE DEL PERSONAL DEL PARTICIPANT 09</t>
  </si>
  <si>
    <t>Escriure nom del participant 10</t>
  </si>
  <si>
    <r>
      <t xml:space="preserve">PRESSUPOST SUBVENCIONABLE DEL PROJECTE DEL </t>
    </r>
    <r>
      <rPr>
        <b/>
        <u/>
        <sz val="18"/>
        <color theme="1"/>
        <rFont val="Calibri"/>
        <family val="2"/>
        <scheme val="minor"/>
      </rPr>
      <t>PARTICIPANT 10</t>
    </r>
  </si>
  <si>
    <r>
      <t xml:space="preserve">DESGLOSSAMENT PRESSUPOST SUBVENCIONABLE DEL </t>
    </r>
    <r>
      <rPr>
        <b/>
        <u/>
        <sz val="18"/>
        <color theme="1"/>
        <rFont val="Calibri"/>
        <family val="2"/>
        <scheme val="minor"/>
      </rPr>
      <t>PARTICIPANT 10</t>
    </r>
  </si>
  <si>
    <t>DESGLOSSAMENT DE LES DESPESES DE CONTRACTACIÓ DE SERVEIS A TERCERS I DESPESES EXTERNES DEL PARTICIPANT 10</t>
  </si>
  <si>
    <t>DESGLOSSAMENT DE LES HORES DE DEDICACIÓ PER A LA GESTIÓ DEL PROJECTE DEL PERSONAL DEL PARTICIPANT 10</t>
  </si>
  <si>
    <t>Cost Subvencionable acceptat (€)</t>
  </si>
  <si>
    <t>TOTAL COST SUBVENCIONABLE ACCEPTAT (€)</t>
  </si>
  <si>
    <t>Càrrec</t>
  </si>
  <si>
    <t>Escriure nom del clúster</t>
  </si>
  <si>
    <t>TOTAL hores de dedicació del personal del participant 01</t>
  </si>
  <si>
    <t>Participant 02:</t>
  </si>
  <si>
    <t>TOTAL hores de dedicació del personal del participant 02</t>
  </si>
  <si>
    <t>Participant 03:</t>
  </si>
  <si>
    <t>TOTAL hores de dedicació del personal del participant 03</t>
  </si>
  <si>
    <t>Participant 04:</t>
  </si>
  <si>
    <t>TOTAL hores de dedicació del personal del participant 04</t>
  </si>
  <si>
    <t>Participant 05:</t>
  </si>
  <si>
    <t>TOTAL hores de dedicació del personal del participant 05</t>
  </si>
  <si>
    <t>Comentaris</t>
  </si>
  <si>
    <t>Participant 06:</t>
  </si>
  <si>
    <t>TOTAL hores de dedicació del personal del participant 06</t>
  </si>
  <si>
    <t>Participant 07:</t>
  </si>
  <si>
    <t>TOTAL hores de dedicació del personal del participant 07</t>
  </si>
  <si>
    <t>Participant 08:</t>
  </si>
  <si>
    <t>TOTAL hores de dedicació del personal del participant 08</t>
  </si>
  <si>
    <t>Participant 09:</t>
  </si>
  <si>
    <t>TOTAL hores de dedicació del personal del participant 09</t>
  </si>
  <si>
    <t>Participant 10:</t>
  </si>
  <si>
    <t>TOTAL hores de dedicació del personal del participant 10</t>
  </si>
  <si>
    <r>
      <t xml:space="preserve">PRESSUPOST SUBVENCIONABLE PREVIST </t>
    </r>
    <r>
      <rPr>
        <b/>
        <u val="double"/>
        <sz val="18"/>
        <color theme="1"/>
        <rFont val="Calibri"/>
        <family val="2"/>
        <scheme val="minor"/>
      </rPr>
      <t xml:space="preserve">TOTAL DEL PROJECTE </t>
    </r>
  </si>
  <si>
    <t>PROJECTES DE REFORÇ COMPETITIU</t>
  </si>
  <si>
    <t>Avaluador</t>
  </si>
  <si>
    <t>Data avaluació</t>
  </si>
  <si>
    <t>PUNTUACIO FINAL DE L'EXPEDIENT</t>
  </si>
  <si>
    <t>RESUM DESPESES PROJECTE</t>
  </si>
  <si>
    <t>SOL·LICITANT</t>
  </si>
  <si>
    <t>Cost Sol·licitat</t>
  </si>
  <si>
    <t>Cost acceptat</t>
  </si>
  <si>
    <t>Ajut Proposat</t>
  </si>
  <si>
    <t xml:space="preserve">Despeses de contractació de serveis a tercers i despeses externes </t>
  </si>
  <si>
    <t>Hores de dedicació del personal</t>
  </si>
  <si>
    <t>TOTAL DESPESES CLÚSTER SOL·LICITANT</t>
  </si>
  <si>
    <t>PARTICIPANT 01</t>
  </si>
  <si>
    <t>TOTAL DESPESES PARTICIPANT 01</t>
  </si>
  <si>
    <t>PARTICIPANT 02</t>
  </si>
  <si>
    <t>TOTAL DESPESES PARTICIPANT 02</t>
  </si>
  <si>
    <t>PARTICIPANT 03</t>
  </si>
  <si>
    <t>TOTAL DESPESES PARTICIPANT 03</t>
  </si>
  <si>
    <t>PARTICIPANT 04</t>
  </si>
  <si>
    <t>TOTAL DESPESES PARTICIPANT 04</t>
  </si>
  <si>
    <t>PARTICIPANT 05</t>
  </si>
  <si>
    <t>TOTAL DESPESES PARTICIPANT 05</t>
  </si>
  <si>
    <t>PARTICIPANT 06</t>
  </si>
  <si>
    <t>TOTAL DESPESES PARTICIPANT 06</t>
  </si>
  <si>
    <t>PARTICIPANT 07</t>
  </si>
  <si>
    <t>TOTAL DESPESES PARTICIPANT 07</t>
  </si>
  <si>
    <t>PARTICIPANT 08</t>
  </si>
  <si>
    <t>TOTAL DESPESES PARTICIPANT 08</t>
  </si>
  <si>
    <t>PARTICIPANT 09</t>
  </si>
  <si>
    <t>TOTAL DESPESES PARTICIPANT 09</t>
  </si>
  <si>
    <t>PARTICIPANT 10</t>
  </si>
  <si>
    <t>TOTAL DESPESES PARTICIPANT 10</t>
  </si>
  <si>
    <t>INTENSITAT AJUT (%)</t>
  </si>
  <si>
    <t>FASE 1</t>
  </si>
  <si>
    <t>Descripció Projecte</t>
  </si>
  <si>
    <t>AQUESTA INFORMACIÓ S'HA 
D'INTRODUIR A TAIS</t>
  </si>
  <si>
    <t>VALOR TOTAL</t>
  </si>
  <si>
    <t>CRITERI</t>
  </si>
  <si>
    <t>PONDERACIO</t>
  </si>
  <si>
    <t>VALOR SUBCRITERI</t>
  </si>
  <si>
    <t>Valor (1 - 5) VALOR ATORGAT AL CRITERI EN L'AVALUACIO</t>
  </si>
  <si>
    <t>VALOR FINAL CRITERIS - TAIS</t>
  </si>
  <si>
    <r>
      <t xml:space="preserve">JUSTIFICACIÓ PUNTUACIÓ
</t>
    </r>
    <r>
      <rPr>
        <sz val="10"/>
        <color theme="1"/>
        <rFont val="Calibri Light"/>
        <family val="2"/>
      </rPr>
      <t>(introduir justificació graella valoració)</t>
    </r>
    <r>
      <rPr>
        <b/>
        <sz val="12"/>
        <color theme="1"/>
        <rFont val="Calibri Light"/>
        <family val="2"/>
      </rPr>
      <t xml:space="preserve"> - TAIS</t>
    </r>
  </si>
  <si>
    <r>
      <t xml:space="preserve">1.b </t>
    </r>
    <r>
      <rPr>
        <sz val="11"/>
        <color theme="1"/>
        <rFont val="Calibri Light"/>
        <family val="2"/>
      </rPr>
      <t xml:space="preserve">El </t>
    </r>
    <r>
      <rPr>
        <b/>
        <sz val="11"/>
        <color theme="1"/>
        <rFont val="Calibri Light"/>
        <family val="2"/>
      </rPr>
      <t>projecte alineat</t>
    </r>
    <r>
      <rPr>
        <sz val="11"/>
        <color theme="1"/>
        <rFont val="Calibri Light"/>
        <family val="2"/>
      </rPr>
      <t xml:space="preserve"> amb els reptes estratègics del clúster</t>
    </r>
  </si>
  <si>
    <r>
      <rPr>
        <b/>
        <sz val="11"/>
        <rFont val="Calibri Light"/>
        <family val="2"/>
      </rPr>
      <t xml:space="preserve">4.a Gestió del projecte: </t>
    </r>
    <r>
      <rPr>
        <sz val="11"/>
        <rFont val="Calibri Light"/>
        <family val="2"/>
      </rPr>
      <t xml:space="preserve">
</t>
    </r>
    <r>
      <rPr>
        <sz val="10"/>
        <rFont val="Calibri Light"/>
        <family val="2"/>
      </rPr>
      <t xml:space="preserve">  1. Detall del </t>
    </r>
    <r>
      <rPr>
        <b/>
        <sz val="10"/>
        <rFont val="Calibri Light"/>
        <family val="2"/>
      </rPr>
      <t>cost del projecte</t>
    </r>
    <r>
      <rPr>
        <sz val="10"/>
        <rFont val="Calibri Light"/>
        <family val="2"/>
      </rPr>
      <t xml:space="preserve"> on es puguin veure les diverses despeses a realitzar i la seva idoneïtat, 
  2. </t>
    </r>
    <r>
      <rPr>
        <b/>
        <sz val="10"/>
        <rFont val="Calibri Light"/>
        <family val="2"/>
      </rPr>
      <t xml:space="preserve">cronograma </t>
    </r>
    <r>
      <rPr>
        <sz val="10"/>
        <rFont val="Calibri Light"/>
        <family val="2"/>
      </rPr>
      <t xml:space="preserve">d’execució, 
  3. detall dels </t>
    </r>
    <r>
      <rPr>
        <b/>
        <sz val="10"/>
        <rFont val="Calibri Light"/>
        <family val="2"/>
      </rPr>
      <t xml:space="preserve">recursos necessaris </t>
    </r>
    <r>
      <rPr>
        <sz val="10"/>
        <rFont val="Calibri Light"/>
        <family val="2"/>
      </rPr>
      <t>i 
  4. existència d'</t>
    </r>
    <r>
      <rPr>
        <b/>
        <sz val="10"/>
        <rFont val="Calibri Light"/>
        <family val="2"/>
      </rPr>
      <t>indicadors de seguiment</t>
    </r>
    <r>
      <rPr>
        <sz val="10"/>
        <rFont val="Calibri Light"/>
        <family val="2"/>
      </rPr>
      <t xml:space="preserve"> del projecte.</t>
    </r>
  </si>
  <si>
    <r>
      <rPr>
        <b/>
        <sz val="11"/>
        <rFont val="Calibri Light"/>
        <family val="2"/>
      </rPr>
      <t xml:space="preserve">4.b Coherència del projecte: 
 </t>
    </r>
    <r>
      <rPr>
        <b/>
        <sz val="10"/>
        <rFont val="Calibri Light"/>
        <family val="2"/>
      </rPr>
      <t xml:space="preserve"> 1.</t>
    </r>
    <r>
      <rPr>
        <sz val="10"/>
        <rFont val="Calibri Light"/>
        <family val="2"/>
      </rPr>
      <t xml:space="preserve"> </t>
    </r>
    <r>
      <rPr>
        <b/>
        <sz val="10"/>
        <rFont val="Calibri Light"/>
        <family val="2"/>
      </rPr>
      <t>Demostració</t>
    </r>
    <r>
      <rPr>
        <sz val="10"/>
        <rFont val="Calibri Light"/>
        <family val="2"/>
      </rPr>
      <t xml:space="preserve">, dins de la memòria del projecte,  que el projecte plantejat </t>
    </r>
    <r>
      <rPr>
        <b/>
        <sz val="10"/>
        <rFont val="Calibri Light"/>
        <family val="2"/>
      </rPr>
      <t>pot posar-se en marxa</t>
    </r>
    <r>
      <rPr>
        <sz val="10"/>
        <rFont val="Calibri Light"/>
        <family val="2"/>
      </rPr>
      <t xml:space="preserve">,
</t>
    </r>
    <r>
      <rPr>
        <b/>
        <sz val="10"/>
        <rFont val="Calibri Light"/>
        <family val="2"/>
      </rPr>
      <t xml:space="preserve">  2.</t>
    </r>
    <r>
      <rPr>
        <sz val="10"/>
        <rFont val="Calibri Light"/>
        <family val="2"/>
      </rPr>
      <t xml:space="preserve"> És </t>
    </r>
    <r>
      <rPr>
        <b/>
        <sz val="10"/>
        <rFont val="Calibri Light"/>
        <family val="2"/>
      </rPr>
      <t>coherent</t>
    </r>
    <r>
      <rPr>
        <sz val="10"/>
        <rFont val="Calibri Light"/>
        <family val="2"/>
      </rPr>
      <t xml:space="preserve"> amb les necessitats del negoci en el qual impacta,</t>
    </r>
    <r>
      <rPr>
        <b/>
        <sz val="10"/>
        <rFont val="Calibri Light"/>
        <family val="2"/>
      </rPr>
      <t xml:space="preserve">
  3.</t>
    </r>
    <r>
      <rPr>
        <sz val="10"/>
        <rFont val="Calibri Light"/>
        <family val="2"/>
      </rPr>
      <t xml:space="preserve"> Els</t>
    </r>
    <r>
      <rPr>
        <b/>
        <sz val="10"/>
        <rFont val="Calibri Light"/>
        <family val="2"/>
      </rPr>
      <t xml:space="preserve"> col·laboradors externs estan definits,</t>
    </r>
    <r>
      <rPr>
        <sz val="10"/>
        <rFont val="Calibri Light"/>
        <family val="2"/>
      </rPr>
      <t xml:space="preserve"> tenen capacitat per a l'execució de les seves tasques dins el projecte</t>
    </r>
    <r>
      <rPr>
        <b/>
        <sz val="10"/>
        <rFont val="Calibri Light"/>
        <family val="2"/>
      </rPr>
      <t xml:space="preserve">
  4.</t>
    </r>
    <r>
      <rPr>
        <sz val="10"/>
        <rFont val="Calibri Light"/>
        <family val="2"/>
      </rPr>
      <t xml:space="preserve"> Consta d'una </t>
    </r>
    <r>
      <rPr>
        <b/>
        <sz val="10"/>
        <rFont val="Calibri Light"/>
        <family val="2"/>
      </rPr>
      <t>proposta econòmica</t>
    </r>
    <r>
      <rPr>
        <sz val="10"/>
        <rFont val="Calibri Light"/>
        <family val="2"/>
      </rPr>
      <t xml:space="preserve"> (pressupost) dels </t>
    </r>
    <r>
      <rPr>
        <b/>
        <sz val="10"/>
        <rFont val="Calibri Light"/>
        <family val="2"/>
      </rPr>
      <t>col·laboradors externs.</t>
    </r>
  </si>
  <si>
    <t>AVALUADORS</t>
  </si>
  <si>
    <t>Anna Monjo</t>
  </si>
  <si>
    <t>Encarni Avilés</t>
  </si>
  <si>
    <t>1a</t>
  </si>
  <si>
    <t>1b</t>
  </si>
  <si>
    <t>2b</t>
  </si>
  <si>
    <t>2c</t>
  </si>
  <si>
    <t>3a</t>
  </si>
  <si>
    <t>3b</t>
  </si>
  <si>
    <t>4a</t>
  </si>
  <si>
    <t>4b</t>
  </si>
  <si>
    <t>5a</t>
  </si>
  <si>
    <t>5b</t>
  </si>
  <si>
    <t>5c</t>
  </si>
  <si>
    <t>6a</t>
  </si>
  <si>
    <t>6b</t>
  </si>
  <si>
    <t>7a</t>
  </si>
  <si>
    <t>Pau Virtudes</t>
  </si>
  <si>
    <t>PROJECTES DE REFORÇ COMPETITIU - RESUM</t>
  </si>
  <si>
    <t>TOTAL COST SOL.LICITAT</t>
  </si>
  <si>
    <t>TOTAL IMPORT A JUSTIFICAR</t>
  </si>
  <si>
    <t>TOTAL AJUT PROPOSAT</t>
  </si>
  <si>
    <t>Bestreta</t>
  </si>
  <si>
    <t>Puntuació màxima convocatòria</t>
  </si>
  <si>
    <t>INSTRUCCIONS PER OMPLIR L'ANNEX DEL PRESSUPOST DE LA SOL·LICITUD</t>
  </si>
  <si>
    <t>L'arxiu està bloquejat excepte els camps que cal que el sol·licitant empleni.</t>
  </si>
  <si>
    <t>Tots els camps color gris dels fulls de despeses de sol·licitant i participants, estan bloquejats perquè seran omplerts a posterior per ACCIÓ per l'avaluació dels expedients.</t>
  </si>
  <si>
    <t>La informació que s'introdueixi en aquest formulari ha de ser coherent amb la que consta a la sol·licitud i a la memòria tècnica que es presenta conjuntament.</t>
  </si>
  <si>
    <t>El formulari permet afegir tantes files com sigui necessari per cada tipologia de despeses.</t>
  </si>
  <si>
    <t>Albert Lorente</t>
  </si>
  <si>
    <t>Gemma Compte</t>
  </si>
  <si>
    <t>CRITERIS DE VALORACIÓ - ACEXXX/22</t>
  </si>
  <si>
    <t>COMARQUES</t>
  </si>
  <si>
    <t>Alt Camp</t>
  </si>
  <si>
    <t>Bages</t>
  </si>
  <si>
    <t>Baix Camp</t>
  </si>
  <si>
    <t>Baix Llobregat</t>
  </si>
  <si>
    <t>Barcelonès</t>
  </si>
  <si>
    <t>Garraf</t>
  </si>
  <si>
    <t>Gironès</t>
  </si>
  <si>
    <t>Maresme</t>
  </si>
  <si>
    <t>Osona</t>
  </si>
  <si>
    <t>Pla de l’Estany</t>
  </si>
  <si>
    <t>Segrià</t>
  </si>
  <si>
    <t>Tarragonès</t>
  </si>
  <si>
    <t>Vallès Oriental</t>
  </si>
  <si>
    <t>Vallès Occidental</t>
  </si>
  <si>
    <t>Alt Empordà</t>
  </si>
  <si>
    <t>Alt Penedès</t>
  </si>
  <si>
    <t>Anoia</t>
  </si>
  <si>
    <t>Baix Ebre</t>
  </si>
  <si>
    <t>Baix Penedès</t>
  </si>
  <si>
    <t>Berguedà</t>
  </si>
  <si>
    <t>Cerdanya</t>
  </si>
  <si>
    <t>Conca de Barberà</t>
  </si>
  <si>
    <t>Garrotxa</t>
  </si>
  <si>
    <t>La Selva</t>
  </si>
  <si>
    <t>Pla d’Urgell</t>
  </si>
  <si>
    <t>Segarra</t>
  </si>
  <si>
    <t>Solsonès</t>
  </si>
  <si>
    <t>Urgell</t>
  </si>
  <si>
    <t>Alta Ribagorça</t>
  </si>
  <si>
    <t>Alt Urgell</t>
  </si>
  <si>
    <t>Aran</t>
  </si>
  <si>
    <t>Baix Empordà</t>
  </si>
  <si>
    <t>Garrigues</t>
  </si>
  <si>
    <t>Moianès</t>
  </si>
  <si>
    <t>Montsià</t>
  </si>
  <si>
    <t>Noguera</t>
  </si>
  <si>
    <t>Pallars Jussà</t>
  </si>
  <si>
    <t>Pallars Sobirà</t>
  </si>
  <si>
    <t>Priorat</t>
  </si>
  <si>
    <t>Ribera d’Ebre</t>
  </si>
  <si>
    <t>Ripollès</t>
  </si>
  <si>
    <t>Terra Alta</t>
  </si>
  <si>
    <t>Comarca participant 01:</t>
  </si>
  <si>
    <t>Comarca participant 02:</t>
  </si>
  <si>
    <t>Comarca participant 02</t>
  </si>
  <si>
    <t>Comarca participant 03:</t>
  </si>
  <si>
    <t>Comarca participant 03</t>
  </si>
  <si>
    <t>Comarca participant 04:</t>
  </si>
  <si>
    <t>Comarca participant 04</t>
  </si>
  <si>
    <t>Comarca participant 05:</t>
  </si>
  <si>
    <t>Comarca participant 05</t>
  </si>
  <si>
    <t>Comarca participant 06:</t>
  </si>
  <si>
    <t>Comarca participant 06</t>
  </si>
  <si>
    <t>Comarca participant 07:</t>
  </si>
  <si>
    <t>Comarca participant 07</t>
  </si>
  <si>
    <t>Comarca participant 08:</t>
  </si>
  <si>
    <t>Comarca participant 08</t>
  </si>
  <si>
    <t>Comarca participant 09:</t>
  </si>
  <si>
    <t>Comarca participant 09</t>
  </si>
  <si>
    <t>Comarca participant 10:</t>
  </si>
  <si>
    <t>Comarca participant 10</t>
  </si>
  <si>
    <t>PROJECTES DE REFORÇ COMPETITIU - CÀLCUL CRITERI 2.a. Impacte reequilibri territorial</t>
  </si>
  <si>
    <t>PUNTUACIÓ DEL SUBCRITERI</t>
  </si>
  <si>
    <t>Nº TOTAL PARTICIPANTS</t>
  </si>
  <si>
    <t>VALOR DEL PARTICIPANT</t>
  </si>
  <si>
    <t>VALORS REEQUILIBRI</t>
  </si>
  <si>
    <t>Valor reequilibri</t>
  </si>
  <si>
    <t>Escriu nom del participant 02</t>
  </si>
  <si>
    <t>Escriu nom del participant 01</t>
  </si>
  <si>
    <t>2a</t>
  </si>
  <si>
    <t>DOCUMENT D'AVALUACIÓ ACE057</t>
  </si>
  <si>
    <t>BESTRETA</t>
  </si>
  <si>
    <t>Clúster</t>
  </si>
  <si>
    <t>Empresa</t>
  </si>
  <si>
    <t>Agent Entorn</t>
  </si>
  <si>
    <t>Seleccionar tipologia de participant 10</t>
  </si>
  <si>
    <t>(Introduïr data avaluació)</t>
  </si>
  <si>
    <t>Sergi Torrent</t>
  </si>
  <si>
    <t>Seleccionar tipologia de participant 09</t>
  </si>
  <si>
    <t>Seleccionar tipologia de participant 08</t>
  </si>
  <si>
    <t>Seleccionar tipologia de participant 07</t>
  </si>
  <si>
    <t>Seleccionar tipologia de participant 06</t>
  </si>
  <si>
    <t>Seleccionar tipologia de participant 05</t>
  </si>
  <si>
    <t>Seleccionar tipologia de participant 04</t>
  </si>
  <si>
    <t>Seleccionar tipologia de participant 03</t>
  </si>
  <si>
    <t>Seleccionar tipologia de participant 02</t>
  </si>
  <si>
    <t>Tipologia de participant 01</t>
  </si>
  <si>
    <t>Tipologia de participant 02</t>
  </si>
  <si>
    <t>Tipologia de participant 03</t>
  </si>
  <si>
    <t>Tipologia de participant 04</t>
  </si>
  <si>
    <t>Tipologia de participant 05</t>
  </si>
  <si>
    <t>Tipologia de participant 06</t>
  </si>
  <si>
    <t>Tipologia de participant 07</t>
  </si>
  <si>
    <t>Tipologia de participant 08</t>
  </si>
  <si>
    <t>Tipologia de participant 09</t>
  </si>
  <si>
    <t>Tipologia de participant 10</t>
  </si>
  <si>
    <t>Ajuts a Iniciatives de Reforç de la Competitivitat 2023. PROJECTES REFORÇ COMPETITIVITAT</t>
  </si>
  <si>
    <t>Convocatòria 2023</t>
  </si>
  <si>
    <t xml:space="preserve">Cal omplir un full de despeses pel clúster sol·licitant i una fulla de participant per cadascun dels participants en el projecte. </t>
  </si>
  <si>
    <t>Ajuts a Iniciatives de Reforç de la Competitivitat 2023 . PROJECTES REFORÇ COMPETITIVITAT</t>
  </si>
  <si>
    <t>Convocatòria 2023- Despeses subvencionables</t>
  </si>
  <si>
    <t>NIF del Clúster:</t>
  </si>
  <si>
    <t>Escriure el NIF del clúster</t>
  </si>
  <si>
    <t>Escriu el NIF del participant 01</t>
  </si>
  <si>
    <t>Escriu el NIF del participant 02</t>
  </si>
  <si>
    <t>Escriu el NIF del participant 03</t>
  </si>
  <si>
    <t>NIF del participant 04:</t>
  </si>
  <si>
    <t>Escriu el NIF del participant 04</t>
  </si>
  <si>
    <t>NIF del participant 03:</t>
  </si>
  <si>
    <t>NIF del participant 02:</t>
  </si>
  <si>
    <t>NIF del participant 01:</t>
  </si>
  <si>
    <t>NIF del participant 05:</t>
  </si>
  <si>
    <t>Escriu el NIF del participant 05</t>
  </si>
  <si>
    <t>NIF del participant 06:</t>
  </si>
  <si>
    <t>Escriu el NIF del participant 06</t>
  </si>
  <si>
    <t>ACE102/23/XX</t>
  </si>
  <si>
    <t>DOCUMENT D'AVALUACIÓ ACE102</t>
  </si>
  <si>
    <t>Gloria Viñals</t>
  </si>
  <si>
    <t>NIF del participant 07:</t>
  </si>
  <si>
    <t>Escriu el NIF del participant 07</t>
  </si>
  <si>
    <t>NIF del participant 08:</t>
  </si>
  <si>
    <t>Escriu el NIF del participant 08</t>
  </si>
  <si>
    <t>NIF del participant 09:</t>
  </si>
  <si>
    <t>Escriu el NIF del participant 09</t>
  </si>
  <si>
    <t>Escriu el NIF del participant 10</t>
  </si>
  <si>
    <t>NIF del participant 10:</t>
  </si>
  <si>
    <t>1.- PROJECTE ALINEAT AMB ELS REPTES ESTRATÈGICS DEL CLUSTER.</t>
  </si>
  <si>
    <t>2.- GRAU D'INNOVACIÓ I/O CONNEXIÓ INTERNACIONAL DEL PROJECTE</t>
  </si>
  <si>
    <t>3.- PARTICIPANTS AL PROJECTE</t>
  </si>
  <si>
    <t>3c</t>
  </si>
  <si>
    <r>
      <rPr>
        <b/>
        <sz val="11"/>
        <color theme="1"/>
        <rFont val="Calibri Light"/>
        <family val="2"/>
      </rPr>
      <t xml:space="preserve">1.a </t>
    </r>
    <r>
      <rPr>
        <sz val="11"/>
        <color theme="1"/>
        <rFont val="Calibri Light"/>
        <family val="2"/>
      </rPr>
      <t xml:space="preserve">Anàlisi estratègica consistent amb una clara </t>
    </r>
    <r>
      <rPr>
        <b/>
        <sz val="11"/>
        <color theme="1"/>
        <rFont val="Calibri Light"/>
        <family val="2"/>
      </rPr>
      <t xml:space="preserve">identificació dels reptes de negoci </t>
    </r>
    <r>
      <rPr>
        <sz val="11"/>
        <color theme="1"/>
        <rFont val="Calibri Light"/>
        <family val="2"/>
      </rPr>
      <t>i de l'entorn competitiu.</t>
    </r>
  </si>
  <si>
    <r>
      <t>2.a</t>
    </r>
    <r>
      <rPr>
        <sz val="11"/>
        <color theme="1"/>
        <rFont val="Calibri Light"/>
        <family val="2"/>
      </rPr>
      <t xml:space="preserve"> </t>
    </r>
    <r>
      <rPr>
        <b/>
        <sz val="11"/>
        <color theme="1"/>
        <rFont val="Calibri Light"/>
        <family val="2"/>
      </rPr>
      <t xml:space="preserve">Grau de novetat </t>
    </r>
    <r>
      <rPr>
        <sz val="11"/>
        <color theme="1"/>
        <rFont val="Calibri Light"/>
        <family val="2"/>
      </rPr>
      <t>respecte els projectes habituals en el clúster.</t>
    </r>
  </si>
  <si>
    <r>
      <rPr>
        <b/>
        <sz val="11"/>
        <color theme="1"/>
        <rFont val="Calibri Light"/>
        <family val="2"/>
      </rPr>
      <t>2.b</t>
    </r>
    <r>
      <rPr>
        <sz val="11"/>
        <color theme="1"/>
        <rFont val="Calibri Light"/>
        <family val="2"/>
      </rPr>
      <t xml:space="preserve"> Contribució del projecte a l'impuls de  </t>
    </r>
    <r>
      <rPr>
        <b/>
        <sz val="11"/>
        <color theme="1"/>
        <rFont val="Calibri Light"/>
        <family val="2"/>
      </rPr>
      <t>noves estratègies del sector / negoci</t>
    </r>
  </si>
  <si>
    <r>
      <rPr>
        <b/>
        <sz val="11"/>
        <color theme="1"/>
        <rFont val="Calibri Light"/>
        <family val="2"/>
      </rPr>
      <t xml:space="preserve">2.c </t>
    </r>
    <r>
      <rPr>
        <sz val="11"/>
        <color theme="1"/>
        <rFont val="Calibri Light"/>
        <family val="2"/>
      </rPr>
      <t>Contribució del projecte a l'impuls de la</t>
    </r>
    <r>
      <rPr>
        <b/>
        <sz val="11"/>
        <color theme="1"/>
        <rFont val="Calibri Light"/>
        <family val="2"/>
      </rPr>
      <t xml:space="preserve"> internacionalització del clúster</t>
    </r>
    <r>
      <rPr>
        <sz val="11"/>
        <color theme="1"/>
        <rFont val="Calibri Light"/>
        <family val="2"/>
      </rPr>
      <t xml:space="preserve"> i/o de les seves empreses.</t>
    </r>
  </si>
  <si>
    <r>
      <rPr>
        <b/>
        <sz val="11"/>
        <color theme="1"/>
        <rFont val="Calibri Light"/>
        <family val="2"/>
      </rPr>
      <t>3.a</t>
    </r>
    <r>
      <rPr>
        <sz val="11"/>
        <color theme="1"/>
        <rFont val="Calibri Light"/>
        <family val="2"/>
      </rPr>
      <t xml:space="preserve"> Existència d'</t>
    </r>
    <r>
      <rPr>
        <b/>
        <sz val="11"/>
        <color theme="1"/>
        <rFont val="Calibri Light"/>
        <family val="2"/>
      </rPr>
      <t>empreses participants en el projecte</t>
    </r>
    <r>
      <rPr>
        <sz val="11"/>
        <color theme="1"/>
        <rFont val="Calibri Light"/>
        <family val="2"/>
      </rPr>
      <t>, demostrada mitjançant fitxa de participant a la sol·licitud</t>
    </r>
  </si>
  <si>
    <r>
      <rPr>
        <b/>
        <sz val="11"/>
        <color theme="1"/>
        <rFont val="Calibri Light"/>
        <family val="2"/>
      </rPr>
      <t>3.b Tipologia de participant</t>
    </r>
    <r>
      <rPr>
        <sz val="11"/>
        <color theme="1"/>
        <rFont val="Calibri Light"/>
        <family val="2"/>
      </rPr>
      <t>: empresa del sector representat pel clúster, empresa de serveis transversal (consultories, assessories, serveis legals, agencies de Comunicació i/o màrqueting, etc.) agent tecnològic, agents de coneixement, clústers o agents de la cadena de valor.</t>
    </r>
  </si>
  <si>
    <r>
      <rPr>
        <b/>
        <sz val="11"/>
        <color theme="1"/>
        <rFont val="Calibri Light"/>
        <family val="2"/>
      </rPr>
      <t xml:space="preserve">3.c Capacitat dels participants </t>
    </r>
    <r>
      <rPr>
        <sz val="11"/>
        <color theme="1"/>
        <rFont val="Calibri Light"/>
        <family val="2"/>
      </rPr>
      <t>per a executar les tasques que li corresponen relacionades amb el projecte, a nivell de recursos humans, materials i financers.</t>
    </r>
  </si>
  <si>
    <t>4.- IMPLEMENTACIÓ DEL PROJECTE</t>
  </si>
  <si>
    <t>5.- IMPACTE SOCIOECONÒMIC DEL PROJECTE</t>
  </si>
  <si>
    <r>
      <rPr>
        <b/>
        <sz val="11"/>
        <color theme="1"/>
        <rFont val="Calibri Light"/>
        <family val="2"/>
      </rPr>
      <t>5.a Impacte reequilibri territorial.</t>
    </r>
    <r>
      <rPr>
        <sz val="11"/>
        <color theme="1"/>
        <rFont val="Calibri Light"/>
        <family val="2"/>
      </rPr>
      <t xml:space="preserve"> Es valora amb més puntuació els projectes realitzats en comarques amb un índex de competitivitat empresarial més baix, establert en base a les condicions que ofereix l'entorn comarcal per afavorir la competència de les empreses. 
La puntuació d'aquest criteri tindrà en compte la comarca on cada participant tingui el seu establiment operatiu. Amb aquest propòsit es tindrà en compte els següents nivells: 
Zona alta, comarques del: Bages, Barcelonès, Baix Llobregat, Gironès, Maresme, Osona, Segrià, Tarragonès, Vallès Occidental i Vallès Oriental. 
Zona mitjana-alta, comarques del: Alt Camp, Alt Empordà, Alt Penedès, Anoia, Baix Camp, Garraf, Garrotxa, La Selva, Pla de l'Estany i Urgell. 
Zona mitjana- baixa, comarques del: Baix Ebre, Baix Empordà, Baix Penedès, Berguedà, Cerdanya, Conca de Barberà, Montsià, Pla d'Urgell, Ripollès i Solsonès. 
Zona baixa, comarques del: Alta Ribagorça, Alt Urgell, Garrigues, Moianès, Noguera, Pallars Jussà, Pallars Sobirà, Priorat, Ribera d'Ebre, Segarra, Terra Alta i Val d'Aran. </t>
    </r>
  </si>
  <si>
    <r>
      <rPr>
        <b/>
        <sz val="11"/>
        <color theme="1"/>
        <rFont val="Calibri Light"/>
        <family val="2"/>
      </rPr>
      <t>5.b</t>
    </r>
    <r>
      <rPr>
        <sz val="11"/>
        <color theme="1"/>
        <rFont val="Calibri Light"/>
        <family val="2"/>
      </rPr>
      <t xml:space="preserve">  El projecte genera un</t>
    </r>
    <r>
      <rPr>
        <b/>
        <sz val="11"/>
        <color theme="1"/>
        <rFont val="Calibri Light"/>
        <family val="2"/>
      </rPr>
      <t xml:space="preserve"> retorn positiu  </t>
    </r>
    <r>
      <rPr>
        <sz val="11"/>
        <color theme="1"/>
        <rFont val="Calibri Light"/>
        <family val="2"/>
      </rPr>
      <t xml:space="preserve">destacable en la competitivitat de les empreses que hi participen i tindrà  </t>
    </r>
    <r>
      <rPr>
        <b/>
        <sz val="11"/>
        <color theme="1"/>
        <rFont val="Calibri Light"/>
        <family val="2"/>
      </rPr>
      <t>efecte multiplicador</t>
    </r>
    <r>
      <rPr>
        <sz val="11"/>
        <color theme="1"/>
        <rFont val="Calibri Light"/>
        <family val="2"/>
      </rPr>
      <t xml:space="preserve"> en la dinàmica competitiva del negoci en el qual actua. </t>
    </r>
  </si>
  <si>
    <r>
      <rPr>
        <b/>
        <sz val="11"/>
        <color theme="1"/>
        <rFont val="Calibri Light"/>
        <family val="2"/>
      </rPr>
      <t>5.c</t>
    </r>
    <r>
      <rPr>
        <sz val="11"/>
        <color theme="1"/>
        <rFont val="Calibri Light"/>
        <family val="2"/>
      </rPr>
      <t xml:space="preserve"> El projecte genera  </t>
    </r>
    <r>
      <rPr>
        <b/>
        <sz val="11"/>
        <color theme="1"/>
        <rFont val="Calibri Light"/>
        <family val="2"/>
      </rPr>
      <t>bones pràctiques</t>
    </r>
    <r>
      <rPr>
        <sz val="11"/>
        <color theme="1"/>
        <rFont val="Calibri Light"/>
        <family val="2"/>
      </rPr>
      <t xml:space="preserve"> extrapolables a altres empreses del sector, fins i tot a altres sectors. </t>
    </r>
  </si>
  <si>
    <r>
      <rPr>
        <b/>
        <sz val="11"/>
        <color theme="1"/>
        <rFont val="Calibri Light"/>
        <family val="2"/>
      </rPr>
      <t xml:space="preserve">6.a </t>
    </r>
    <r>
      <rPr>
        <sz val="11"/>
        <color theme="1"/>
        <rFont val="Calibri Light"/>
        <family val="2"/>
      </rPr>
      <t xml:space="preserve">Valoració del </t>
    </r>
    <r>
      <rPr>
        <b/>
        <sz val="11"/>
        <color theme="1"/>
        <rFont val="Calibri Light"/>
        <family val="2"/>
      </rPr>
      <t xml:space="preserve">propòsit estratègic </t>
    </r>
    <r>
      <rPr>
        <sz val="11"/>
        <color theme="1"/>
        <rFont val="Calibri Light"/>
        <family val="2"/>
      </rPr>
      <t xml:space="preserve">del valor compartit dins del projecte. Es valorarà si el propòsit del projecte és l’impacte social i mediambiental a més de la generació de valor econòmic. </t>
    </r>
  </si>
  <si>
    <r>
      <t xml:space="preserve">6.b </t>
    </r>
    <r>
      <rPr>
        <sz val="11"/>
        <color theme="1"/>
        <rFont val="Calibri Light"/>
        <family val="2"/>
      </rPr>
      <t xml:space="preserve">Capacitat del projecte de generar valor compartit. Es valorarà l’impacte del projecte a nivell social i mediambiental tenint en compte els diferents Objectius de Desenvolupament Sostenible (ODS).
</t>
    </r>
    <r>
      <rPr>
        <u/>
        <sz val="11"/>
        <color theme="4"/>
        <rFont val="Calibri Light"/>
        <family val="2"/>
      </rPr>
      <t>https://mediambient.gencat.cat/ca/05_ambits_dactuacio/educacio_i_sostenibilitat/desenvolupament_sostenible/agenda-2030-ods/que-son-els-ods/</t>
    </r>
  </si>
  <si>
    <t>7.- ORINETACIÓ I ENFOCAMENT DEL PROJECTE CAP A LA PERSPECTIVA DE GÈNERE</t>
  </si>
  <si>
    <r>
      <rPr>
        <b/>
        <sz val="11"/>
        <color theme="1"/>
        <rFont val="Calibri Light"/>
        <family val="2"/>
      </rPr>
      <t>7.</t>
    </r>
    <r>
      <rPr>
        <sz val="11"/>
        <color theme="1"/>
        <rFont val="Calibri Light"/>
        <family val="2"/>
      </rPr>
      <t xml:space="preserve"> Orientació i enfocament del projecte cap a la perspectiva de gènere </t>
    </r>
  </si>
  <si>
    <t>8.- TRAJECTÒRIA DEL CLÚSTER</t>
  </si>
  <si>
    <r>
      <rPr>
        <b/>
        <sz val="11"/>
        <color theme="1"/>
        <rFont val="Calibri Light"/>
        <family val="2"/>
      </rPr>
      <t>8.a Valoració de l'evolució de les activitats del clúster en els darrers tres anys:</t>
    </r>
    <r>
      <rPr>
        <sz val="11"/>
        <color theme="1"/>
        <rFont val="Calibri Light"/>
        <family val="2"/>
      </rPr>
      <t xml:space="preserve">
- </t>
    </r>
    <r>
      <rPr>
        <b/>
        <sz val="11"/>
        <color theme="1"/>
        <rFont val="Calibri Light"/>
        <family val="2"/>
      </rPr>
      <t xml:space="preserve">cartera de projectes </t>
    </r>
    <r>
      <rPr>
        <sz val="11"/>
        <color theme="1"/>
        <rFont val="Calibri Light"/>
        <family val="2"/>
      </rPr>
      <t xml:space="preserve">executats i en curs on el clúster és coordinador o participant. 
- evolució del número de socis del clúster. 
- </t>
    </r>
    <r>
      <rPr>
        <b/>
        <sz val="11"/>
        <color theme="1"/>
        <rFont val="Calibri Light"/>
        <family val="2"/>
      </rPr>
      <t>quadre resum resultats pla d’activitats</t>
    </r>
    <r>
      <rPr>
        <sz val="11"/>
        <color theme="1"/>
        <rFont val="Calibri Light"/>
        <family val="2"/>
      </rPr>
      <t xml:space="preserve"> de l’any anterior (indicant nom d’activitat i núm. de participants).</t>
    </r>
  </si>
  <si>
    <r>
      <rPr>
        <b/>
        <sz val="11"/>
        <color theme="1"/>
        <rFont val="Calibri Light"/>
        <family val="2"/>
      </rPr>
      <t xml:space="preserve">8.b </t>
    </r>
    <r>
      <rPr>
        <sz val="11"/>
        <color theme="1"/>
        <rFont val="Calibri Light"/>
        <family val="2"/>
      </rPr>
      <t xml:space="preserve">Valoració dels socis respecte el </t>
    </r>
    <r>
      <rPr>
        <b/>
        <sz val="11"/>
        <color theme="1"/>
        <rFont val="Calibri Light"/>
        <family val="2"/>
      </rPr>
      <t>valor que aporta formar part del seu clúster,</t>
    </r>
    <r>
      <rPr>
        <sz val="11"/>
        <color theme="1"/>
        <rFont val="Calibri Light"/>
        <family val="2"/>
      </rPr>
      <t xml:space="preserve"> segons els resultats obtinguts a la darrera enquesta als socis sobre l'avaluació de la política de clústers. </t>
    </r>
  </si>
  <si>
    <t>8a</t>
  </si>
  <si>
    <t>8b</t>
  </si>
  <si>
    <t>PROJECTES DE REFORÇ COMPETITIU - CÀLCUL CRITERI 3.b. Tipologia de participant</t>
  </si>
  <si>
    <t>Tipologia d'Empresa</t>
  </si>
  <si>
    <t>Empresa del sector</t>
  </si>
  <si>
    <t>Empresa vinculada al sector</t>
  </si>
  <si>
    <t>Empresa transversal</t>
  </si>
  <si>
    <t>Informe d'Auditoria</t>
  </si>
  <si>
    <t xml:space="preserve">Despeses d'Auditoria </t>
  </si>
  <si>
    <t xml:space="preserve">DESGLOSSAMENT DE LES DESPESES D'AUDITORIA </t>
  </si>
  <si>
    <t>Descripció del projecte
Objectius
Alineament amb els reptes estratègics
Grau de novetat/innovació/internacionalització
Impacte en valor compartit
Rol dels Participants
Pressupost
Comentari tècnic</t>
  </si>
  <si>
    <t>Comarca participant 01</t>
  </si>
  <si>
    <t>Seleccionar tipologia de participant 01</t>
  </si>
  <si>
    <t>Tipologia de projecte</t>
  </si>
  <si>
    <t>Identifica la tipologia de projecte, dins dels 5 eixos estratègics</t>
  </si>
  <si>
    <t>Ambits del projecte</t>
  </si>
  <si>
    <t>Valor Compartit</t>
  </si>
  <si>
    <t>Internacionalització</t>
  </si>
  <si>
    <t xml:space="preserve">Talent </t>
  </si>
  <si>
    <t>Canvi Estratègic</t>
  </si>
  <si>
    <t>Tipologia de Participant</t>
  </si>
  <si>
    <t>Escull la tipología del participant 1</t>
  </si>
  <si>
    <t>Escull la tipología del participant 2</t>
  </si>
  <si>
    <t>Escull la tipología del participant 3</t>
  </si>
  <si>
    <t>Escull la tipología del participant 4</t>
  </si>
  <si>
    <t>Escull la tipología del participant 5</t>
  </si>
  <si>
    <t>Escull la tipología del participant 6</t>
  </si>
  <si>
    <t>Escull la tipología del participant 7</t>
  </si>
  <si>
    <t>Escull la tipología del participant 8</t>
  </si>
  <si>
    <t>Escull la tipología del participant 9</t>
  </si>
  <si>
    <t>Escull la tipología del participant 10</t>
  </si>
  <si>
    <t>TIPOLOGIA DE PROJECTE</t>
  </si>
  <si>
    <t>NÚMERO DE PARTICIPANTS</t>
  </si>
  <si>
    <t>Puntuació Expedient</t>
  </si>
  <si>
    <t>Criteri</t>
  </si>
  <si>
    <t>Puntuació</t>
  </si>
  <si>
    <t>1.b</t>
  </si>
  <si>
    <t>1.a</t>
  </si>
  <si>
    <t>2.a</t>
  </si>
  <si>
    <t>2.b</t>
  </si>
  <si>
    <t>2.c</t>
  </si>
  <si>
    <t>3.a</t>
  </si>
  <si>
    <t>3.b</t>
  </si>
  <si>
    <t>3.c</t>
  </si>
  <si>
    <t>4.a</t>
  </si>
  <si>
    <t>4.b</t>
  </si>
  <si>
    <t>5.a</t>
  </si>
  <si>
    <t>5.b</t>
  </si>
  <si>
    <t>5.c</t>
  </si>
  <si>
    <t>6.a</t>
  </si>
  <si>
    <t>6.b</t>
  </si>
  <si>
    <t>8.a</t>
  </si>
  <si>
    <t>8.b</t>
  </si>
  <si>
    <t>VALOR A INTRODUÏR A TAIS COM RESULTAT SUBCRITERI 3.b.</t>
  </si>
  <si>
    <t>Innovació Tecnològica</t>
  </si>
  <si>
    <t>Innovació no Tecnològica</t>
  </si>
  <si>
    <t>Ecommerce Marketplace</t>
  </si>
  <si>
    <t>Interclúster</t>
  </si>
  <si>
    <t>Noves Tendències</t>
  </si>
  <si>
    <t>Startups</t>
  </si>
  <si>
    <t>Finançament</t>
  </si>
  <si>
    <t>Agents d'Entorn</t>
  </si>
  <si>
    <t>Despeses agrupades</t>
  </si>
  <si>
    <t>Total Despeses de Contractació</t>
  </si>
  <si>
    <t xml:space="preserve">Informe d'auditoria </t>
  </si>
  <si>
    <t>Hores de personal</t>
  </si>
  <si>
    <t>TOTAL</t>
  </si>
  <si>
    <t>Sol·licitant</t>
  </si>
  <si>
    <t>Participant1</t>
  </si>
  <si>
    <t>Participant2</t>
  </si>
  <si>
    <t>Participant3</t>
  </si>
  <si>
    <t>Participant4</t>
  </si>
  <si>
    <t>Participant5</t>
  </si>
  <si>
    <t>Participant6</t>
  </si>
  <si>
    <t>Participant7</t>
  </si>
  <si>
    <t>Participant8</t>
  </si>
  <si>
    <t>Participant9</t>
  </si>
  <si>
    <t>Participant10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</si>
</sst>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 #,##0.00\ &quot;€&quot;_-;\-* #,##0.00\ &quot;€&quot;_-;_-* &quot;-&quot;??\ &quot;€&quot;_-;_-@_-"/>
    <numFmt numFmtId="164" formatCode="#,##0.00\ &quot;€&quot;"/>
    <numFmt numFmtId="165" formatCode="#,##0.00_ ;\-#,##0.00\ "/>
  </numFmts>
  <fonts count="5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9" tint="-0.249977111117893"/>
      <name val="Calibri"/>
      <family val="2"/>
      <scheme val="minor"/>
    </font>
    <font>
      <i/>
      <sz val="12"/>
      <color theme="1"/>
      <name val="Calibri"/>
      <family val="2"/>
      <scheme val="minor"/>
    </font>
    <font>
      <b/>
      <sz val="18"/>
      <color theme="1"/>
      <name val="Calibri"/>
      <family val="2"/>
      <scheme val="minor"/>
    </font>
    <font>
      <b/>
      <sz val="12"/>
      <color theme="0"/>
      <name val="Calibri"/>
      <family val="2"/>
      <scheme val="minor"/>
    </font>
    <font>
      <b/>
      <sz val="12"/>
      <color theme="1"/>
      <name val="Calibri"/>
      <family val="2"/>
      <scheme val="minor"/>
    </font>
    <font>
      <b/>
      <i/>
      <sz val="16"/>
      <color theme="1"/>
      <name val="Calibri"/>
      <family val="2"/>
      <scheme val="minor"/>
    </font>
    <font>
      <sz val="14"/>
      <color theme="1"/>
      <name val="Calibri"/>
      <family val="2"/>
      <scheme val="minor"/>
    </font>
    <font>
      <b/>
      <sz val="16"/>
      <color theme="1"/>
      <name val="Calibri"/>
      <family val="2"/>
      <scheme val="minor"/>
    </font>
    <font>
      <b/>
      <sz val="20"/>
      <color theme="4" tint="-0.249977111117893"/>
      <name val="Calibri"/>
      <family val="2"/>
      <scheme val="minor"/>
    </font>
    <font>
      <b/>
      <u val="double"/>
      <sz val="18"/>
      <color theme="1"/>
      <name val="Calibri"/>
      <family val="2"/>
      <scheme val="minor"/>
    </font>
    <font>
      <b/>
      <u/>
      <sz val="18"/>
      <color theme="1"/>
      <name val="Calibri"/>
      <family val="2"/>
      <scheme val="minor"/>
    </font>
    <font>
      <b/>
      <sz val="14"/>
      <color theme="1"/>
      <name val="Calibri"/>
      <family val="2"/>
      <scheme val="minor"/>
    </font>
    <font>
      <b/>
      <sz val="18"/>
      <color rgb="FFC00000"/>
      <name val="Calibri"/>
      <family val="2"/>
      <scheme val="minor"/>
    </font>
    <font>
      <sz val="9"/>
      <color theme="1"/>
      <name val="Calibri"/>
      <family val="2"/>
      <scheme val="minor"/>
    </font>
    <font>
      <sz val="16"/>
      <color theme="1"/>
      <name val="Calibri"/>
      <family val="2"/>
      <scheme val="minor"/>
    </font>
    <font>
      <b/>
      <sz val="24"/>
      <color theme="0"/>
      <name val="Calibri"/>
      <family val="2"/>
      <scheme val="minor"/>
    </font>
    <font>
      <b/>
      <sz val="10"/>
      <color theme="1"/>
      <name val="Calibri"/>
      <family val="2"/>
      <scheme val="minor"/>
    </font>
    <font>
      <i/>
      <sz val="11"/>
      <color theme="1"/>
      <name val="Calibri"/>
      <family val="2"/>
      <scheme val="minor"/>
    </font>
    <font>
      <b/>
      <sz val="12"/>
      <color theme="8" tint="-0.249977111117893"/>
      <name val="Calibri"/>
      <family val="2"/>
      <scheme val="minor"/>
    </font>
    <font>
      <sz val="10"/>
      <color theme="1"/>
      <name val="Calibri"/>
      <family val="2"/>
      <scheme val="minor"/>
    </font>
    <font>
      <b/>
      <sz val="11"/>
      <name val="Calibri"/>
      <family val="2"/>
    </font>
    <font>
      <b/>
      <sz val="16"/>
      <color theme="8" tint="-0.249977111117893"/>
      <name val="Calibri"/>
      <family val="2"/>
      <scheme val="minor"/>
    </font>
    <font>
      <i/>
      <sz val="10"/>
      <color theme="1"/>
      <name val="Calibri"/>
      <family val="2"/>
      <scheme val="minor"/>
    </font>
    <font>
      <b/>
      <sz val="12"/>
      <color theme="1"/>
      <name val="Calibri Light"/>
      <family val="2"/>
    </font>
    <font>
      <b/>
      <sz val="10"/>
      <color theme="1"/>
      <name val="Calibri Light"/>
      <family val="2"/>
    </font>
    <font>
      <sz val="10"/>
      <color theme="1"/>
      <name val="Calibri Light"/>
      <family val="2"/>
    </font>
    <font>
      <sz val="11"/>
      <color theme="1"/>
      <name val="Calibri Light"/>
      <family val="2"/>
    </font>
    <font>
      <b/>
      <sz val="11"/>
      <color theme="1"/>
      <name val="Calibri Light"/>
      <family val="2"/>
    </font>
    <font>
      <i/>
      <sz val="10"/>
      <color theme="1"/>
      <name val="Calibri Light"/>
      <family val="2"/>
    </font>
    <font>
      <sz val="12"/>
      <color theme="1"/>
      <name val="Calibri Light"/>
      <family val="2"/>
    </font>
    <font>
      <sz val="11"/>
      <name val="Calibri Light"/>
      <family val="2"/>
    </font>
    <font>
      <b/>
      <sz val="11"/>
      <name val="Calibri Light"/>
      <family val="2"/>
    </font>
    <font>
      <sz val="10"/>
      <name val="Calibri Light"/>
      <family val="2"/>
    </font>
    <font>
      <b/>
      <sz val="10"/>
      <name val="Calibri Light"/>
      <family val="2"/>
    </font>
    <font>
      <i/>
      <sz val="11"/>
      <color theme="1"/>
      <name val="Calibri Light"/>
      <family val="2"/>
    </font>
    <font>
      <b/>
      <sz val="16"/>
      <color rgb="FFFF0000"/>
      <name val="Calibri"/>
      <family val="2"/>
      <scheme val="minor"/>
    </font>
    <font>
      <b/>
      <sz val="24"/>
      <color theme="4" tint="-0.249977111117893"/>
      <name val="Calibri"/>
      <family val="2"/>
      <scheme val="minor"/>
    </font>
    <font>
      <sz val="8"/>
      <color theme="1"/>
      <name val="Calibri"/>
      <family val="2"/>
      <scheme val="minor"/>
    </font>
    <font>
      <sz val="10"/>
      <name val="Arial"/>
      <family val="2"/>
    </font>
    <font>
      <sz val="10"/>
      <name val="Calibri"/>
      <family val="2"/>
      <scheme val="minor"/>
    </font>
    <font>
      <b/>
      <i/>
      <sz val="11"/>
      <color theme="1"/>
      <name val="Calibri"/>
      <family val="2"/>
      <scheme val="minor"/>
    </font>
    <font>
      <b/>
      <i/>
      <sz val="12"/>
      <color theme="0"/>
      <name val="Calibri"/>
      <family val="2"/>
      <scheme val="minor"/>
    </font>
    <font>
      <b/>
      <i/>
      <sz val="14"/>
      <color theme="0"/>
      <name val="Calibri"/>
      <family val="2"/>
      <scheme val="minor"/>
    </font>
    <font>
      <b/>
      <sz val="16"/>
      <name val="Calibri"/>
      <family val="2"/>
      <scheme val="minor"/>
    </font>
    <font>
      <b/>
      <sz val="8"/>
      <color rgb="FFC00000"/>
      <name val="Calibri"/>
      <family val="2"/>
      <scheme val="minor"/>
    </font>
    <font>
      <b/>
      <sz val="18"/>
      <color theme="4" tint="-0.249977111117893"/>
      <name val="Calibri"/>
      <family val="2"/>
      <scheme val="minor"/>
    </font>
    <font>
      <u/>
      <sz val="11"/>
      <color theme="4"/>
      <name val="Calibri Light"/>
      <family val="2"/>
    </font>
    <font>
      <sz val="8"/>
      <name val="Calibri"/>
      <family val="2"/>
      <scheme val="minor"/>
    </font>
    <font>
      <b/>
      <sz val="11"/>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rgb="FF00B0F0"/>
        <bgColor indexed="64"/>
      </patternFill>
    </fill>
    <fill>
      <patternFill patternType="solid">
        <fgColor theme="0"/>
        <bgColor rgb="FF000000"/>
      </patternFill>
    </fill>
    <fill>
      <patternFill patternType="solid">
        <fgColor theme="8" tint="-0.249977111117893"/>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9999"/>
        <bgColor indexed="64"/>
      </patternFill>
    </fill>
    <fill>
      <patternFill patternType="solid">
        <fgColor theme="5" tint="0.79998168889431442"/>
        <bgColor indexed="64"/>
      </patternFill>
    </fill>
    <fill>
      <patternFill patternType="solid">
        <fgColor rgb="FFFFD5D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108">
    <border>
      <left/>
      <right/>
      <top/>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ck">
        <color theme="4" tint="-0.24994659260841701"/>
      </left>
      <right/>
      <top style="thick">
        <color theme="4" tint="-0.24994659260841701"/>
      </top>
      <bottom style="thin">
        <color theme="4" tint="-0.24994659260841701"/>
      </bottom>
      <diagonal/>
    </border>
    <border>
      <left/>
      <right/>
      <top style="thick">
        <color theme="4" tint="-0.24994659260841701"/>
      </top>
      <bottom style="thin">
        <color theme="4" tint="-0.24994659260841701"/>
      </bottom>
      <diagonal/>
    </border>
    <border>
      <left style="thick">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ck">
        <color theme="4" tint="-0.24994659260841701"/>
      </left>
      <right/>
      <top style="thin">
        <color theme="4" tint="-0.24994659260841701"/>
      </top>
      <bottom/>
      <diagonal/>
    </border>
    <border>
      <left/>
      <right/>
      <top style="thin">
        <color theme="4" tint="-0.2499465926084170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5" tint="-0.499984740745262"/>
      </left>
      <right/>
      <top style="medium">
        <color theme="5" tint="-0.499984740745262"/>
      </top>
      <bottom style="medium">
        <color theme="5" tint="-0.499984740745262"/>
      </bottom>
      <diagonal/>
    </border>
    <border>
      <left style="medium">
        <color indexed="64"/>
      </left>
      <right style="medium">
        <color indexed="64"/>
      </right>
      <top style="medium">
        <color indexed="64"/>
      </top>
      <bottom style="medium">
        <color indexed="64"/>
      </bottom>
      <diagonal/>
    </border>
    <border>
      <left/>
      <right/>
      <top style="double">
        <color auto="1"/>
      </top>
      <bottom style="double">
        <color auto="1"/>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theme="0" tint="-4.9989318521683403E-2"/>
      </bottom>
      <diagonal/>
    </border>
    <border>
      <left/>
      <right/>
      <top/>
      <bottom style="thin">
        <color theme="0" tint="-4.9989318521683403E-2"/>
      </bottom>
      <diagonal/>
    </border>
    <border>
      <left/>
      <right style="medium">
        <color indexed="64"/>
      </right>
      <top/>
      <bottom style="thin">
        <color theme="0" tint="-4.9989318521683403E-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medium">
        <color indexed="64"/>
      </right>
      <top style="thin">
        <color theme="0" tint="-4.9989318521683403E-2"/>
      </top>
      <bottom style="thin">
        <color theme="0" tint="-4.9989318521683403E-2"/>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theme="0" tint="-4.9989318521683403E-2"/>
      </top>
      <bottom style="thin">
        <color theme="0"/>
      </bottom>
      <diagonal/>
    </border>
    <border>
      <left/>
      <right/>
      <top style="thin">
        <color theme="0" tint="-4.9989318521683403E-2"/>
      </top>
      <bottom style="thin">
        <color theme="0"/>
      </bottom>
      <diagonal/>
    </border>
    <border>
      <left/>
      <right style="medium">
        <color indexed="64"/>
      </right>
      <top style="thin">
        <color theme="0" tint="-4.9989318521683403E-2"/>
      </top>
      <bottom style="thin">
        <color theme="0"/>
      </bottom>
      <diagonal/>
    </border>
    <border>
      <left/>
      <right/>
      <top style="thin">
        <color theme="0" tint="-4.9989318521683403E-2"/>
      </top>
      <bottom/>
      <diagonal/>
    </border>
    <border>
      <left/>
      <right style="medium">
        <color indexed="64"/>
      </right>
      <top style="thin">
        <color theme="0" tint="-4.9989318521683403E-2"/>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medium">
        <color theme="5" tint="-0.499984740745262"/>
      </top>
      <bottom style="medium">
        <color theme="5" tint="-0.499984740745262"/>
      </bottom>
      <diagonal/>
    </border>
    <border>
      <left/>
      <right style="medium">
        <color theme="4" tint="-0.499984740745262"/>
      </right>
      <top style="medium">
        <color theme="5" tint="-0.499984740745262"/>
      </top>
      <bottom style="medium">
        <color theme="5" tint="-0.499984740745262"/>
      </bottom>
      <diagonal/>
    </border>
    <border>
      <left style="medium">
        <color theme="4" tint="-0.499984740745262"/>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thick">
        <color theme="4" tint="-0.24994659260841701"/>
      </left>
      <right/>
      <top style="medium">
        <color theme="4" tint="-0.24994659260841701"/>
      </top>
      <bottom style="thick">
        <color theme="4" tint="-0.24994659260841701"/>
      </bottom>
      <diagonal/>
    </border>
    <border>
      <left/>
      <right/>
      <top style="medium">
        <color theme="4" tint="-0.24994659260841701"/>
      </top>
      <bottom style="thick">
        <color theme="4" tint="-0.24994659260841701"/>
      </bottom>
      <diagonal/>
    </border>
    <border>
      <left/>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
      <left style="medium">
        <color theme="5" tint="-0.499984740745262"/>
      </left>
      <right/>
      <top/>
      <bottom/>
      <diagonal/>
    </border>
    <border>
      <left/>
      <right style="medium">
        <color theme="5" tint="-0.499984740745262"/>
      </right>
      <top/>
      <bottom/>
      <diagonal/>
    </border>
    <border>
      <left/>
      <right style="thick">
        <color theme="4" tint="-0.24994659260841701"/>
      </right>
      <top style="thick">
        <color theme="4" tint="-0.24994659260841701"/>
      </top>
      <bottom style="thin">
        <color theme="4" tint="-0.24994659260841701"/>
      </bottom>
      <diagonal/>
    </border>
    <border>
      <left/>
      <right style="thick">
        <color theme="4" tint="-0.24994659260841701"/>
      </right>
      <top style="thin">
        <color theme="4" tint="-0.24994659260841701"/>
      </top>
      <bottom style="thin">
        <color theme="4" tint="-0.24994659260841701"/>
      </bottom>
      <diagonal/>
    </border>
    <border>
      <left/>
      <right style="thick">
        <color theme="4" tint="-0.24994659260841701"/>
      </right>
      <top style="thin">
        <color theme="4" tint="-0.24994659260841701"/>
      </top>
      <bottom/>
      <diagonal/>
    </border>
    <border>
      <left/>
      <right style="thick">
        <color theme="4" tint="-0.24994659260841701"/>
      </right>
      <top style="medium">
        <color theme="4" tint="-0.24994659260841701"/>
      </top>
      <bottom style="thick">
        <color theme="4" tint="-0.24994659260841701"/>
      </bottom>
      <diagonal/>
    </border>
    <border>
      <left/>
      <right/>
      <top style="thin">
        <color indexed="64"/>
      </top>
      <bottom/>
      <diagonal/>
    </border>
    <border>
      <left/>
      <right style="medium">
        <color indexed="64"/>
      </right>
      <top style="thin">
        <color theme="0" tint="-4.9989318521683403E-2"/>
      </top>
      <bottom style="medium">
        <color indexed="64"/>
      </bottom>
      <diagonal/>
    </border>
    <border>
      <left/>
      <right/>
      <top style="thin">
        <color theme="0" tint="-4.9989318521683403E-2"/>
      </top>
      <bottom style="medium">
        <color indexed="64"/>
      </bottom>
      <diagonal/>
    </border>
    <border>
      <left style="thick">
        <color theme="4" tint="-0.24994659260841701"/>
      </left>
      <right/>
      <top/>
      <bottom style="thin">
        <color theme="4" tint="-0.24994659260841701"/>
      </bottom>
      <diagonal/>
    </border>
    <border>
      <left/>
      <right/>
      <top/>
      <bottom style="thin">
        <color theme="4" tint="-0.24994659260841701"/>
      </bottom>
      <diagonal/>
    </border>
    <border>
      <left style="thin">
        <color indexed="64"/>
      </left>
      <right style="thin">
        <color indexed="64"/>
      </right>
      <top/>
      <bottom/>
      <diagonal/>
    </border>
    <border>
      <left style="medium">
        <color indexed="64"/>
      </left>
      <right/>
      <top style="thin">
        <color theme="0" tint="-4.9989318521683403E-2"/>
      </top>
      <bottom style="medium">
        <color indexed="64"/>
      </bottom>
      <diagonal/>
    </border>
    <border>
      <left style="medium">
        <color indexed="64"/>
      </left>
      <right/>
      <top style="thin">
        <color theme="0"/>
      </top>
      <bottom/>
      <diagonal/>
    </border>
    <border>
      <left/>
      <right/>
      <top style="thin">
        <color theme="0"/>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2" fillId="0" borderId="0"/>
    <xf numFmtId="9" fontId="42" fillId="0" borderId="0" applyFont="0" applyFill="0" applyBorder="0" applyAlignment="0" applyProtection="0"/>
  </cellStyleXfs>
  <cellXfs count="436">
    <xf numFmtId="0" fontId="0" fillId="0" borderId="0" xfId="0"/>
    <xf numFmtId="0" fontId="0" fillId="2" borderId="0" xfId="0" applyFill="1"/>
    <xf numFmtId="0" fontId="4" fillId="2" borderId="0" xfId="0" applyFont="1" applyFill="1" applyAlignment="1">
      <alignment horizontal="center" vertical="center"/>
    </xf>
    <xf numFmtId="44" fontId="0" fillId="2" borderId="2" xfId="1" applyFont="1" applyFill="1" applyBorder="1" applyAlignment="1" applyProtection="1">
      <alignment horizontal="center" vertical="center" wrapText="1"/>
      <protection locked="0"/>
    </xf>
    <xf numFmtId="0" fontId="3" fillId="2" borderId="0" xfId="0" applyFont="1" applyFill="1" applyAlignment="1">
      <alignment horizontal="right" vertical="center" wrapText="1" indent="2"/>
    </xf>
    <xf numFmtId="44" fontId="0" fillId="2" borderId="0" xfId="0" applyNumberFormat="1" applyFill="1" applyAlignment="1">
      <alignment vertical="center"/>
    </xf>
    <xf numFmtId="0" fontId="0" fillId="2" borderId="0" xfId="0" applyFill="1" applyAlignment="1">
      <alignment vertical="center"/>
    </xf>
    <xf numFmtId="44" fontId="0" fillId="2" borderId="0" xfId="1" applyFont="1" applyFill="1" applyAlignment="1">
      <alignment vertical="center"/>
    </xf>
    <xf numFmtId="44" fontId="0" fillId="2" borderId="0" xfId="1" applyFont="1" applyFill="1" applyAlignment="1">
      <alignment horizontal="right" vertical="center"/>
    </xf>
    <xf numFmtId="0" fontId="6" fillId="2" borderId="0" xfId="0" applyFont="1" applyFill="1" applyAlignment="1">
      <alignment horizontal="left" vertical="center"/>
    </xf>
    <xf numFmtId="0" fontId="10" fillId="3" borderId="4" xfId="0" applyFont="1" applyFill="1" applyBorder="1" applyAlignment="1">
      <alignment horizontal="left" vertical="center"/>
    </xf>
    <xf numFmtId="0" fontId="0" fillId="2" borderId="7" xfId="0" applyFill="1" applyBorder="1" applyAlignment="1">
      <alignment horizontal="left"/>
    </xf>
    <xf numFmtId="0" fontId="10" fillId="5" borderId="7" xfId="0" applyFont="1" applyFill="1" applyBorder="1" applyAlignment="1">
      <alignment horizontal="left" vertical="center"/>
    </xf>
    <xf numFmtId="0" fontId="10" fillId="4" borderId="9" xfId="0" applyFont="1" applyFill="1" applyBorder="1" applyAlignment="1">
      <alignment horizontal="left" vertical="center"/>
    </xf>
    <xf numFmtId="0" fontId="7" fillId="6" borderId="0" xfId="0" applyFont="1" applyFill="1" applyAlignment="1">
      <alignment vertical="center"/>
    </xf>
    <xf numFmtId="0" fontId="2" fillId="6" borderId="0" xfId="0" applyFont="1" applyFill="1" applyAlignment="1">
      <alignment vertical="center"/>
    </xf>
    <xf numFmtId="44" fontId="0" fillId="7" borderId="0" xfId="1" applyFont="1" applyFill="1" applyAlignment="1">
      <alignment vertical="center"/>
    </xf>
    <xf numFmtId="44" fontId="3" fillId="7" borderId="0" xfId="0" applyNumberFormat="1" applyFont="1" applyFill="1" applyAlignment="1">
      <alignment horizontal="center" vertical="center" wrapText="1"/>
    </xf>
    <xf numFmtId="0" fontId="3" fillId="7" borderId="0" xfId="0" applyFont="1" applyFill="1" applyAlignment="1">
      <alignment horizontal="center" vertical="center"/>
    </xf>
    <xf numFmtId="44" fontId="0" fillId="7" borderId="0" xfId="1" applyFont="1" applyFill="1" applyAlignment="1">
      <alignment horizontal="right" vertical="center"/>
    </xf>
    <xf numFmtId="0" fontId="0" fillId="7" borderId="13" xfId="0" applyFill="1" applyBorder="1"/>
    <xf numFmtId="0" fontId="0" fillId="7" borderId="15" xfId="0" applyFill="1" applyBorder="1"/>
    <xf numFmtId="0" fontId="15" fillId="7" borderId="16" xfId="0" applyFont="1" applyFill="1" applyBorder="1" applyAlignment="1">
      <alignment horizontal="left" vertical="center"/>
    </xf>
    <xf numFmtId="0" fontId="8" fillId="7" borderId="17" xfId="0" applyFont="1" applyFill="1" applyBorder="1" applyAlignment="1">
      <alignment horizontal="left" vertical="center"/>
    </xf>
    <xf numFmtId="0" fontId="0" fillId="7" borderId="17" xfId="0" applyFill="1" applyBorder="1"/>
    <xf numFmtId="0" fontId="16" fillId="2" borderId="0" xfId="0" applyFont="1" applyFill="1"/>
    <xf numFmtId="0" fontId="18" fillId="2" borderId="0" xfId="0" applyFont="1" applyFill="1"/>
    <xf numFmtId="0" fontId="5" fillId="2" borderId="0" xfId="0" applyFont="1" applyFill="1" applyAlignment="1">
      <alignment horizontal="left" vertical="center"/>
    </xf>
    <xf numFmtId="0" fontId="0" fillId="0" borderId="1" xfId="0" applyBorder="1" applyAlignment="1" applyProtection="1">
      <alignment horizontal="left" vertical="center" wrapText="1" indent="2"/>
      <protection locked="0"/>
    </xf>
    <xf numFmtId="0" fontId="3" fillId="7" borderId="0" xfId="0" applyFont="1" applyFill="1" applyAlignment="1">
      <alignment horizontal="right" vertical="center" wrapText="1" indent="2"/>
    </xf>
    <xf numFmtId="0" fontId="0" fillId="7" borderId="0" xfId="0" applyFill="1" applyAlignment="1">
      <alignment vertical="center"/>
    </xf>
    <xf numFmtId="44" fontId="3" fillId="7" borderId="0" xfId="0" applyNumberFormat="1" applyFont="1" applyFill="1" applyAlignment="1">
      <alignment horizontal="center" vertical="center"/>
    </xf>
    <xf numFmtId="0" fontId="0" fillId="4" borderId="0" xfId="0" applyFill="1"/>
    <xf numFmtId="0" fontId="11" fillId="2" borderId="0" xfId="0"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xf numFmtId="0" fontId="11" fillId="2" borderId="27" xfId="0" applyFont="1" applyFill="1" applyBorder="1" applyAlignment="1">
      <alignment vertical="center"/>
    </xf>
    <xf numFmtId="0" fontId="11" fillId="2" borderId="0" xfId="0" applyFont="1" applyFill="1" applyAlignment="1">
      <alignment horizontal="left" vertical="center"/>
    </xf>
    <xf numFmtId="0" fontId="8" fillId="2" borderId="0" xfId="0" applyFont="1" applyFill="1" applyAlignment="1">
      <alignment horizontal="left" vertical="center" indent="1"/>
    </xf>
    <xf numFmtId="164" fontId="24" fillId="13" borderId="0" xfId="0" applyNumberFormat="1" applyFont="1" applyFill="1" applyAlignment="1">
      <alignment horizontal="center" vertical="center"/>
    </xf>
    <xf numFmtId="0" fontId="24" fillId="13" borderId="0" xfId="0" applyFont="1" applyFill="1" applyAlignment="1">
      <alignment horizontal="center" vertical="center"/>
    </xf>
    <xf numFmtId="44" fontId="11" fillId="10" borderId="26" xfId="0" applyNumberFormat="1" applyFont="1" applyFill="1" applyBorder="1" applyAlignment="1">
      <alignment horizontal="center" vertical="center"/>
    </xf>
    <xf numFmtId="44" fontId="0" fillId="10" borderId="18" xfId="0" applyNumberFormat="1" applyFill="1" applyBorder="1" applyAlignment="1">
      <alignment horizontal="center" vertical="center"/>
    </xf>
    <xf numFmtId="44" fontId="3" fillId="10" borderId="18" xfId="0" applyNumberFormat="1" applyFont="1" applyFill="1" applyBorder="1" applyAlignment="1">
      <alignment horizontal="center"/>
    </xf>
    <xf numFmtId="0" fontId="3" fillId="8" borderId="0" xfId="0" applyFont="1" applyFill="1"/>
    <xf numFmtId="0" fontId="3" fillId="19" borderId="0" xfId="0" applyFont="1" applyFill="1"/>
    <xf numFmtId="0" fontId="0" fillId="19" borderId="0" xfId="0" applyFill="1"/>
    <xf numFmtId="0" fontId="3" fillId="2" borderId="0" xfId="0" applyFont="1" applyFill="1"/>
    <xf numFmtId="0" fontId="3" fillId="16" borderId="0" xfId="0" applyFont="1" applyFill="1"/>
    <xf numFmtId="0" fontId="0" fillId="8" borderId="0" xfId="0" applyFill="1"/>
    <xf numFmtId="0" fontId="0" fillId="19" borderId="0" xfId="0" applyFill="1" applyAlignment="1">
      <alignment horizontal="center" vertical="center"/>
    </xf>
    <xf numFmtId="0" fontId="0" fillId="19" borderId="18" xfId="0" applyFill="1" applyBorder="1" applyAlignment="1">
      <alignment horizontal="center" vertical="center"/>
    </xf>
    <xf numFmtId="0" fontId="39" fillId="2" borderId="0" xfId="0" applyFont="1" applyFill="1" applyAlignment="1">
      <alignment horizontal="left" vertical="center"/>
    </xf>
    <xf numFmtId="0" fontId="40" fillId="2" borderId="0" xfId="0" applyFont="1" applyFill="1" applyAlignment="1">
      <alignment horizontal="center" vertical="center"/>
    </xf>
    <xf numFmtId="0" fontId="0" fillId="2" borderId="0" xfId="0" applyFill="1" applyAlignment="1">
      <alignment horizontal="left" indent="3"/>
    </xf>
    <xf numFmtId="0" fontId="3" fillId="2" borderId="36" xfId="0" applyFont="1" applyFill="1" applyBorder="1" applyAlignment="1">
      <alignment horizontal="center" vertical="center" wrapText="1"/>
    </xf>
    <xf numFmtId="0" fontId="11" fillId="2" borderId="36" xfId="0" applyFont="1" applyFill="1" applyBorder="1" applyAlignment="1">
      <alignment horizontal="center" vertical="center"/>
    </xf>
    <xf numFmtId="44" fontId="8" fillId="10" borderId="18" xfId="0" applyNumberFormat="1" applyFont="1" applyFill="1" applyBorder="1" applyAlignment="1">
      <alignment horizontal="center"/>
    </xf>
    <xf numFmtId="0" fontId="3" fillId="20" borderId="24" xfId="0" applyFont="1" applyFill="1" applyBorder="1" applyAlignment="1">
      <alignment horizontal="left" vertical="center" wrapText="1" indent="3"/>
    </xf>
    <xf numFmtId="0" fontId="3" fillId="8" borderId="24" xfId="0" applyFont="1" applyFill="1" applyBorder="1" applyAlignment="1">
      <alignment horizontal="left" vertical="center" wrapText="1" indent="3"/>
    </xf>
    <xf numFmtId="44" fontId="8" fillId="21" borderId="52" xfId="0" applyNumberFormat="1" applyFont="1" applyFill="1" applyBorder="1" applyAlignment="1">
      <alignment horizontal="center" vertical="center" wrapText="1"/>
    </xf>
    <xf numFmtId="44" fontId="41" fillId="21" borderId="53" xfId="0" applyNumberFormat="1" applyFont="1" applyFill="1" applyBorder="1" applyAlignment="1">
      <alignment horizontal="center" vertical="center" wrapText="1"/>
    </xf>
    <xf numFmtId="0" fontId="8" fillId="2" borderId="0" xfId="0" applyFont="1" applyFill="1" applyAlignment="1">
      <alignment horizontal="center" vertical="center"/>
    </xf>
    <xf numFmtId="0" fontId="3" fillId="8" borderId="0" xfId="0" applyFont="1" applyFill="1" applyAlignment="1">
      <alignment horizontal="center" vertical="center"/>
    </xf>
    <xf numFmtId="0" fontId="20" fillId="9" borderId="0" xfId="0" applyFont="1" applyFill="1" applyAlignment="1">
      <alignment horizontal="center" vertical="center"/>
    </xf>
    <xf numFmtId="0" fontId="0" fillId="2" borderId="0" xfId="0" applyFill="1" applyAlignment="1">
      <alignment horizontal="left" vertical="center"/>
    </xf>
    <xf numFmtId="0" fontId="8" fillId="2" borderId="0" xfId="0" applyFont="1" applyFill="1" applyAlignment="1">
      <alignment horizontal="left" vertical="center"/>
    </xf>
    <xf numFmtId="0" fontId="0" fillId="0" borderId="0" xfId="0" applyAlignment="1">
      <alignment horizontal="left" vertical="center"/>
    </xf>
    <xf numFmtId="0" fontId="0" fillId="2" borderId="0" xfId="0" applyFill="1" applyAlignment="1">
      <alignment horizontal="center" vertical="center"/>
    </xf>
    <xf numFmtId="0" fontId="8" fillId="2" borderId="0" xfId="0" applyFont="1" applyFill="1"/>
    <xf numFmtId="0" fontId="25" fillId="2" borderId="0" xfId="0" applyFont="1" applyFill="1" applyAlignment="1">
      <alignment horizontal="center" vertical="center"/>
    </xf>
    <xf numFmtId="0" fontId="26" fillId="2" borderId="0" xfId="0" applyFont="1" applyFill="1"/>
    <xf numFmtId="0" fontId="11" fillId="0" borderId="0" xfId="0" applyFont="1" applyAlignment="1">
      <alignment horizontal="center" vertical="center"/>
    </xf>
    <xf numFmtId="0" fontId="3" fillId="2" borderId="0" xfId="0" applyFont="1" applyFill="1" applyAlignment="1">
      <alignment horizontal="center" vertical="center" wrapText="1"/>
    </xf>
    <xf numFmtId="0" fontId="15" fillId="2" borderId="0" xfId="0" applyFont="1" applyFill="1" applyAlignment="1">
      <alignment horizontal="center" vertical="center"/>
    </xf>
    <xf numFmtId="0" fontId="3" fillId="2" borderId="26"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7" fillId="18" borderId="26" xfId="0" applyFont="1" applyFill="1" applyBorder="1" applyAlignment="1">
      <alignment horizontal="center" vertical="center" wrapText="1"/>
    </xf>
    <xf numFmtId="0" fontId="27" fillId="17" borderId="23" xfId="0" applyFont="1" applyFill="1" applyBorder="1" applyAlignment="1">
      <alignment horizontal="center" vertical="center" wrapText="1"/>
    </xf>
    <xf numFmtId="0" fontId="27" fillId="17" borderId="26"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0" xfId="0" applyFont="1" applyFill="1" applyAlignment="1">
      <alignment vertical="center" wrapText="1"/>
    </xf>
    <xf numFmtId="9" fontId="32" fillId="2" borderId="33" xfId="0" applyNumberFormat="1" applyFont="1" applyFill="1" applyBorder="1" applyAlignment="1">
      <alignment horizontal="center" vertical="center" wrapText="1"/>
    </xf>
    <xf numFmtId="1" fontId="33" fillId="2" borderId="33" xfId="0" applyNumberFormat="1" applyFont="1" applyFill="1" applyBorder="1" applyAlignment="1">
      <alignment horizontal="center" vertical="center" wrapText="1"/>
    </xf>
    <xf numFmtId="0" fontId="15" fillId="17" borderId="33" xfId="0" applyFont="1" applyFill="1" applyBorder="1" applyAlignment="1">
      <alignment horizontal="center" vertical="center"/>
    </xf>
    <xf numFmtId="9" fontId="32" fillId="2" borderId="36" xfId="0" applyNumberFormat="1" applyFont="1" applyFill="1" applyBorder="1" applyAlignment="1">
      <alignment horizontal="center" vertical="center" wrapText="1"/>
    </xf>
    <xf numFmtId="1" fontId="33" fillId="2" borderId="36" xfId="0" applyNumberFormat="1" applyFont="1" applyFill="1" applyBorder="1" applyAlignment="1">
      <alignment horizontal="center" vertical="center" wrapText="1"/>
    </xf>
    <xf numFmtId="0" fontId="15" fillId="17" borderId="36" xfId="0" applyFont="1" applyFill="1" applyBorder="1" applyAlignment="1">
      <alignment horizontal="center" vertical="center"/>
    </xf>
    <xf numFmtId="9" fontId="32" fillId="2" borderId="0" xfId="0" applyNumberFormat="1" applyFont="1" applyFill="1" applyAlignment="1">
      <alignment horizontal="center" vertical="center" wrapText="1"/>
    </xf>
    <xf numFmtId="0" fontId="33" fillId="2" borderId="0" xfId="0" applyFont="1" applyFill="1" applyAlignment="1">
      <alignment horizontal="center" vertical="center" wrapText="1"/>
    </xf>
    <xf numFmtId="0" fontId="15" fillId="17" borderId="0" xfId="0" applyFont="1" applyFill="1" applyAlignment="1">
      <alignment horizontal="center" vertical="center"/>
    </xf>
    <xf numFmtId="9" fontId="32" fillId="2" borderId="39" xfId="0" applyNumberFormat="1" applyFont="1" applyFill="1" applyBorder="1" applyAlignment="1">
      <alignment horizontal="center" vertical="center" wrapText="1"/>
    </xf>
    <xf numFmtId="0" fontId="15" fillId="17" borderId="39" xfId="0" applyFont="1" applyFill="1" applyBorder="1" applyAlignment="1">
      <alignment horizontal="center" vertical="center"/>
    </xf>
    <xf numFmtId="0" fontId="33" fillId="2" borderId="36" xfId="0" applyFont="1" applyFill="1" applyBorder="1" applyAlignment="1">
      <alignment horizontal="center" vertical="center" wrapText="1"/>
    </xf>
    <xf numFmtId="9" fontId="32" fillId="2" borderId="42" xfId="0" applyNumberFormat="1" applyFont="1" applyFill="1" applyBorder="1" applyAlignment="1">
      <alignment horizontal="center" vertical="center" wrapText="1"/>
    </xf>
    <xf numFmtId="0" fontId="33" fillId="2" borderId="42" xfId="0" applyFont="1" applyFill="1" applyBorder="1" applyAlignment="1">
      <alignment horizontal="center" vertical="center" wrapText="1"/>
    </xf>
    <xf numFmtId="0" fontId="15" fillId="17" borderId="42" xfId="0" applyFont="1" applyFill="1" applyBorder="1" applyAlignment="1">
      <alignment horizontal="center" vertical="center"/>
    </xf>
    <xf numFmtId="0" fontId="15" fillId="17" borderId="47" xfId="0" applyFont="1" applyFill="1" applyBorder="1" applyAlignment="1">
      <alignment horizontal="center" vertical="center"/>
    </xf>
    <xf numFmtId="1" fontId="33" fillId="2" borderId="0" xfId="0" applyNumberFormat="1" applyFont="1" applyFill="1" applyAlignment="1">
      <alignment horizontal="center" vertical="center" wrapText="1"/>
    </xf>
    <xf numFmtId="1" fontId="33" fillId="2" borderId="49" xfId="0" applyNumberFormat="1" applyFont="1" applyFill="1" applyBorder="1" applyAlignment="1">
      <alignment horizontal="center" vertical="center" wrapText="1"/>
    </xf>
    <xf numFmtId="0" fontId="15" fillId="17" borderId="49" xfId="0" applyFont="1" applyFill="1" applyBorder="1" applyAlignment="1">
      <alignment horizontal="center" vertical="center"/>
    </xf>
    <xf numFmtId="0" fontId="38" fillId="2" borderId="0" xfId="0" applyFont="1" applyFill="1" applyAlignment="1">
      <alignment horizontal="center" vertical="center" wrapText="1"/>
    </xf>
    <xf numFmtId="0" fontId="21" fillId="2" borderId="0" xfId="0" applyFont="1" applyFill="1" applyAlignment="1">
      <alignment horizontal="center"/>
    </xf>
    <xf numFmtId="0" fontId="26" fillId="0" borderId="0" xfId="0" applyFont="1"/>
    <xf numFmtId="0" fontId="0" fillId="0" borderId="0" xfId="0" applyAlignment="1">
      <alignment horizontal="center" vertical="center"/>
    </xf>
    <xf numFmtId="0" fontId="3" fillId="8" borderId="0" xfId="0" applyFont="1" applyFill="1" applyAlignment="1" applyProtection="1">
      <alignment horizontal="center" vertical="center"/>
      <protection locked="0"/>
    </xf>
    <xf numFmtId="14" fontId="21" fillId="9" borderId="0" xfId="0" applyNumberFormat="1" applyFont="1" applyFill="1" applyAlignment="1" applyProtection="1">
      <alignment horizontal="center" vertical="center"/>
      <protection locked="0"/>
    </xf>
    <xf numFmtId="0" fontId="10" fillId="18" borderId="33" xfId="0" applyFont="1" applyFill="1" applyBorder="1" applyAlignment="1" applyProtection="1">
      <alignment horizontal="center" vertical="center"/>
      <protection locked="0"/>
    </xf>
    <xf numFmtId="0" fontId="10" fillId="18" borderId="36" xfId="0" applyFont="1" applyFill="1" applyBorder="1" applyAlignment="1" applyProtection="1">
      <alignment horizontal="center" vertical="center"/>
      <protection locked="0"/>
    </xf>
    <xf numFmtId="0" fontId="17" fillId="17" borderId="34" xfId="0" applyFont="1" applyFill="1" applyBorder="1" applyAlignment="1" applyProtection="1">
      <alignment horizontal="left" vertical="center" wrapText="1"/>
      <protection locked="0"/>
    </xf>
    <xf numFmtId="0" fontId="17" fillId="17" borderId="37" xfId="0" applyFont="1" applyFill="1" applyBorder="1" applyAlignment="1" applyProtection="1">
      <alignment horizontal="left" vertical="center" wrapText="1"/>
      <protection locked="0"/>
    </xf>
    <xf numFmtId="0" fontId="10" fillId="18" borderId="0" xfId="0" applyFont="1" applyFill="1" applyAlignment="1" applyProtection="1">
      <alignment horizontal="center" vertical="center"/>
      <protection locked="0"/>
    </xf>
    <xf numFmtId="0" fontId="10" fillId="18" borderId="39" xfId="0" applyFont="1" applyFill="1" applyBorder="1" applyAlignment="1" applyProtection="1">
      <alignment horizontal="center" vertical="center"/>
      <protection locked="0"/>
    </xf>
    <xf numFmtId="0" fontId="10" fillId="18" borderId="42" xfId="0" applyFont="1" applyFill="1" applyBorder="1" applyAlignment="1" applyProtection="1">
      <alignment horizontal="center" vertical="center"/>
      <protection locked="0"/>
    </xf>
    <xf numFmtId="0" fontId="10" fillId="18" borderId="49" xfId="0" applyFont="1" applyFill="1" applyBorder="1" applyAlignment="1" applyProtection="1">
      <alignment horizontal="center" vertical="center"/>
      <protection locked="0"/>
    </xf>
    <xf numFmtId="0" fontId="10" fillId="18" borderId="47" xfId="0" applyFont="1" applyFill="1" applyBorder="1" applyAlignment="1" applyProtection="1">
      <alignment horizontal="center" vertical="center"/>
      <protection locked="0"/>
    </xf>
    <xf numFmtId="0" fontId="17" fillId="17" borderId="31" xfId="0" applyFont="1" applyFill="1" applyBorder="1" applyAlignment="1" applyProtection="1">
      <alignment horizontal="left" vertical="center" wrapText="1"/>
      <protection locked="0"/>
    </xf>
    <xf numFmtId="0" fontId="17" fillId="17" borderId="40" xfId="0" applyFont="1" applyFill="1" applyBorder="1" applyAlignment="1" applyProtection="1">
      <alignment horizontal="left" vertical="center" wrapText="1"/>
      <protection locked="0"/>
    </xf>
    <xf numFmtId="0" fontId="17" fillId="17" borderId="43" xfId="0" applyFont="1" applyFill="1" applyBorder="1" applyAlignment="1" applyProtection="1">
      <alignment horizontal="left" vertical="center" wrapText="1"/>
      <protection locked="0"/>
    </xf>
    <xf numFmtId="0" fontId="17" fillId="17" borderId="48" xfId="0" applyFont="1" applyFill="1" applyBorder="1" applyAlignment="1" applyProtection="1">
      <alignment horizontal="left" vertical="center" wrapText="1"/>
      <protection locked="0"/>
    </xf>
    <xf numFmtId="0" fontId="17" fillId="17" borderId="50" xfId="0" applyFont="1" applyFill="1" applyBorder="1" applyAlignment="1" applyProtection="1">
      <alignment horizontal="left" vertical="center" wrapText="1"/>
      <protection locked="0"/>
    </xf>
    <xf numFmtId="0" fontId="8" fillId="7" borderId="14" xfId="0" applyFont="1" applyFill="1" applyBorder="1" applyAlignment="1">
      <alignment vertical="center"/>
    </xf>
    <xf numFmtId="0" fontId="8" fillId="7" borderId="15" xfId="0" applyFont="1" applyFill="1" applyBorder="1" applyAlignment="1">
      <alignment vertical="center"/>
    </xf>
    <xf numFmtId="44" fontId="0" fillId="3" borderId="2" xfId="1" applyFont="1" applyFill="1" applyBorder="1" applyAlignment="1" applyProtection="1">
      <alignment horizontal="center" vertical="center" wrapText="1"/>
    </xf>
    <xf numFmtId="164" fontId="0" fillId="3" borderId="3" xfId="1" applyNumberFormat="1" applyFont="1" applyFill="1" applyBorder="1" applyAlignment="1" applyProtection="1">
      <alignment horizontal="right" vertical="center" wrapText="1"/>
    </xf>
    <xf numFmtId="44" fontId="0" fillId="7" borderId="0" xfId="1" applyFont="1" applyFill="1" applyAlignment="1" applyProtection="1">
      <alignment vertical="center"/>
    </xf>
    <xf numFmtId="0" fontId="0" fillId="10" borderId="65" xfId="0" applyFill="1" applyBorder="1"/>
    <xf numFmtId="44" fontId="0" fillId="2" borderId="0" xfId="1" applyFont="1" applyFill="1" applyAlignment="1" applyProtection="1">
      <alignment vertical="center"/>
    </xf>
    <xf numFmtId="165" fontId="11" fillId="2" borderId="26" xfId="0" applyNumberFormat="1" applyFont="1" applyFill="1" applyBorder="1" applyAlignment="1" applyProtection="1">
      <alignment horizontal="center" vertical="center"/>
      <protection locked="0"/>
    </xf>
    <xf numFmtId="0" fontId="11" fillId="2" borderId="0" xfId="0" applyFont="1" applyFill="1" applyAlignment="1" applyProtection="1">
      <alignment horizontal="left" vertical="center"/>
      <protection locked="0"/>
    </xf>
    <xf numFmtId="49" fontId="0" fillId="3" borderId="2" xfId="1" applyNumberFormat="1" applyFont="1" applyFill="1" applyBorder="1" applyAlignment="1" applyProtection="1">
      <alignment horizontal="center" vertical="center" wrapText="1"/>
    </xf>
    <xf numFmtId="44" fontId="0" fillId="3" borderId="3" xfId="1" applyFont="1" applyFill="1" applyBorder="1" applyAlignment="1" applyProtection="1">
      <alignment horizontal="right" vertical="center" wrapText="1"/>
    </xf>
    <xf numFmtId="0" fontId="8" fillId="7" borderId="0" xfId="0" applyFont="1" applyFill="1" applyAlignment="1">
      <alignment horizontal="left" vertical="center" wrapText="1" indent="2"/>
    </xf>
    <xf numFmtId="0" fontId="0" fillId="2" borderId="66" xfId="0" applyFill="1" applyBorder="1" applyAlignment="1" applyProtection="1">
      <alignment horizontal="left" vertical="center" wrapText="1" indent="2"/>
      <protection locked="0"/>
    </xf>
    <xf numFmtId="0" fontId="0" fillId="2" borderId="67" xfId="1" applyNumberFormat="1" applyFont="1" applyFill="1" applyBorder="1" applyAlignment="1" applyProtection="1">
      <alignment horizontal="center" vertical="center" wrapText="1"/>
      <protection locked="0"/>
    </xf>
    <xf numFmtId="164" fontId="0" fillId="2" borderId="67" xfId="1" applyNumberFormat="1" applyFont="1" applyFill="1" applyBorder="1" applyAlignment="1" applyProtection="1">
      <alignment horizontal="center" vertical="center" wrapText="1"/>
      <protection locked="0"/>
    </xf>
    <xf numFmtId="0" fontId="0" fillId="2" borderId="3" xfId="1" applyNumberFormat="1" applyFont="1" applyFill="1" applyBorder="1" applyAlignment="1" applyProtection="1">
      <alignment horizontal="center" vertical="center" wrapText="1"/>
      <protection locked="0"/>
    </xf>
    <xf numFmtId="164" fontId="0" fillId="2" borderId="3" xfId="1" applyNumberFormat="1" applyFont="1" applyFill="1" applyBorder="1" applyAlignment="1" applyProtection="1">
      <alignment horizontal="center" vertical="center" wrapText="1"/>
      <protection locked="0"/>
    </xf>
    <xf numFmtId="0" fontId="3" fillId="7" borderId="0" xfId="0" applyFont="1" applyFill="1" applyAlignment="1">
      <alignment horizontal="left" vertical="center" wrapText="1" indent="2"/>
    </xf>
    <xf numFmtId="44" fontId="0" fillId="2" borderId="68" xfId="1" applyFont="1" applyFill="1" applyBorder="1" applyAlignment="1" applyProtection="1">
      <alignment horizontal="center" vertical="center" wrapText="1"/>
      <protection locked="0"/>
    </xf>
    <xf numFmtId="44" fontId="0" fillId="2" borderId="67" xfId="1" applyFont="1" applyFill="1" applyBorder="1" applyAlignment="1" applyProtection="1">
      <alignment horizontal="right" vertical="center" wrapText="1"/>
    </xf>
    <xf numFmtId="44" fontId="0" fillId="2" borderId="2" xfId="1" applyFont="1" applyFill="1" applyBorder="1" applyAlignment="1" applyProtection="1">
      <alignment horizontal="right" vertical="center" wrapText="1"/>
    </xf>
    <xf numFmtId="44" fontId="0" fillId="2" borderId="67" xfId="1" applyFont="1" applyFill="1" applyBorder="1" applyAlignment="1" applyProtection="1">
      <alignment horizontal="center" vertical="center" wrapText="1"/>
      <protection locked="0"/>
    </xf>
    <xf numFmtId="44" fontId="0" fillId="2" borderId="3" xfId="1" applyFont="1" applyFill="1" applyBorder="1" applyAlignment="1" applyProtection="1">
      <alignment horizontal="center" vertical="center" wrapText="1"/>
      <protection locked="0"/>
    </xf>
    <xf numFmtId="2" fontId="11" fillId="0" borderId="26" xfId="0" applyNumberFormat="1" applyFont="1" applyBorder="1" applyAlignment="1">
      <alignment horizontal="center" vertical="center"/>
    </xf>
    <xf numFmtId="2" fontId="11" fillId="10" borderId="26" xfId="0" applyNumberFormat="1" applyFont="1" applyFill="1" applyBorder="1" applyAlignment="1">
      <alignment horizontal="center" vertical="center"/>
    </xf>
    <xf numFmtId="10" fontId="11" fillId="10" borderId="26" xfId="2" applyNumberFormat="1" applyFont="1" applyFill="1" applyBorder="1" applyAlignment="1">
      <alignment horizontal="center" vertical="center"/>
    </xf>
    <xf numFmtId="0" fontId="43" fillId="0" borderId="0" xfId="3" applyFont="1"/>
    <xf numFmtId="0" fontId="33" fillId="0" borderId="0" xfId="0" applyFont="1" applyAlignment="1">
      <alignment horizontal="center" vertical="center" wrapText="1"/>
    </xf>
    <xf numFmtId="0" fontId="33" fillId="0" borderId="39" xfId="0" applyFont="1" applyBorder="1" applyAlignment="1">
      <alignment horizontal="center" vertical="center" wrapText="1"/>
    </xf>
    <xf numFmtId="0" fontId="33" fillId="0" borderId="36" xfId="0" applyFont="1" applyBorder="1" applyAlignment="1">
      <alignment horizontal="center" vertical="center" wrapText="1"/>
    </xf>
    <xf numFmtId="0" fontId="0" fillId="19" borderId="19" xfId="0" applyFill="1" applyBorder="1" applyAlignment="1">
      <alignment horizontal="center" vertical="center"/>
    </xf>
    <xf numFmtId="0" fontId="3" fillId="22" borderId="0" xfId="0" applyFont="1" applyFill="1" applyAlignment="1">
      <alignment horizontal="center" vertical="center"/>
    </xf>
    <xf numFmtId="0" fontId="0" fillId="22" borderId="18" xfId="0" applyFill="1" applyBorder="1" applyAlignment="1">
      <alignment horizontal="center" vertical="center"/>
    </xf>
    <xf numFmtId="0" fontId="0" fillId="22" borderId="0" xfId="0" applyFill="1" applyAlignment="1">
      <alignment horizontal="center" vertical="center"/>
    </xf>
    <xf numFmtId="0" fontId="3" fillId="22" borderId="0" xfId="0" applyFont="1" applyFill="1" applyAlignment="1">
      <alignment vertical="center"/>
    </xf>
    <xf numFmtId="0" fontId="0" fillId="22" borderId="18" xfId="0" applyFill="1" applyBorder="1" applyAlignment="1">
      <alignment vertical="center"/>
    </xf>
    <xf numFmtId="0" fontId="0" fillId="22" borderId="0" xfId="0" applyFill="1" applyAlignment="1">
      <alignment vertical="center"/>
    </xf>
    <xf numFmtId="0" fontId="21" fillId="2" borderId="0" xfId="0" applyFont="1" applyFill="1" applyAlignment="1">
      <alignment vertical="center"/>
    </xf>
    <xf numFmtId="0" fontId="43" fillId="2" borderId="0" xfId="3" applyFont="1" applyFill="1"/>
    <xf numFmtId="0" fontId="31" fillId="2" borderId="0" xfId="0" applyFont="1" applyFill="1" applyAlignment="1">
      <alignment horizontal="left" vertical="center" indent="1"/>
    </xf>
    <xf numFmtId="0" fontId="46" fillId="2" borderId="0" xfId="0" applyFont="1" applyFill="1" applyAlignment="1">
      <alignment vertical="center"/>
    </xf>
    <xf numFmtId="0" fontId="5" fillId="2" borderId="0" xfId="0" applyFont="1" applyFill="1" applyAlignment="1">
      <alignment vertical="center"/>
    </xf>
    <xf numFmtId="0" fontId="0" fillId="2" borderId="0" xfId="3" applyFont="1" applyFill="1"/>
    <xf numFmtId="0" fontId="48" fillId="2" borderId="0" xfId="0" applyFont="1" applyFill="1" applyAlignment="1">
      <alignment horizontal="center" vertical="center" wrapText="1"/>
    </xf>
    <xf numFmtId="0" fontId="19" fillId="2" borderId="0" xfId="0" applyFont="1" applyFill="1" applyAlignment="1">
      <alignment vertical="center"/>
    </xf>
    <xf numFmtId="0" fontId="0" fillId="19" borderId="51" xfId="0" applyFill="1" applyBorder="1" applyAlignment="1">
      <alignment horizontal="center" vertical="center"/>
    </xf>
    <xf numFmtId="0" fontId="3" fillId="21" borderId="0" xfId="0" applyFont="1" applyFill="1"/>
    <xf numFmtId="0" fontId="0" fillId="21" borderId="0" xfId="0" applyFill="1"/>
    <xf numFmtId="0" fontId="0" fillId="21" borderId="18" xfId="0" applyFill="1" applyBorder="1"/>
    <xf numFmtId="9" fontId="0" fillId="21" borderId="18" xfId="0" applyNumberFormat="1" applyFill="1" applyBorder="1"/>
    <xf numFmtId="1" fontId="15" fillId="17" borderId="0" xfId="0" applyNumberFormat="1" applyFont="1" applyFill="1" applyAlignment="1">
      <alignment horizontal="center" vertical="center"/>
    </xf>
    <xf numFmtId="0" fontId="0" fillId="8" borderId="18" xfId="0" applyFill="1" applyBorder="1" applyAlignment="1">
      <alignment vertical="center"/>
    </xf>
    <xf numFmtId="44" fontId="5" fillId="2" borderId="13" xfId="0" applyNumberFormat="1" applyFont="1" applyFill="1" applyBorder="1" applyAlignment="1">
      <alignment vertical="center"/>
    </xf>
    <xf numFmtId="44" fontId="5" fillId="2" borderId="15" xfId="0" applyNumberFormat="1" applyFont="1" applyFill="1" applyBorder="1" applyAlignment="1">
      <alignment vertical="center"/>
    </xf>
    <xf numFmtId="44" fontId="5" fillId="2" borderId="17" xfId="0" applyNumberFormat="1" applyFont="1" applyFill="1" applyBorder="1" applyAlignment="1">
      <alignment vertical="center"/>
    </xf>
    <xf numFmtId="44" fontId="9" fillId="4" borderId="65" xfId="0" applyNumberFormat="1" applyFont="1" applyFill="1" applyBorder="1" applyAlignment="1">
      <alignment vertical="center"/>
    </xf>
    <xf numFmtId="0" fontId="21" fillId="2" borderId="58" xfId="0" applyFont="1" applyFill="1" applyBorder="1" applyAlignment="1">
      <alignment vertical="center"/>
    </xf>
    <xf numFmtId="0" fontId="21" fillId="2" borderId="59" xfId="0" applyFont="1" applyFill="1" applyBorder="1" applyAlignment="1">
      <alignment vertical="center"/>
    </xf>
    <xf numFmtId="44" fontId="0" fillId="10" borderId="52" xfId="0" applyNumberFormat="1" applyFill="1" applyBorder="1" applyAlignment="1">
      <alignment horizontal="center" vertical="center"/>
    </xf>
    <xf numFmtId="44" fontId="0" fillId="10" borderId="53" xfId="0" applyNumberFormat="1" applyFill="1" applyBorder="1" applyAlignment="1">
      <alignment horizontal="center" vertical="center"/>
    </xf>
    <xf numFmtId="0" fontId="3" fillId="15" borderId="24" xfId="0" applyFont="1" applyFill="1" applyBorder="1" applyAlignment="1">
      <alignment horizontal="left" vertical="center" wrapText="1" indent="3"/>
    </xf>
    <xf numFmtId="0" fontId="8" fillId="2" borderId="57" xfId="0" applyFont="1" applyFill="1" applyBorder="1" applyAlignment="1">
      <alignment horizontal="center" vertical="center"/>
    </xf>
    <xf numFmtId="44" fontId="5" fillId="2" borderId="71" xfId="0" applyNumberFormat="1" applyFont="1" applyFill="1" applyBorder="1" applyAlignment="1">
      <alignment vertical="center"/>
    </xf>
    <xf numFmtId="44" fontId="5" fillId="2" borderId="72" xfId="0" applyNumberFormat="1" applyFont="1" applyFill="1" applyBorder="1" applyAlignment="1">
      <alignment vertical="center"/>
    </xf>
    <xf numFmtId="44" fontId="5" fillId="2" borderId="73" xfId="0" applyNumberFormat="1" applyFont="1" applyFill="1" applyBorder="1" applyAlignment="1">
      <alignment vertical="center"/>
    </xf>
    <xf numFmtId="44" fontId="9" fillId="4" borderId="74" xfId="0" applyNumberFormat="1" applyFont="1" applyFill="1" applyBorder="1" applyAlignment="1">
      <alignment vertical="center"/>
    </xf>
    <xf numFmtId="0" fontId="10" fillId="3" borderId="69" xfId="0" applyFont="1" applyFill="1" applyBorder="1" applyAlignment="1">
      <alignment horizontal="left" vertical="center"/>
    </xf>
    <xf numFmtId="0" fontId="0" fillId="2" borderId="0" xfId="0" applyFill="1" applyAlignment="1">
      <alignment horizontal="center"/>
    </xf>
    <xf numFmtId="0" fontId="0" fillId="2" borderId="8" xfId="0" applyFill="1" applyBorder="1" applyAlignment="1">
      <alignment horizontal="center"/>
    </xf>
    <xf numFmtId="0" fontId="10" fillId="23" borderId="7" xfId="0" applyFont="1" applyFill="1" applyBorder="1" applyAlignment="1">
      <alignment horizontal="left" vertical="center"/>
    </xf>
    <xf numFmtId="0" fontId="10" fillId="3" borderId="7" xfId="0" applyFont="1" applyFill="1" applyBorder="1" applyAlignment="1">
      <alignment horizontal="left" vertical="center"/>
    </xf>
    <xf numFmtId="0" fontId="8" fillId="3" borderId="0" xfId="0" applyFont="1" applyFill="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21" fillId="11" borderId="35" xfId="0" applyFont="1" applyFill="1" applyBorder="1" applyAlignment="1">
      <alignment horizontal="left" vertical="center" indent="3"/>
    </xf>
    <xf numFmtId="0" fontId="21" fillId="11" borderId="36" xfId="0" applyFont="1" applyFill="1" applyBorder="1" applyAlignment="1">
      <alignment horizontal="left" vertical="center" indent="3"/>
    </xf>
    <xf numFmtId="0" fontId="21" fillId="11" borderId="37" xfId="0" applyFont="1" applyFill="1" applyBorder="1" applyAlignment="1">
      <alignment horizontal="left" vertical="center" indent="3"/>
    </xf>
    <xf numFmtId="0" fontId="44" fillId="2" borderId="0" xfId="0" applyFont="1" applyFill="1" applyAlignment="1">
      <alignment vertical="center"/>
    </xf>
    <xf numFmtId="0" fontId="21" fillId="0" borderId="0" xfId="0" applyFont="1" applyAlignment="1">
      <alignment horizontal="left"/>
    </xf>
    <xf numFmtId="0" fontId="10" fillId="18" borderId="77" xfId="0" applyFont="1" applyFill="1" applyBorder="1" applyAlignment="1" applyProtection="1">
      <alignment horizontal="center" vertical="center"/>
      <protection locked="0"/>
    </xf>
    <xf numFmtId="0" fontId="15" fillId="17" borderId="77" xfId="0" applyFont="1" applyFill="1" applyBorder="1" applyAlignment="1">
      <alignment horizontal="center" vertical="center"/>
    </xf>
    <xf numFmtId="0" fontId="17" fillId="17" borderId="76" xfId="0" applyFont="1" applyFill="1" applyBorder="1" applyAlignment="1" applyProtection="1">
      <alignment horizontal="left" vertical="center" wrapText="1"/>
      <protection locked="0"/>
    </xf>
    <xf numFmtId="0" fontId="3" fillId="25" borderId="0" xfId="0" applyFont="1" applyFill="1"/>
    <xf numFmtId="0" fontId="0" fillId="25" borderId="0" xfId="0" applyFill="1"/>
    <xf numFmtId="0" fontId="0" fillId="25" borderId="18" xfId="0" applyFill="1" applyBorder="1"/>
    <xf numFmtId="0" fontId="21" fillId="0" borderId="0" xfId="0" applyFont="1" applyAlignment="1">
      <alignment horizontal="left" vertical="center"/>
    </xf>
    <xf numFmtId="0" fontId="8" fillId="2" borderId="59" xfId="0" applyFont="1" applyFill="1" applyBorder="1" applyAlignment="1">
      <alignment horizontal="center" vertical="center"/>
    </xf>
    <xf numFmtId="0" fontId="8" fillId="7" borderId="78" xfId="0" applyFont="1" applyFill="1" applyBorder="1" applyAlignment="1">
      <alignment horizontal="left" vertical="center"/>
    </xf>
    <xf numFmtId="0" fontId="8" fillId="7" borderId="79" xfId="0" applyFont="1" applyFill="1" applyBorder="1" applyAlignment="1">
      <alignment horizontal="left" vertical="center"/>
    </xf>
    <xf numFmtId="44" fontId="5" fillId="2" borderId="79" xfId="0" applyNumberFormat="1" applyFont="1" applyFill="1" applyBorder="1" applyAlignment="1">
      <alignment vertical="center"/>
    </xf>
    <xf numFmtId="44" fontId="0" fillId="10" borderId="80" xfId="0" applyNumberFormat="1" applyFill="1" applyBorder="1" applyAlignment="1">
      <alignment horizontal="center" vertical="center"/>
    </xf>
    <xf numFmtId="1" fontId="10" fillId="24" borderId="0" xfId="0" applyNumberFormat="1" applyFont="1" applyFill="1" applyAlignment="1" applyProtection="1">
      <alignment horizontal="center" vertical="center"/>
      <protection locked="0"/>
    </xf>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15" fillId="20" borderId="0" xfId="0" applyFont="1" applyFill="1" applyAlignment="1" applyProtection="1">
      <alignment horizontal="left" vertical="center" indent="2"/>
      <protection locked="0"/>
    </xf>
    <xf numFmtId="0" fontId="3" fillId="7" borderId="0" xfId="0" applyFont="1" applyFill="1"/>
    <xf numFmtId="0" fontId="0" fillId="7" borderId="0" xfId="0" applyFill="1"/>
    <xf numFmtId="0" fontId="0" fillId="7" borderId="18" xfId="0" applyFill="1" applyBorder="1"/>
    <xf numFmtId="0" fontId="30" fillId="2" borderId="46" xfId="0" applyFont="1" applyFill="1" applyBorder="1" applyAlignment="1">
      <alignment horizontal="left" vertical="center" indent="1"/>
    </xf>
    <xf numFmtId="0" fontId="30" fillId="2" borderId="0" xfId="0" applyFont="1" applyFill="1" applyAlignment="1">
      <alignment horizontal="left" vertical="center" indent="1"/>
    </xf>
    <xf numFmtId="0" fontId="3" fillId="2" borderId="0" xfId="0" applyFont="1" applyFill="1" applyAlignment="1" applyProtection="1">
      <alignment horizontal="center" vertical="center"/>
      <protection locked="0"/>
    </xf>
    <xf numFmtId="0" fontId="3" fillId="25" borderId="89" xfId="0" applyFont="1" applyFill="1" applyBorder="1" applyAlignment="1" applyProtection="1">
      <alignment horizontal="center" vertical="center"/>
      <protection locked="0"/>
    </xf>
    <xf numFmtId="0" fontId="21" fillId="2" borderId="0" xfId="0" applyFont="1" applyFill="1"/>
    <xf numFmtId="1" fontId="15" fillId="17" borderId="42" xfId="0" applyNumberFormat="1" applyFont="1" applyFill="1" applyBorder="1" applyAlignment="1">
      <alignment horizontal="center" vertical="center"/>
    </xf>
    <xf numFmtId="0" fontId="3" fillId="25" borderId="24" xfId="0" applyFont="1" applyFill="1" applyBorder="1" applyAlignment="1">
      <alignment horizontal="left" vertical="center" wrapText="1" indent="3"/>
    </xf>
    <xf numFmtId="1" fontId="11" fillId="10" borderId="26" xfId="0" applyNumberFormat="1" applyFont="1" applyFill="1" applyBorder="1" applyAlignment="1">
      <alignment horizontal="center" vertical="center"/>
    </xf>
    <xf numFmtId="0" fontId="21" fillId="26" borderId="90" xfId="0" applyFont="1" applyFill="1" applyBorder="1" applyAlignment="1" applyProtection="1">
      <alignment horizontal="center" vertical="top"/>
      <protection locked="0"/>
    </xf>
    <xf numFmtId="0" fontId="21" fillId="26" borderId="86" xfId="0" applyFont="1" applyFill="1" applyBorder="1" applyAlignment="1" applyProtection="1">
      <alignment horizontal="center" vertical="top"/>
      <protection locked="0"/>
    </xf>
    <xf numFmtId="0" fontId="21" fillId="26" borderId="94" xfId="0" applyFont="1" applyFill="1" applyBorder="1" applyAlignment="1" applyProtection="1">
      <alignment horizontal="center" vertical="top"/>
      <protection locked="0"/>
    </xf>
    <xf numFmtId="44" fontId="8" fillId="10" borderId="26" xfId="0" applyNumberFormat="1" applyFont="1" applyFill="1" applyBorder="1" applyAlignment="1">
      <alignment horizontal="center" vertical="center" wrapText="1"/>
    </xf>
    <xf numFmtId="0" fontId="0" fillId="2" borderId="30" xfId="0" applyFill="1" applyBorder="1" applyAlignment="1">
      <alignment horizontal="center" vertical="center"/>
    </xf>
    <xf numFmtId="0" fontId="0" fillId="2" borderId="21" xfId="0" applyFill="1" applyBorder="1" applyAlignment="1">
      <alignment horizontal="center" vertical="center"/>
    </xf>
    <xf numFmtId="0" fontId="0" fillId="2" borderId="20" xfId="0" applyFill="1" applyBorder="1" applyAlignment="1">
      <alignment horizontal="center" vertical="center"/>
    </xf>
    <xf numFmtId="0" fontId="0" fillId="10" borderId="18" xfId="0" applyFill="1" applyBorder="1" applyAlignment="1">
      <alignment horizontal="center" vertical="center"/>
    </xf>
    <xf numFmtId="0" fontId="0" fillId="10" borderId="52" xfId="0" applyFill="1" applyBorder="1" applyAlignment="1">
      <alignment horizontal="center" vertical="center"/>
    </xf>
    <xf numFmtId="0" fontId="0" fillId="10" borderId="107" xfId="0" applyFill="1" applyBorder="1" applyAlignment="1">
      <alignment horizontal="center" vertical="center"/>
    </xf>
    <xf numFmtId="0" fontId="0" fillId="10" borderId="105" xfId="0" applyFill="1" applyBorder="1" applyAlignment="1">
      <alignment horizontal="center" vertical="center"/>
    </xf>
    <xf numFmtId="0" fontId="0" fillId="10" borderId="106" xfId="0" applyFill="1" applyBorder="1" applyAlignment="1">
      <alignment horizontal="center" vertical="center"/>
    </xf>
    <xf numFmtId="0" fontId="52" fillId="17" borderId="102" xfId="0" applyFont="1" applyFill="1" applyBorder="1" applyAlignment="1">
      <alignment horizontal="left" vertical="center"/>
    </xf>
    <xf numFmtId="0" fontId="0" fillId="17" borderId="18" xfId="0" applyFill="1" applyBorder="1" applyAlignment="1">
      <alignment horizontal="center" vertical="center"/>
    </xf>
    <xf numFmtId="0" fontId="0" fillId="17" borderId="103" xfId="0" applyFill="1" applyBorder="1" applyAlignment="1">
      <alignment horizontal="center" vertical="center"/>
    </xf>
    <xf numFmtId="0" fontId="52" fillId="17" borderId="104" xfId="0" applyFont="1" applyFill="1" applyBorder="1" applyAlignment="1">
      <alignment horizontal="left" vertical="center"/>
    </xf>
    <xf numFmtId="0" fontId="0" fillId="17" borderId="19" xfId="0" applyFill="1" applyBorder="1" applyAlignment="1">
      <alignment horizontal="center" vertical="center"/>
    </xf>
    <xf numFmtId="1" fontId="0" fillId="10" borderId="105" xfId="0" applyNumberFormat="1" applyFill="1" applyBorder="1" applyAlignment="1">
      <alignment horizontal="center" vertical="center"/>
    </xf>
    <xf numFmtId="2" fontId="10" fillId="24" borderId="0" xfId="0" applyNumberFormat="1" applyFont="1" applyFill="1" applyAlignment="1" applyProtection="1">
      <alignment horizontal="center" vertical="center"/>
      <protection locked="0"/>
    </xf>
    <xf numFmtId="0" fontId="21" fillId="0" borderId="0" xfId="0" applyFont="1" applyAlignment="1">
      <alignment vertical="center"/>
    </xf>
    <xf numFmtId="0" fontId="8" fillId="2" borderId="0" xfId="0" applyFont="1" applyFill="1" applyAlignment="1">
      <alignment vertical="center"/>
    </xf>
    <xf numFmtId="44" fontId="0" fillId="2" borderId="0" xfId="0" applyNumberFormat="1" applyFill="1"/>
    <xf numFmtId="0" fontId="3" fillId="11" borderId="19" xfId="0" applyFont="1" applyFill="1" applyBorder="1" applyAlignment="1">
      <alignment horizontal="center" vertical="center"/>
    </xf>
    <xf numFmtId="0" fontId="12" fillId="2" borderId="0" xfId="0" applyFont="1" applyFill="1" applyAlignment="1">
      <alignment horizontal="left" vertical="center"/>
    </xf>
    <xf numFmtId="0" fontId="3" fillId="25" borderId="96" xfId="0" applyFont="1" applyFill="1" applyBorder="1" applyAlignment="1" applyProtection="1">
      <alignment horizontal="center" vertical="center"/>
      <protection locked="0"/>
    </xf>
    <xf numFmtId="0" fontId="3" fillId="25" borderId="87" xfId="0" applyFont="1" applyFill="1" applyBorder="1" applyAlignment="1" applyProtection="1">
      <alignment horizontal="center" vertical="center"/>
      <protection locked="0"/>
    </xf>
    <xf numFmtId="0" fontId="3" fillId="25" borderId="88" xfId="0" applyFont="1" applyFill="1" applyBorder="1" applyAlignment="1" applyProtection="1">
      <alignment horizontal="center" vertical="center"/>
      <protection locked="0"/>
    </xf>
    <xf numFmtId="0" fontId="21" fillId="26" borderId="90" xfId="0" applyFont="1" applyFill="1" applyBorder="1" applyAlignment="1" applyProtection="1">
      <alignment horizontal="center" vertical="top"/>
      <protection locked="0"/>
    </xf>
    <xf numFmtId="0" fontId="21" fillId="26" borderId="92" xfId="0" applyFont="1" applyFill="1" applyBorder="1" applyAlignment="1" applyProtection="1">
      <alignment horizontal="center" vertical="top"/>
      <protection locked="0"/>
    </xf>
    <xf numFmtId="0" fontId="21" fillId="26" borderId="86" xfId="0" applyFont="1" applyFill="1" applyBorder="1" applyAlignment="1" applyProtection="1">
      <alignment horizontal="center" vertical="top"/>
      <protection locked="0"/>
    </xf>
    <xf numFmtId="0" fontId="21" fillId="26" borderId="93" xfId="0" applyFont="1" applyFill="1" applyBorder="1" applyAlignment="1" applyProtection="1">
      <alignment horizontal="center" vertical="top"/>
      <protection locked="0"/>
    </xf>
    <xf numFmtId="0" fontId="21" fillId="26" borderId="94" xfId="0" applyFont="1" applyFill="1" applyBorder="1" applyAlignment="1" applyProtection="1">
      <alignment horizontal="center" vertical="top"/>
      <protection locked="0"/>
    </xf>
    <xf numFmtId="0" fontId="21" fillId="26" borderId="95" xfId="0" applyFont="1" applyFill="1" applyBorder="1" applyAlignment="1" applyProtection="1">
      <alignment horizontal="center" vertical="top"/>
      <protection locked="0"/>
    </xf>
    <xf numFmtId="0" fontId="34" fillId="2" borderId="84" xfId="0" applyFont="1" applyFill="1" applyBorder="1" applyAlignment="1">
      <alignment horizontal="left" vertical="center" wrapText="1"/>
    </xf>
    <xf numFmtId="0" fontId="34" fillId="2" borderId="85" xfId="0" applyFont="1" applyFill="1" applyBorder="1" applyAlignment="1">
      <alignment horizontal="left" vertical="center" wrapText="1"/>
    </xf>
    <xf numFmtId="0" fontId="30" fillId="2" borderId="20" xfId="0" applyFont="1" applyFill="1" applyBorder="1" applyAlignment="1">
      <alignment horizontal="left" vertical="center" wrapText="1"/>
    </xf>
    <xf numFmtId="0" fontId="30" fillId="2" borderId="0" xfId="0" applyFont="1" applyFill="1" applyAlignment="1">
      <alignment horizontal="left" vertical="center" wrapText="1"/>
    </xf>
    <xf numFmtId="0" fontId="30" fillId="2" borderId="35" xfId="0" applyFont="1" applyFill="1" applyBorder="1" applyAlignment="1">
      <alignment horizontal="left" vertical="center" wrapText="1"/>
    </xf>
    <xf numFmtId="0" fontId="30" fillId="2" borderId="36" xfId="0" applyFont="1" applyFill="1" applyBorder="1" applyAlignment="1">
      <alignment horizontal="left" vertical="center" wrapText="1"/>
    </xf>
    <xf numFmtId="0" fontId="30" fillId="2" borderId="20" xfId="0" applyFont="1" applyFill="1" applyBorder="1" applyAlignment="1">
      <alignment horizontal="left" vertical="top" wrapText="1"/>
    </xf>
    <xf numFmtId="0" fontId="30" fillId="2" borderId="0" xfId="0" applyFont="1" applyFill="1" applyAlignment="1">
      <alignment horizontal="left" vertical="top" wrapText="1"/>
    </xf>
    <xf numFmtId="0" fontId="30" fillId="2" borderId="35" xfId="0" applyFont="1" applyFill="1" applyBorder="1" applyAlignment="1">
      <alignment horizontal="left" vertical="top" wrapText="1"/>
    </xf>
    <xf numFmtId="0" fontId="30" fillId="2" borderId="36" xfId="0" applyFont="1" applyFill="1" applyBorder="1" applyAlignment="1">
      <alignment horizontal="left" vertical="top" wrapText="1"/>
    </xf>
    <xf numFmtId="0" fontId="31" fillId="2" borderId="35" xfId="0" applyFont="1" applyFill="1" applyBorder="1" applyAlignment="1">
      <alignment horizontal="left" vertical="center" wrapText="1"/>
    </xf>
    <xf numFmtId="0" fontId="31" fillId="2" borderId="36" xfId="0" applyFont="1" applyFill="1" applyBorder="1" applyAlignment="1">
      <alignment horizontal="left" vertical="center" wrapText="1"/>
    </xf>
    <xf numFmtId="0" fontId="8" fillId="2" borderId="28" xfId="0" applyFont="1" applyFill="1" applyBorder="1" applyAlignment="1">
      <alignment horizontal="center" vertical="center"/>
    </xf>
    <xf numFmtId="0" fontId="8" fillId="2" borderId="31" xfId="0" applyFont="1" applyFill="1" applyBorder="1" applyAlignment="1">
      <alignment horizontal="center" vertical="center"/>
    </xf>
    <xf numFmtId="0" fontId="27" fillId="4" borderId="30" xfId="0" applyFont="1" applyFill="1" applyBorder="1" applyAlignment="1">
      <alignment horizontal="left" vertical="center" wrapText="1"/>
    </xf>
    <xf numFmtId="0" fontId="27" fillId="4" borderId="21" xfId="0" applyFont="1" applyFill="1" applyBorder="1" applyAlignment="1">
      <alignment horizontal="left" vertical="center" wrapText="1"/>
    </xf>
    <xf numFmtId="0" fontId="27" fillId="4" borderId="28"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horizontal="center" vertical="center"/>
    </xf>
    <xf numFmtId="0" fontId="8" fillId="2" borderId="37"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5" xfId="0" applyFont="1" applyFill="1" applyBorder="1" applyAlignment="1">
      <alignment horizontal="center" vertical="center"/>
    </xf>
    <xf numFmtId="0" fontId="30" fillId="2" borderId="41" xfId="0" applyFont="1" applyFill="1" applyBorder="1" applyAlignment="1">
      <alignment horizontal="left" vertical="center" wrapText="1"/>
    </xf>
    <xf numFmtId="0" fontId="30" fillId="2" borderId="42" xfId="0" applyFont="1" applyFill="1" applyBorder="1" applyAlignment="1">
      <alignment horizontal="left" vertical="center" wrapText="1"/>
    </xf>
    <xf numFmtId="0" fontId="30" fillId="2" borderId="82" xfId="0" applyFont="1" applyFill="1" applyBorder="1" applyAlignment="1">
      <alignment horizontal="left" vertical="center" wrapText="1"/>
    </xf>
    <xf numFmtId="0" fontId="30" fillId="2" borderId="83" xfId="0" applyFont="1" applyFill="1" applyBorder="1" applyAlignment="1">
      <alignment horizontal="left" vertical="center" wrapText="1"/>
    </xf>
    <xf numFmtId="0" fontId="34" fillId="2" borderId="41" xfId="0" applyFont="1" applyFill="1" applyBorder="1" applyAlignment="1">
      <alignment horizontal="left" vertical="center" wrapText="1"/>
    </xf>
    <xf numFmtId="0" fontId="34" fillId="2" borderId="42" xfId="0" applyFont="1" applyFill="1" applyBorder="1" applyAlignment="1">
      <alignment horizontal="left" vertical="center" wrapText="1"/>
    </xf>
    <xf numFmtId="0" fontId="3" fillId="11" borderId="24" xfId="0" applyFont="1" applyFill="1" applyBorder="1" applyAlignment="1">
      <alignment horizontal="center" vertical="center" wrapText="1"/>
    </xf>
    <xf numFmtId="0" fontId="3" fillId="11" borderId="22" xfId="0" applyFont="1" applyFill="1" applyBorder="1" applyAlignment="1">
      <alignment horizontal="center" vertical="center" wrapText="1"/>
    </xf>
    <xf numFmtId="0" fontId="27" fillId="17" borderId="24" xfId="0" applyFont="1" applyFill="1" applyBorder="1" applyAlignment="1">
      <alignment horizontal="center" vertical="center" wrapText="1"/>
    </xf>
    <xf numFmtId="0" fontId="27" fillId="17" borderId="28" xfId="0" applyFont="1" applyFill="1" applyBorder="1" applyAlignment="1">
      <alignment horizontal="center" vertical="center" wrapText="1"/>
    </xf>
    <xf numFmtId="0" fontId="27" fillId="4" borderId="0" xfId="0" applyFont="1" applyFill="1" applyAlignment="1">
      <alignment horizontal="left" vertical="center" wrapText="1"/>
    </xf>
    <xf numFmtId="0" fontId="27" fillId="4" borderId="31" xfId="0" applyFont="1" applyFill="1" applyBorder="1" applyAlignment="1">
      <alignment horizontal="left" vertical="center" wrapText="1"/>
    </xf>
    <xf numFmtId="0" fontId="27" fillId="2" borderId="24"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30" fillId="2" borderId="32" xfId="0" applyFont="1" applyFill="1" applyBorder="1" applyAlignment="1">
      <alignment horizontal="left" vertical="center" wrapText="1"/>
    </xf>
    <xf numFmtId="0" fontId="30" fillId="2" borderId="33" xfId="0" applyFont="1" applyFill="1" applyBorder="1" applyAlignment="1">
      <alignment horizontal="left" vertical="center" wrapText="1"/>
    </xf>
    <xf numFmtId="0" fontId="31" fillId="2" borderId="81" xfId="0" applyFont="1" applyFill="1" applyBorder="1" applyAlignment="1">
      <alignment horizontal="left" vertical="center" wrapText="1"/>
    </xf>
    <xf numFmtId="0" fontId="31" fillId="2" borderId="77" xfId="0" applyFont="1" applyFill="1" applyBorder="1" applyAlignment="1">
      <alignment horizontal="left" vertical="center" wrapText="1"/>
    </xf>
    <xf numFmtId="0" fontId="31" fillId="0" borderId="32" xfId="0" applyFont="1" applyBorder="1" applyAlignment="1">
      <alignment horizontal="left" vertical="center" wrapText="1"/>
    </xf>
    <xf numFmtId="0" fontId="31" fillId="0" borderId="33" xfId="0" applyFont="1" applyBorder="1" applyAlignment="1">
      <alignment horizontal="left" vertical="center" wrapText="1"/>
    </xf>
    <xf numFmtId="0" fontId="30" fillId="2" borderId="38" xfId="0" applyFont="1" applyFill="1" applyBorder="1" applyAlignment="1">
      <alignment horizontal="left" vertical="center" wrapText="1"/>
    </xf>
    <xf numFmtId="0" fontId="30" fillId="2" borderId="39" xfId="0" applyFont="1" applyFill="1" applyBorder="1" applyAlignment="1">
      <alignment horizontal="left" vertical="center" wrapText="1"/>
    </xf>
    <xf numFmtId="0" fontId="30" fillId="2" borderId="81" xfId="0" applyFont="1" applyFill="1" applyBorder="1" applyAlignment="1">
      <alignment horizontal="left" vertical="center" wrapText="1"/>
    </xf>
    <xf numFmtId="0" fontId="30" fillId="2" borderId="77" xfId="0" applyFont="1" applyFill="1" applyBorder="1" applyAlignment="1">
      <alignment horizontal="left" vertical="center" wrapText="1"/>
    </xf>
    <xf numFmtId="0" fontId="12" fillId="0" borderId="0" xfId="0" applyFont="1" applyAlignment="1">
      <alignment horizontal="center" vertical="center"/>
    </xf>
    <xf numFmtId="0" fontId="15" fillId="3" borderId="0" xfId="0" applyFont="1" applyFill="1" applyAlignment="1" applyProtection="1">
      <alignment horizontal="left" vertical="center"/>
      <protection locked="0"/>
    </xf>
    <xf numFmtId="0" fontId="5" fillId="4" borderId="0" xfId="0" applyFont="1" applyFill="1" applyAlignment="1">
      <alignment horizontal="left" vertical="center"/>
    </xf>
    <xf numFmtId="0" fontId="5" fillId="11" borderId="0" xfId="0" applyFont="1" applyFill="1" applyAlignment="1">
      <alignment horizontal="left" vertical="center"/>
    </xf>
    <xf numFmtId="0" fontId="8" fillId="2" borderId="0" xfId="0" applyFont="1" applyFill="1" applyAlignment="1">
      <alignment horizontal="left" vertical="center"/>
    </xf>
    <xf numFmtId="0" fontId="0" fillId="15" borderId="0" xfId="0" applyFill="1" applyAlignment="1" applyProtection="1">
      <alignment horizontal="left" vertical="top" wrapText="1"/>
      <protection locked="0"/>
    </xf>
    <xf numFmtId="0" fontId="21" fillId="22" borderId="0" xfId="0" applyFont="1" applyFill="1" applyAlignment="1" applyProtection="1">
      <alignment horizontal="left" vertical="center"/>
      <protection locked="0"/>
    </xf>
    <xf numFmtId="0" fontId="3" fillId="25" borderId="97" xfId="0" applyFont="1" applyFill="1" applyBorder="1" applyAlignment="1" applyProtection="1">
      <alignment horizontal="center" vertical="center"/>
      <protection locked="0"/>
    </xf>
    <xf numFmtId="0" fontId="3" fillId="25" borderId="91" xfId="0" applyFont="1" applyFill="1" applyBorder="1" applyAlignment="1" applyProtection="1">
      <alignment horizontal="center" vertical="center"/>
      <protection locked="0"/>
    </xf>
    <xf numFmtId="0" fontId="3" fillId="25" borderId="98" xfId="0" applyFont="1" applyFill="1" applyBorder="1" applyAlignment="1" applyProtection="1">
      <alignment horizontal="center" vertical="center"/>
      <protection locked="0"/>
    </xf>
    <xf numFmtId="44" fontId="8" fillId="12" borderId="52" xfId="1" applyFont="1" applyFill="1" applyBorder="1" applyAlignment="1">
      <alignment horizontal="center" vertical="center"/>
    </xf>
    <xf numFmtId="44" fontId="8" fillId="12" borderId="53" xfId="1" applyFont="1" applyFill="1" applyBorder="1" applyAlignment="1">
      <alignment horizontal="center" vertical="center"/>
    </xf>
    <xf numFmtId="44" fontId="3" fillId="15" borderId="54" xfId="0" applyNumberFormat="1" applyFont="1" applyFill="1" applyBorder="1" applyAlignment="1">
      <alignment horizontal="center" vertical="center"/>
    </xf>
    <xf numFmtId="44" fontId="3" fillId="15" borderId="55" xfId="0" applyNumberFormat="1" applyFont="1" applyFill="1" applyBorder="1" applyAlignment="1">
      <alignment horizontal="center" vertical="center"/>
    </xf>
    <xf numFmtId="44" fontId="3" fillId="15" borderId="56" xfId="0" applyNumberFormat="1" applyFont="1" applyFill="1" applyBorder="1" applyAlignment="1">
      <alignment horizontal="center" vertical="center"/>
    </xf>
    <xf numFmtId="44" fontId="3" fillId="15" borderId="57" xfId="0" applyNumberFormat="1" applyFont="1" applyFill="1" applyBorder="1" applyAlignment="1">
      <alignment horizontal="center" vertical="center"/>
    </xf>
    <xf numFmtId="44" fontId="3" fillId="11" borderId="52" xfId="0" applyNumberFormat="1" applyFont="1" applyFill="1" applyBorder="1" applyAlignment="1">
      <alignment horizontal="center" vertical="center"/>
    </xf>
    <xf numFmtId="44" fontId="3" fillId="11" borderId="53" xfId="0" applyNumberFormat="1" applyFont="1" applyFill="1" applyBorder="1" applyAlignment="1">
      <alignment horizontal="center" vertical="center"/>
    </xf>
    <xf numFmtId="44" fontId="0" fillId="2" borderId="18" xfId="0" applyNumberFormat="1" applyFill="1" applyBorder="1" applyAlignment="1">
      <alignment horizontal="center" vertical="center"/>
    </xf>
    <xf numFmtId="44" fontId="3" fillId="15" borderId="18" xfId="0" applyNumberFormat="1" applyFont="1" applyFill="1" applyBorder="1" applyAlignment="1">
      <alignment horizontal="center" vertical="center"/>
    </xf>
    <xf numFmtId="0" fontId="23" fillId="11" borderId="19" xfId="0" applyFont="1" applyFill="1" applyBorder="1" applyAlignment="1">
      <alignment horizontal="left" vertical="center" wrapText="1" indent="2"/>
    </xf>
    <xf numFmtId="0" fontId="23" fillId="11" borderId="51" xfId="0" applyFont="1" applyFill="1" applyBorder="1" applyAlignment="1">
      <alignment horizontal="left" vertical="center" wrapText="1" indent="2"/>
    </xf>
    <xf numFmtId="0" fontId="7" fillId="14" borderId="19" xfId="0" applyFont="1" applyFill="1" applyBorder="1" applyAlignment="1">
      <alignment horizontal="left" vertical="center" indent="2"/>
    </xf>
    <xf numFmtId="0" fontId="7" fillId="14" borderId="51" xfId="0" applyFont="1" applyFill="1" applyBorder="1" applyAlignment="1">
      <alignment horizontal="left" vertical="center" indent="2"/>
    </xf>
    <xf numFmtId="44" fontId="3" fillId="2" borderId="18" xfId="0" applyNumberFormat="1" applyFont="1" applyFill="1" applyBorder="1" applyAlignment="1">
      <alignment horizontal="center"/>
    </xf>
    <xf numFmtId="0" fontId="23" fillId="11" borderId="18" xfId="0" applyFont="1" applyFill="1" applyBorder="1" applyAlignment="1">
      <alignment horizontal="left" vertical="center" wrapText="1" indent="2"/>
    </xf>
    <xf numFmtId="0" fontId="7" fillId="14" borderId="18" xfId="0" applyFont="1" applyFill="1" applyBorder="1" applyAlignment="1">
      <alignment horizontal="left" vertical="center" indent="2"/>
    </xf>
    <xf numFmtId="44" fontId="3" fillId="15" borderId="75" xfId="0" applyNumberFormat="1" applyFont="1" applyFill="1" applyBorder="1" applyAlignment="1">
      <alignment horizontal="center" vertical="center"/>
    </xf>
    <xf numFmtId="44" fontId="0" fillId="2" borderId="19" xfId="0" applyNumberFormat="1" applyFill="1" applyBorder="1" applyAlignment="1">
      <alignment horizontal="center" vertical="center"/>
    </xf>
    <xf numFmtId="44" fontId="0" fillId="2" borderId="51" xfId="0" applyNumberFormat="1" applyFill="1" applyBorder="1" applyAlignment="1">
      <alignment horizontal="center" vertical="center"/>
    </xf>
    <xf numFmtId="0" fontId="3" fillId="17" borderId="99" xfId="0" applyFont="1" applyFill="1" applyBorder="1" applyAlignment="1">
      <alignment horizontal="center" vertical="center"/>
    </xf>
    <xf numFmtId="0" fontId="3" fillId="17" borderId="100" xfId="0" applyFont="1" applyFill="1" applyBorder="1" applyAlignment="1">
      <alignment horizontal="center" vertical="center"/>
    </xf>
    <xf numFmtId="0" fontId="3" fillId="17" borderId="101" xfId="0" applyFont="1" applyFill="1" applyBorder="1" applyAlignment="1">
      <alignment horizontal="center" vertical="center"/>
    </xf>
    <xf numFmtId="44" fontId="8" fillId="21" borderId="52" xfId="0" applyNumberFormat="1" applyFont="1" applyFill="1" applyBorder="1" applyAlignment="1">
      <alignment horizontal="center" vertical="center" wrapText="1"/>
    </xf>
    <xf numFmtId="44" fontId="8" fillId="21" borderId="53" xfId="0" applyNumberFormat="1" applyFont="1" applyFill="1" applyBorder="1" applyAlignment="1">
      <alignment horizontal="center" vertical="center" wrapText="1"/>
    </xf>
    <xf numFmtId="44" fontId="0" fillId="4" borderId="18" xfId="0" applyNumberFormat="1" applyFill="1" applyBorder="1" applyAlignment="1">
      <alignment horizontal="center" vertical="center"/>
    </xf>
    <xf numFmtId="0" fontId="3" fillId="11"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51" xfId="0" applyFont="1" applyFill="1" applyBorder="1" applyAlignment="1">
      <alignment horizontal="center" vertical="center"/>
    </xf>
    <xf numFmtId="0" fontId="19" fillId="2" borderId="0" xfId="0" applyFont="1" applyFill="1" applyAlignment="1">
      <alignment horizontal="center" vertical="center"/>
    </xf>
    <xf numFmtId="0" fontId="3" fillId="11" borderId="24" xfId="0" applyFont="1" applyFill="1" applyBorder="1" applyAlignment="1">
      <alignment horizontal="left" vertical="center" wrapText="1" indent="3"/>
    </xf>
    <xf numFmtId="0" fontId="3" fillId="11" borderId="22" xfId="0" applyFont="1" applyFill="1" applyBorder="1" applyAlignment="1">
      <alignment horizontal="left" vertical="center" wrapText="1" indent="3"/>
    </xf>
    <xf numFmtId="0" fontId="11" fillId="3" borderId="0" xfId="0" applyFont="1" applyFill="1" applyAlignment="1">
      <alignment horizontal="left" vertical="center"/>
    </xf>
    <xf numFmtId="0" fontId="3" fillId="12" borderId="24" xfId="0" applyFont="1" applyFill="1" applyBorder="1" applyAlignment="1">
      <alignment horizontal="left" vertical="center" wrapText="1" indent="3"/>
    </xf>
    <xf numFmtId="0" fontId="3" fillId="12" borderId="22" xfId="0" applyFont="1" applyFill="1" applyBorder="1" applyAlignment="1">
      <alignment horizontal="left" vertical="center" wrapText="1" indent="3"/>
    </xf>
    <xf numFmtId="0" fontId="11" fillId="2" borderId="27" xfId="0" applyFont="1" applyFill="1" applyBorder="1" applyAlignment="1">
      <alignment horizontal="center" vertical="center"/>
    </xf>
    <xf numFmtId="0" fontId="3" fillId="21" borderId="24" xfId="0" applyFont="1" applyFill="1" applyBorder="1" applyAlignment="1">
      <alignment horizontal="left" vertical="center" wrapText="1" indent="3"/>
    </xf>
    <xf numFmtId="0" fontId="3" fillId="21" borderId="22" xfId="0" applyFont="1" applyFill="1" applyBorder="1" applyAlignment="1">
      <alignment horizontal="left" vertical="center" wrapText="1" indent="3"/>
    </xf>
    <xf numFmtId="0" fontId="3" fillId="25" borderId="24" xfId="0" applyFont="1" applyFill="1" applyBorder="1" applyAlignment="1">
      <alignment horizontal="center" vertical="center" wrapText="1"/>
    </xf>
    <xf numFmtId="0" fontId="3" fillId="25" borderId="22" xfId="0" applyFont="1" applyFill="1" applyBorder="1" applyAlignment="1">
      <alignment horizontal="center" vertical="center" wrapText="1"/>
    </xf>
    <xf numFmtId="44" fontId="8" fillId="2" borderId="18" xfId="0" applyNumberFormat="1" applyFont="1" applyFill="1" applyBorder="1" applyAlignment="1">
      <alignment horizontal="center" vertical="center"/>
    </xf>
    <xf numFmtId="0" fontId="8" fillId="2" borderId="18" xfId="0" applyFont="1" applyFill="1" applyBorder="1" applyAlignment="1">
      <alignment horizontal="center" vertical="center"/>
    </xf>
    <xf numFmtId="0" fontId="3" fillId="11" borderId="19" xfId="0" applyFont="1" applyFill="1" applyBorder="1" applyAlignment="1">
      <alignment horizontal="center" vertical="center"/>
    </xf>
    <xf numFmtId="0" fontId="3" fillId="11" borderId="51" xfId="0" applyFont="1" applyFill="1" applyBorder="1" applyAlignment="1">
      <alignment horizontal="center" vertical="center"/>
    </xf>
    <xf numFmtId="0" fontId="21" fillId="2" borderId="30" xfId="0" applyFont="1" applyFill="1" applyBorder="1" applyAlignment="1">
      <alignment horizontal="left" vertical="center" indent="3"/>
    </xf>
    <xf numFmtId="0" fontId="21" fillId="2" borderId="21" xfId="0" applyFont="1" applyFill="1" applyBorder="1" applyAlignment="1">
      <alignment horizontal="left" vertical="center" indent="3"/>
    </xf>
    <xf numFmtId="0" fontId="21" fillId="2" borderId="28" xfId="0" applyFont="1" applyFill="1" applyBorder="1" applyAlignment="1">
      <alignment horizontal="left" vertical="center" indent="3"/>
    </xf>
    <xf numFmtId="0" fontId="21" fillId="11" borderId="35" xfId="0" applyFont="1" applyFill="1" applyBorder="1" applyAlignment="1">
      <alignment horizontal="left" vertical="center" indent="3"/>
    </xf>
    <xf numFmtId="0" fontId="21" fillId="11" borderId="36" xfId="0" applyFont="1" applyFill="1" applyBorder="1" applyAlignment="1">
      <alignment horizontal="left" vertical="center" indent="3"/>
    </xf>
    <xf numFmtId="0" fontId="21" fillId="11" borderId="37" xfId="0" applyFont="1" applyFill="1" applyBorder="1" applyAlignment="1">
      <alignment horizontal="left" vertical="center" indent="3"/>
    </xf>
    <xf numFmtId="0" fontId="40" fillId="2" borderId="0" xfId="0" applyFont="1" applyFill="1" applyAlignment="1">
      <alignment horizontal="center" vertical="center"/>
    </xf>
    <xf numFmtId="0" fontId="3" fillId="20" borderId="24" xfId="0" applyFont="1" applyFill="1" applyBorder="1" applyAlignment="1">
      <alignment horizontal="center" vertical="center" wrapText="1"/>
    </xf>
    <xf numFmtId="0" fontId="3" fillId="20" borderId="22" xfId="0" applyFont="1" applyFill="1" applyBorder="1" applyAlignment="1">
      <alignment horizontal="center" vertical="center" wrapText="1"/>
    </xf>
    <xf numFmtId="1" fontId="11" fillId="10" borderId="24" xfId="0" applyNumberFormat="1" applyFont="1" applyFill="1" applyBorder="1" applyAlignment="1">
      <alignment horizontal="center" vertical="center"/>
    </xf>
    <xf numFmtId="1" fontId="11" fillId="10" borderId="22" xfId="0" applyNumberFormat="1" applyFont="1" applyFill="1" applyBorder="1" applyAlignment="1">
      <alignment horizontal="center" vertical="center"/>
    </xf>
    <xf numFmtId="0" fontId="49" fillId="0" borderId="0" xfId="0" applyFont="1" applyAlignment="1">
      <alignment horizontal="center" vertical="center"/>
    </xf>
    <xf numFmtId="0" fontId="21" fillId="15" borderId="20" xfId="0" applyFont="1" applyFill="1" applyBorder="1" applyAlignment="1">
      <alignment horizontal="left" vertical="center" indent="3"/>
    </xf>
    <xf numFmtId="0" fontId="21" fillId="15" borderId="0" xfId="0" applyFont="1" applyFill="1" applyAlignment="1">
      <alignment horizontal="left" vertical="center" indent="3"/>
    </xf>
    <xf numFmtId="0" fontId="21" fillId="15" borderId="31" xfId="0" applyFont="1" applyFill="1" applyBorder="1" applyAlignment="1">
      <alignment horizontal="left" vertical="center" indent="3"/>
    </xf>
    <xf numFmtId="0" fontId="45" fillId="2" borderId="0" xfId="0" applyFont="1" applyFill="1" applyAlignment="1">
      <alignment horizontal="center" vertical="center"/>
    </xf>
    <xf numFmtId="0" fontId="44" fillId="4" borderId="30" xfId="0" applyFont="1" applyFill="1" applyBorder="1" applyAlignment="1">
      <alignment horizontal="center" vertical="center"/>
    </xf>
    <xf numFmtId="0" fontId="44" fillId="4" borderId="28" xfId="0" applyFont="1" applyFill="1" applyBorder="1" applyAlignment="1">
      <alignment horizontal="center" vertical="center"/>
    </xf>
    <xf numFmtId="0" fontId="44" fillId="4" borderId="20" xfId="0" applyFont="1" applyFill="1" applyBorder="1" applyAlignment="1">
      <alignment horizontal="center" vertical="center"/>
    </xf>
    <xf numFmtId="0" fontId="44" fillId="4" borderId="31" xfId="0" applyFont="1" applyFill="1" applyBorder="1" applyAlignment="1">
      <alignment horizontal="center" vertical="center"/>
    </xf>
    <xf numFmtId="0" fontId="44" fillId="4" borderId="35" xfId="0" applyFont="1" applyFill="1" applyBorder="1" applyAlignment="1">
      <alignment horizontal="center" vertical="center"/>
    </xf>
    <xf numFmtId="0" fontId="44" fillId="4" borderId="37" xfId="0" applyFont="1" applyFill="1" applyBorder="1" applyAlignment="1">
      <alignment horizontal="center" vertical="center"/>
    </xf>
    <xf numFmtId="0" fontId="2" fillId="14" borderId="30" xfId="0" applyFont="1" applyFill="1" applyBorder="1" applyAlignment="1">
      <alignment horizontal="center" vertical="center" wrapText="1"/>
    </xf>
    <xf numFmtId="0" fontId="2" fillId="14" borderId="28" xfId="0" applyFont="1" applyFill="1" applyBorder="1" applyAlignment="1">
      <alignment horizontal="center" vertical="center" wrapText="1"/>
    </xf>
    <xf numFmtId="0" fontId="3" fillId="11" borderId="23" xfId="0" applyFont="1" applyFill="1" applyBorder="1" applyAlignment="1">
      <alignment horizontal="center" vertical="center" wrapText="1"/>
    </xf>
    <xf numFmtId="0" fontId="5" fillId="4" borderId="24" xfId="0" applyFont="1" applyFill="1" applyBorder="1" applyAlignment="1">
      <alignment horizontal="center" vertical="center"/>
    </xf>
    <xf numFmtId="0" fontId="5" fillId="4" borderId="22" xfId="0" applyFont="1" applyFill="1" applyBorder="1" applyAlignment="1">
      <alignment horizontal="center" vertical="center"/>
    </xf>
    <xf numFmtId="0" fontId="3" fillId="21" borderId="24" xfId="0" applyFont="1" applyFill="1" applyBorder="1" applyAlignment="1">
      <alignment horizontal="center" vertical="center" wrapText="1"/>
    </xf>
    <xf numFmtId="0" fontId="3" fillId="21" borderId="22" xfId="0" applyFont="1" applyFill="1" applyBorder="1" applyAlignment="1">
      <alignment horizontal="center" vertical="center" wrapText="1"/>
    </xf>
    <xf numFmtId="2" fontId="47" fillId="23" borderId="24" xfId="3" applyNumberFormat="1" applyFont="1" applyFill="1" applyBorder="1" applyAlignment="1">
      <alignment horizontal="center" vertical="center"/>
    </xf>
    <xf numFmtId="2" fontId="47" fillId="23" borderId="22" xfId="3" applyNumberFormat="1" applyFont="1" applyFill="1" applyBorder="1" applyAlignment="1">
      <alignment horizontal="center" vertical="center"/>
    </xf>
    <xf numFmtId="0" fontId="8" fillId="15" borderId="24" xfId="0" applyFont="1" applyFill="1" applyBorder="1" applyAlignment="1">
      <alignment horizontal="center" vertical="center" wrapText="1"/>
    </xf>
    <xf numFmtId="0" fontId="8" fillId="15" borderId="23" xfId="0" applyFont="1" applyFill="1" applyBorder="1" applyAlignment="1">
      <alignment horizontal="center" vertical="center" wrapText="1"/>
    </xf>
    <xf numFmtId="165" fontId="8" fillId="4" borderId="24" xfId="0" applyNumberFormat="1" applyFont="1" applyFill="1" applyBorder="1" applyAlignment="1">
      <alignment horizontal="center" vertical="center"/>
    </xf>
    <xf numFmtId="165" fontId="8" fillId="4" borderId="22" xfId="0" applyNumberFormat="1" applyFont="1" applyFill="1" applyBorder="1" applyAlignment="1">
      <alignment horizontal="center" vertical="center"/>
    </xf>
    <xf numFmtId="0" fontId="48" fillId="2" borderId="21" xfId="0" applyFont="1" applyFill="1" applyBorder="1" applyAlignment="1">
      <alignment horizontal="center" vertical="center" wrapText="1"/>
    </xf>
    <xf numFmtId="0" fontId="48" fillId="2" borderId="0" xfId="0" applyFont="1" applyFill="1" applyAlignment="1">
      <alignment horizontal="center" vertical="center" wrapText="1"/>
    </xf>
    <xf numFmtId="44" fontId="21" fillId="11" borderId="35" xfId="0" applyNumberFormat="1" applyFont="1" applyFill="1" applyBorder="1" applyAlignment="1">
      <alignment horizontal="left" vertical="center" indent="3"/>
    </xf>
    <xf numFmtId="0" fontId="0" fillId="2" borderId="0" xfId="0" applyFill="1" applyAlignment="1">
      <alignment horizontal="center"/>
    </xf>
    <xf numFmtId="0" fontId="0" fillId="2" borderId="8" xfId="0" applyFill="1" applyBorder="1" applyAlignment="1">
      <alignment horizontal="center"/>
    </xf>
    <xf numFmtId="0" fontId="8" fillId="3" borderId="0" xfId="0" applyFont="1" applyFill="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6" fillId="8" borderId="25" xfId="0" applyFont="1" applyFill="1" applyBorder="1" applyAlignment="1">
      <alignment horizontal="left" vertical="center"/>
    </xf>
    <xf numFmtId="0" fontId="6" fillId="8" borderId="60" xfId="0" applyFont="1" applyFill="1" applyBorder="1" applyAlignment="1">
      <alignment horizontal="left" vertical="center"/>
    </xf>
    <xf numFmtId="0" fontId="6" fillId="8" borderId="61" xfId="0" applyFont="1" applyFill="1" applyBorder="1" applyAlignment="1">
      <alignment horizontal="left" vertical="center"/>
    </xf>
    <xf numFmtId="0" fontId="8" fillId="3" borderId="5"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5" borderId="0" xfId="0" applyFont="1" applyFill="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44" fontId="9" fillId="9" borderId="62" xfId="0" applyNumberFormat="1" applyFont="1" applyFill="1" applyBorder="1" applyAlignment="1">
      <alignment horizontal="center" vertical="center"/>
    </xf>
    <xf numFmtId="44" fontId="9" fillId="9" borderId="60" xfId="0" applyNumberFormat="1" applyFont="1" applyFill="1" applyBorder="1" applyAlignment="1">
      <alignment horizontal="center" vertical="center"/>
    </xf>
    <xf numFmtId="44" fontId="9" fillId="9" borderId="63" xfId="0" applyNumberFormat="1" applyFont="1" applyFill="1" applyBorder="1" applyAlignment="1">
      <alignment horizontal="center" vertical="center"/>
    </xf>
    <xf numFmtId="0" fontId="6" fillId="4" borderId="0" xfId="0" applyFont="1" applyFill="1" applyAlignment="1">
      <alignment horizontal="left" vertical="center"/>
    </xf>
    <xf numFmtId="0" fontId="15" fillId="7" borderId="16" xfId="0" applyFont="1" applyFill="1" applyBorder="1" applyAlignment="1">
      <alignment horizontal="left" vertical="center"/>
    </xf>
    <xf numFmtId="0" fontId="15" fillId="7" borderId="17" xfId="0" applyFont="1" applyFill="1" applyBorder="1" applyAlignment="1">
      <alignment horizontal="left" vertical="center"/>
    </xf>
    <xf numFmtId="0" fontId="8" fillId="7" borderId="12" xfId="0" applyFont="1" applyFill="1" applyBorder="1" applyAlignment="1">
      <alignment horizontal="left" vertical="center"/>
    </xf>
    <xf numFmtId="0" fontId="8" fillId="7" borderId="13" xfId="0" applyFont="1" applyFill="1" applyBorder="1" applyAlignment="1">
      <alignment horizontal="left" vertical="center"/>
    </xf>
    <xf numFmtId="0" fontId="11" fillId="10" borderId="64" xfId="0" applyFont="1" applyFill="1" applyBorder="1" applyAlignment="1">
      <alignment horizontal="left" vertical="center"/>
    </xf>
    <xf numFmtId="0" fontId="11" fillId="10" borderId="65" xfId="0" applyFont="1" applyFill="1" applyBorder="1" applyAlignment="1">
      <alignment horizontal="left" vertical="center"/>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8" fillId="5" borderId="0" xfId="0" applyFont="1" applyFill="1" applyAlignment="1">
      <alignment horizontal="left" vertical="center"/>
    </xf>
    <xf numFmtId="0" fontId="8" fillId="5" borderId="8" xfId="0" applyFont="1" applyFill="1" applyBorder="1" applyAlignment="1">
      <alignment horizontal="left" vertical="center"/>
    </xf>
    <xf numFmtId="0" fontId="8" fillId="3" borderId="70" xfId="0" applyFont="1" applyFill="1" applyBorder="1" applyAlignment="1" applyProtection="1">
      <alignment horizontal="left" vertical="center"/>
      <protection locked="0"/>
    </xf>
    <xf numFmtId="0" fontId="8" fillId="23" borderId="0" xfId="0" applyFont="1" applyFill="1" applyAlignment="1" applyProtection="1">
      <alignment horizontal="left" vertical="center"/>
      <protection locked="0"/>
    </xf>
    <xf numFmtId="0" fontId="8" fillId="23" borderId="8" xfId="0" applyFont="1" applyFill="1" applyBorder="1" applyAlignment="1" applyProtection="1">
      <alignment horizontal="left" vertical="center"/>
      <protection locked="0"/>
    </xf>
    <xf numFmtId="0" fontId="0" fillId="4" borderId="0" xfId="0" applyFill="1" applyAlignment="1">
      <alignment horizontal="center"/>
    </xf>
    <xf numFmtId="0" fontId="0" fillId="2" borderId="0" xfId="0" applyFill="1" applyAlignment="1">
      <alignment horizontal="left"/>
    </xf>
    <xf numFmtId="0" fontId="0" fillId="2" borderId="8" xfId="0" applyFill="1" applyBorder="1" applyAlignment="1">
      <alignment horizontal="left"/>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cellXfs>
  <cellStyles count="5">
    <cellStyle name="Moneda" xfId="1" builtinId="4"/>
    <cellStyle name="Normal" xfId="0" builtinId="0"/>
    <cellStyle name="Normal 2" xfId="3" xr:uid="{531E8D11-F50A-4AF5-B27F-76B24AC7F530}"/>
    <cellStyle name="Percentatge" xfId="2" builtinId="5"/>
    <cellStyle name="Percentatge 2" xfId="4" xr:uid="{BEB5D673-42B0-4B9B-B215-34946244495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5" tint="0.79998168889431442"/>
        </patternFill>
      </fill>
    </dxf>
    <dxf>
      <font>
        <b/>
        <i val="0"/>
      </font>
      <fill>
        <patternFill>
          <bgColor theme="5" tint="0.79998168889431442"/>
        </patternFill>
      </fill>
    </dxf>
  </dxfs>
  <tableStyles count="1" defaultTableStyle="TableStyleMedium2" defaultPivotStyle="PivotStyleLight16">
    <tableStyle name="Estil de taula 1" pivot="0" count="2" xr9:uid="{EE493CA7-554C-456F-AC0A-438F0BEB76EA}">
      <tableStyleElement type="headerRow" dxfId="14"/>
      <tableStyleElement type="totalRow" dxfId="13"/>
    </tableStyle>
  </tableStyles>
  <colors>
    <mruColors>
      <color rgb="FFFF9999"/>
      <color rgb="FFFFD5D5"/>
      <color rgb="FF99FF9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Cost Acceptats Totals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pieChart>
        <c:varyColors val="1"/>
        <c:ser>
          <c:idx val="0"/>
          <c:order val="0"/>
          <c:tx>
            <c:strRef>
              <c:f>ACE102_resumPROJECTE!$N$21</c:f>
              <c:strCache>
                <c:ptCount val="1"/>
                <c:pt idx="0">
                  <c:v>Cost acceptat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0FF-4C13-8326-0C0713145E5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0FF-4C13-8326-0C0713145E5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0FF-4C13-8326-0C0713145E57}"/>
              </c:ext>
            </c:extLst>
          </c:dPt>
          <c:cat>
            <c:strRef>
              <c:f>ACE102_resumPROJECTE!$J$22:$J$24</c:f>
              <c:strCache>
                <c:ptCount val="3"/>
                <c:pt idx="0">
                  <c:v>Total Despeses de Contractació</c:v>
                </c:pt>
                <c:pt idx="1">
                  <c:v>Informe d'auditoria </c:v>
                </c:pt>
                <c:pt idx="2">
                  <c:v>Hores de personal</c:v>
                </c:pt>
              </c:strCache>
            </c:strRef>
          </c:cat>
          <c:val>
            <c:numRef>
              <c:f>ACE102_resumPROJECTE!$N$22:$N$24</c:f>
              <c:numCache>
                <c:formatCode>_("€"* #,##0.00_);_("€"* \(#,##0.00\);_("€"* "-"??_);_(@_)</c:formatCode>
                <c:ptCount val="3"/>
                <c:pt idx="0">
                  <c:v>0</c:v>
                </c:pt>
                <c:pt idx="1">
                  <c:v>0</c:v>
                </c:pt>
                <c:pt idx="2">
                  <c:v>0</c:v>
                </c:pt>
              </c:numCache>
            </c:numRef>
          </c:val>
          <c:extLst>
            <c:ext xmlns:c16="http://schemas.microsoft.com/office/drawing/2014/chart" uri="{C3380CC4-5D6E-409C-BE32-E72D297353CC}">
              <c16:uniqueId val="{00000000-F432-44B1-BFDE-9EF6F5C623B5}"/>
            </c:ext>
          </c:extLst>
        </c:ser>
        <c:ser>
          <c:idx val="1"/>
          <c:order val="1"/>
          <c:tx>
            <c:strRef>
              <c:f>ACE102_resumPROJECTE!$O$21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7-20FF-4C13-8326-0C0713145E5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20FF-4C13-8326-0C0713145E5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B-20FF-4C13-8326-0C0713145E57}"/>
              </c:ext>
            </c:extLst>
          </c:dPt>
          <c:cat>
            <c:strRef>
              <c:f>ACE102_resumPROJECTE!$J$22:$J$24</c:f>
              <c:strCache>
                <c:ptCount val="3"/>
                <c:pt idx="0">
                  <c:v>Total Despeses de Contractació</c:v>
                </c:pt>
                <c:pt idx="1">
                  <c:v>Informe d'auditoria </c:v>
                </c:pt>
                <c:pt idx="2">
                  <c:v>Hores de personal</c:v>
                </c:pt>
              </c:strCache>
            </c:strRef>
          </c:cat>
          <c:val>
            <c:numRef>
              <c:f>ACE102_resumPROJECTE!$O$22:$O$24</c:f>
              <c:numCache>
                <c:formatCode>_("€"* #,##0.00_);_("€"* \(#,##0.00\);_("€"* "-"??_);_(@_)</c:formatCode>
                <c:ptCount val="3"/>
              </c:numCache>
            </c:numRef>
          </c:val>
          <c:extLst>
            <c:ext xmlns:c16="http://schemas.microsoft.com/office/drawing/2014/chart" uri="{C3380CC4-5D6E-409C-BE32-E72D297353CC}">
              <c16:uniqueId val="{00000001-F432-44B1-BFDE-9EF6F5C623B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ca-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ca-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Cost Acceptat</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9.0811680934106839E-2"/>
          <c:y val="0.10181565483536983"/>
          <c:w val="0.89131027198210877"/>
          <c:h val="0.63113502203642979"/>
        </c:manualLayout>
      </c:layout>
      <c:barChart>
        <c:barDir val="col"/>
        <c:grouping val="stacked"/>
        <c:varyColors val="0"/>
        <c:ser>
          <c:idx val="0"/>
          <c:order val="0"/>
          <c:tx>
            <c:strRef>
              <c:f>ACE102_resumPROJECTE!$M$30</c:f>
              <c:strCache>
                <c:ptCount val="1"/>
                <c:pt idx="0">
                  <c:v>Total Despeses de Contractació</c:v>
                </c:pt>
              </c:strCache>
            </c:strRef>
          </c:tx>
          <c:spPr>
            <a:solidFill>
              <a:schemeClr val="accent1"/>
            </a:solidFill>
            <a:ln w="19050">
              <a:solidFill>
                <a:schemeClr val="lt1"/>
              </a:solidFill>
            </a:ln>
            <a:effectLst/>
          </c:spPr>
          <c:invertIfNegative val="0"/>
          <c:cat>
            <c:strRef>
              <c:f>ACE102_resumPROJECTE!$L$31:$L$41</c:f>
              <c:strCache>
                <c:ptCount val="11"/>
                <c:pt idx="0">
                  <c:v>Sol·licitant</c:v>
                </c:pt>
                <c:pt idx="1">
                  <c:v>Participant1</c:v>
                </c:pt>
                <c:pt idx="2">
                  <c:v>Participant2</c:v>
                </c:pt>
                <c:pt idx="3">
                  <c:v>Participant3</c:v>
                </c:pt>
                <c:pt idx="4">
                  <c:v>Participant4</c:v>
                </c:pt>
                <c:pt idx="5">
                  <c:v>Participant5</c:v>
                </c:pt>
                <c:pt idx="6">
                  <c:v>Participant6</c:v>
                </c:pt>
                <c:pt idx="7">
                  <c:v>Participant7</c:v>
                </c:pt>
                <c:pt idx="8">
                  <c:v>Participant8</c:v>
                </c:pt>
                <c:pt idx="9">
                  <c:v>Participant9</c:v>
                </c:pt>
                <c:pt idx="10">
                  <c:v>Participant10</c:v>
                </c:pt>
              </c:strCache>
            </c:strRef>
          </c:cat>
          <c:val>
            <c:numRef>
              <c:f>ACE102_resumPROJECTE!$M$31:$M$41</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7DD-4EF3-A5F3-97A54739E5CD}"/>
            </c:ext>
          </c:extLst>
        </c:ser>
        <c:ser>
          <c:idx val="1"/>
          <c:order val="1"/>
          <c:tx>
            <c:strRef>
              <c:f>ACE102_resumPROJECTE!$N$30</c:f>
              <c:strCache>
                <c:ptCount val="1"/>
                <c:pt idx="0">
                  <c:v>Informe d'auditoria </c:v>
                </c:pt>
              </c:strCache>
            </c:strRef>
          </c:tx>
          <c:spPr>
            <a:solidFill>
              <a:schemeClr val="accent2"/>
            </a:solidFill>
            <a:ln w="19050">
              <a:solidFill>
                <a:schemeClr val="lt1"/>
              </a:solidFill>
            </a:ln>
            <a:effectLst/>
          </c:spPr>
          <c:invertIfNegative val="0"/>
          <c:cat>
            <c:strRef>
              <c:f>ACE102_resumPROJECTE!$L$31:$L$41</c:f>
              <c:strCache>
                <c:ptCount val="11"/>
                <c:pt idx="0">
                  <c:v>Sol·licitant</c:v>
                </c:pt>
                <c:pt idx="1">
                  <c:v>Participant1</c:v>
                </c:pt>
                <c:pt idx="2">
                  <c:v>Participant2</c:v>
                </c:pt>
                <c:pt idx="3">
                  <c:v>Participant3</c:v>
                </c:pt>
                <c:pt idx="4">
                  <c:v>Participant4</c:v>
                </c:pt>
                <c:pt idx="5">
                  <c:v>Participant5</c:v>
                </c:pt>
                <c:pt idx="6">
                  <c:v>Participant6</c:v>
                </c:pt>
                <c:pt idx="7">
                  <c:v>Participant7</c:v>
                </c:pt>
                <c:pt idx="8">
                  <c:v>Participant8</c:v>
                </c:pt>
                <c:pt idx="9">
                  <c:v>Participant9</c:v>
                </c:pt>
                <c:pt idx="10">
                  <c:v>Participant10</c:v>
                </c:pt>
              </c:strCache>
            </c:strRef>
          </c:cat>
          <c:val>
            <c:numRef>
              <c:f>ACE102_resumPROJECTE!$N$31:$N$41</c:f>
              <c:numCache>
                <c:formatCode>_("€"* #,##0.00_);_("€"* \(#,##0.00\);_("€"* "-"??_);_(@_)</c:formatCode>
                <c:ptCount val="11"/>
                <c:pt idx="0">
                  <c:v>0</c:v>
                </c:pt>
              </c:numCache>
            </c:numRef>
          </c:val>
          <c:extLst>
            <c:ext xmlns:c16="http://schemas.microsoft.com/office/drawing/2014/chart" uri="{C3380CC4-5D6E-409C-BE32-E72D297353CC}">
              <c16:uniqueId val="{00000001-E7DD-4EF3-A5F3-97A54739E5CD}"/>
            </c:ext>
          </c:extLst>
        </c:ser>
        <c:ser>
          <c:idx val="2"/>
          <c:order val="2"/>
          <c:tx>
            <c:strRef>
              <c:f>ACE102_resumPROJECTE!$O$30</c:f>
              <c:strCache>
                <c:ptCount val="1"/>
                <c:pt idx="0">
                  <c:v>Hores de personal</c:v>
                </c:pt>
              </c:strCache>
            </c:strRef>
          </c:tx>
          <c:spPr>
            <a:solidFill>
              <a:schemeClr val="accent3"/>
            </a:solidFill>
            <a:ln w="19050">
              <a:solidFill>
                <a:schemeClr val="lt1"/>
              </a:solidFill>
            </a:ln>
            <a:effectLst/>
          </c:spPr>
          <c:invertIfNegative val="0"/>
          <c:cat>
            <c:strRef>
              <c:f>ACE102_resumPROJECTE!$L$31:$L$41</c:f>
              <c:strCache>
                <c:ptCount val="11"/>
                <c:pt idx="0">
                  <c:v>Sol·licitant</c:v>
                </c:pt>
                <c:pt idx="1">
                  <c:v>Participant1</c:v>
                </c:pt>
                <c:pt idx="2">
                  <c:v>Participant2</c:v>
                </c:pt>
                <c:pt idx="3">
                  <c:v>Participant3</c:v>
                </c:pt>
                <c:pt idx="4">
                  <c:v>Participant4</c:v>
                </c:pt>
                <c:pt idx="5">
                  <c:v>Participant5</c:v>
                </c:pt>
                <c:pt idx="6">
                  <c:v>Participant6</c:v>
                </c:pt>
                <c:pt idx="7">
                  <c:v>Participant7</c:v>
                </c:pt>
                <c:pt idx="8">
                  <c:v>Participant8</c:v>
                </c:pt>
                <c:pt idx="9">
                  <c:v>Participant9</c:v>
                </c:pt>
                <c:pt idx="10">
                  <c:v>Participant10</c:v>
                </c:pt>
              </c:strCache>
            </c:strRef>
          </c:cat>
          <c:val>
            <c:numRef>
              <c:f>ACE102_resumPROJECTE!$O$31:$O$41</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E7DD-4EF3-A5F3-97A54739E5CD}"/>
            </c:ext>
          </c:extLst>
        </c:ser>
        <c:dLbls>
          <c:showLegendKey val="0"/>
          <c:showVal val="0"/>
          <c:showCatName val="0"/>
          <c:showSerName val="0"/>
          <c:showPercent val="0"/>
          <c:showBubbleSize val="0"/>
        </c:dLbls>
        <c:gapWidth val="150"/>
        <c:overlap val="100"/>
        <c:axId val="1276253151"/>
        <c:axId val="1264995231"/>
      </c:barChart>
      <c:catAx>
        <c:axId val="1276253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ca-ES"/>
          </a:p>
        </c:txPr>
        <c:crossAx val="1264995231"/>
        <c:crosses val="autoZero"/>
        <c:auto val="1"/>
        <c:lblAlgn val="ctr"/>
        <c:lblOffset val="100"/>
        <c:noMultiLvlLbl val="0"/>
      </c:catAx>
      <c:valAx>
        <c:axId val="126499523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ca-ES"/>
          </a:p>
        </c:txPr>
        <c:crossAx val="1276253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ca-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ca-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ca-ES"/>
              <a:t>Costos Sol·licitats</a:t>
            </a:r>
            <a:r>
              <a:rPr lang="ca-ES" baseline="0"/>
              <a:t> vs Ajut Proposat</a:t>
            </a:r>
            <a:endParaRPr lang="ca-ES"/>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barChart>
        <c:barDir val="col"/>
        <c:grouping val="stacked"/>
        <c:varyColors val="0"/>
        <c:ser>
          <c:idx val="0"/>
          <c:order val="0"/>
          <c:tx>
            <c:strRef>
              <c:f>ACE102_resumPROJECTE!$J$22</c:f>
              <c:strCache>
                <c:ptCount val="1"/>
                <c:pt idx="0">
                  <c:v>Total Despeses de Contractació</c:v>
                </c:pt>
              </c:strCache>
            </c:strRef>
          </c:tx>
          <c:spPr>
            <a:solidFill>
              <a:schemeClr val="accent1"/>
            </a:solidFill>
            <a:ln>
              <a:noFill/>
            </a:ln>
            <a:effectLst/>
          </c:spPr>
          <c:invertIfNegative val="0"/>
          <c:cat>
            <c:strRef>
              <c:f>ACE102_resumPROJECTE!$K$21:$Q$21</c:f>
              <c:strCache>
                <c:ptCount val="6"/>
                <c:pt idx="1">
                  <c:v>Cost Sol·licitat</c:v>
                </c:pt>
                <c:pt idx="3">
                  <c:v>Cost acceptat</c:v>
                </c:pt>
                <c:pt idx="5">
                  <c:v>Ajut Proposat</c:v>
                </c:pt>
              </c:strCache>
            </c:strRef>
          </c:cat>
          <c:val>
            <c:numRef>
              <c:f>ACE102_resumPROJECTE!$K$22:$Q$22</c:f>
              <c:numCache>
                <c:formatCode>_("€"* #,##0.00_);_("€"* \(#,##0.00\);_("€"* "-"??_);_(@_)</c:formatCode>
                <c:ptCount val="7"/>
                <c:pt idx="1">
                  <c:v>0</c:v>
                </c:pt>
                <c:pt idx="3">
                  <c:v>0</c:v>
                </c:pt>
                <c:pt idx="5">
                  <c:v>0</c:v>
                </c:pt>
              </c:numCache>
            </c:numRef>
          </c:val>
          <c:extLst>
            <c:ext xmlns:c16="http://schemas.microsoft.com/office/drawing/2014/chart" uri="{C3380CC4-5D6E-409C-BE32-E72D297353CC}">
              <c16:uniqueId val="{00000000-33B9-46ED-BE84-C5B88E5E03B6}"/>
            </c:ext>
          </c:extLst>
        </c:ser>
        <c:ser>
          <c:idx val="1"/>
          <c:order val="1"/>
          <c:tx>
            <c:strRef>
              <c:f>ACE102_resumPROJECTE!$J$23</c:f>
              <c:strCache>
                <c:ptCount val="1"/>
                <c:pt idx="0">
                  <c:v>Informe d'auditoria </c:v>
                </c:pt>
              </c:strCache>
            </c:strRef>
          </c:tx>
          <c:spPr>
            <a:solidFill>
              <a:schemeClr val="accent2"/>
            </a:solidFill>
            <a:ln>
              <a:noFill/>
            </a:ln>
            <a:effectLst/>
          </c:spPr>
          <c:invertIfNegative val="0"/>
          <c:cat>
            <c:strRef>
              <c:f>ACE102_resumPROJECTE!$K$21:$Q$21</c:f>
              <c:strCache>
                <c:ptCount val="6"/>
                <c:pt idx="1">
                  <c:v>Cost Sol·licitat</c:v>
                </c:pt>
                <c:pt idx="3">
                  <c:v>Cost acceptat</c:v>
                </c:pt>
                <c:pt idx="5">
                  <c:v>Ajut Proposat</c:v>
                </c:pt>
              </c:strCache>
            </c:strRef>
          </c:cat>
          <c:val>
            <c:numRef>
              <c:f>ACE102_resumPROJECTE!$K$23:$Q$23</c:f>
              <c:numCache>
                <c:formatCode>_("€"* #,##0.00_);_("€"* \(#,##0.00\);_("€"* "-"??_);_(@_)</c:formatCode>
                <c:ptCount val="7"/>
                <c:pt idx="1">
                  <c:v>0</c:v>
                </c:pt>
                <c:pt idx="3">
                  <c:v>0</c:v>
                </c:pt>
                <c:pt idx="5">
                  <c:v>0</c:v>
                </c:pt>
              </c:numCache>
            </c:numRef>
          </c:val>
          <c:extLst>
            <c:ext xmlns:c16="http://schemas.microsoft.com/office/drawing/2014/chart" uri="{C3380CC4-5D6E-409C-BE32-E72D297353CC}">
              <c16:uniqueId val="{00000001-33B9-46ED-BE84-C5B88E5E03B6}"/>
            </c:ext>
          </c:extLst>
        </c:ser>
        <c:ser>
          <c:idx val="2"/>
          <c:order val="2"/>
          <c:tx>
            <c:strRef>
              <c:f>ACE102_resumPROJECTE!$J$24</c:f>
              <c:strCache>
                <c:ptCount val="1"/>
                <c:pt idx="0">
                  <c:v>Hores de personal</c:v>
                </c:pt>
              </c:strCache>
            </c:strRef>
          </c:tx>
          <c:spPr>
            <a:solidFill>
              <a:schemeClr val="accent3"/>
            </a:solidFill>
            <a:ln>
              <a:noFill/>
            </a:ln>
            <a:effectLst/>
          </c:spPr>
          <c:invertIfNegative val="0"/>
          <c:cat>
            <c:strRef>
              <c:f>ACE102_resumPROJECTE!$K$21:$Q$21</c:f>
              <c:strCache>
                <c:ptCount val="6"/>
                <c:pt idx="1">
                  <c:v>Cost Sol·licitat</c:v>
                </c:pt>
                <c:pt idx="3">
                  <c:v>Cost acceptat</c:v>
                </c:pt>
                <c:pt idx="5">
                  <c:v>Ajut Proposat</c:v>
                </c:pt>
              </c:strCache>
            </c:strRef>
          </c:cat>
          <c:val>
            <c:numRef>
              <c:f>ACE102_resumPROJECTE!$K$24:$Q$24</c:f>
              <c:numCache>
                <c:formatCode>_("€"* #,##0.00_);_("€"* \(#,##0.00\);_("€"* "-"??_);_(@_)</c:formatCode>
                <c:ptCount val="7"/>
                <c:pt idx="1">
                  <c:v>0</c:v>
                </c:pt>
                <c:pt idx="3">
                  <c:v>0</c:v>
                </c:pt>
                <c:pt idx="5">
                  <c:v>0</c:v>
                </c:pt>
              </c:numCache>
            </c:numRef>
          </c:val>
          <c:extLst>
            <c:ext xmlns:c16="http://schemas.microsoft.com/office/drawing/2014/chart" uri="{C3380CC4-5D6E-409C-BE32-E72D297353CC}">
              <c16:uniqueId val="{00000002-33B9-46ED-BE84-C5B88E5E03B6}"/>
            </c:ext>
          </c:extLst>
        </c:ser>
        <c:dLbls>
          <c:showLegendKey val="0"/>
          <c:showVal val="0"/>
          <c:showCatName val="0"/>
          <c:showSerName val="0"/>
          <c:showPercent val="0"/>
          <c:showBubbleSize val="0"/>
        </c:dLbls>
        <c:gapWidth val="150"/>
        <c:overlap val="100"/>
        <c:axId val="1392244415"/>
        <c:axId val="1395754495"/>
      </c:barChart>
      <c:catAx>
        <c:axId val="1392244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ca-ES"/>
          </a:p>
        </c:txPr>
        <c:crossAx val="1395754495"/>
        <c:crosses val="autoZero"/>
        <c:auto val="1"/>
        <c:lblAlgn val="ctr"/>
        <c:lblOffset val="100"/>
        <c:noMultiLvlLbl val="0"/>
      </c:catAx>
      <c:valAx>
        <c:axId val="1395754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ca-ES"/>
          </a:p>
        </c:txPr>
        <c:crossAx val="1392244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ca-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1027700</xdr:colOff>
      <xdr:row>0</xdr:row>
      <xdr:rowOff>16713</xdr:rowOff>
    </xdr:from>
    <xdr:to>
      <xdr:col>9</xdr:col>
      <xdr:colOff>598673</xdr:colOff>
      <xdr:row>2</xdr:row>
      <xdr:rowOff>183598</xdr:rowOff>
    </xdr:to>
    <xdr:pic>
      <xdr:nvPicPr>
        <xdr:cNvPr id="4" name="Imatge 3">
          <a:extLst>
            <a:ext uri="{FF2B5EF4-FFF2-40B4-BE49-F238E27FC236}">
              <a16:creationId xmlns:a16="http://schemas.microsoft.com/office/drawing/2014/main" id="{E8FBE0AF-8666-476E-8511-ED5C7BB28A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1384" y="16713"/>
          <a:ext cx="3389328" cy="7684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1030725</xdr:colOff>
      <xdr:row>0</xdr:row>
      <xdr:rowOff>9203</xdr:rowOff>
    </xdr:from>
    <xdr:to>
      <xdr:col>8</xdr:col>
      <xdr:colOff>12344</xdr:colOff>
      <xdr:row>1</xdr:row>
      <xdr:rowOff>455265</xdr:rowOff>
    </xdr:to>
    <xdr:pic>
      <xdr:nvPicPr>
        <xdr:cNvPr id="2" name="Imatge 1">
          <a:extLst>
            <a:ext uri="{FF2B5EF4-FFF2-40B4-BE49-F238E27FC236}">
              <a16:creationId xmlns:a16="http://schemas.microsoft.com/office/drawing/2014/main" id="{38761031-B2F1-45A3-AD59-FE78B3E848F1}"/>
            </a:ext>
          </a:extLst>
        </xdr:cNvPr>
        <xdr:cNvPicPr>
          <a:picLocks noChangeAspect="1"/>
        </xdr:cNvPicPr>
      </xdr:nvPicPr>
      <xdr:blipFill>
        <a:blip xmlns:r="http://schemas.openxmlformats.org/officeDocument/2006/relationships" r:embed="rId1"/>
        <a:stretch>
          <a:fillRect/>
        </a:stretch>
      </xdr:blipFill>
      <xdr:spPr>
        <a:xfrm>
          <a:off x="11917754" y="9203"/>
          <a:ext cx="3401863" cy="7681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1030725</xdr:colOff>
      <xdr:row>0</xdr:row>
      <xdr:rowOff>9201</xdr:rowOff>
    </xdr:from>
    <xdr:to>
      <xdr:col>8</xdr:col>
      <xdr:colOff>12344</xdr:colOff>
      <xdr:row>1</xdr:row>
      <xdr:rowOff>455263</xdr:rowOff>
    </xdr:to>
    <xdr:pic>
      <xdr:nvPicPr>
        <xdr:cNvPr id="2" name="Imatge 1">
          <a:extLst>
            <a:ext uri="{FF2B5EF4-FFF2-40B4-BE49-F238E27FC236}">
              <a16:creationId xmlns:a16="http://schemas.microsoft.com/office/drawing/2014/main" id="{323DB014-66E2-4FB0-82CD-875F0DDDCFDD}"/>
            </a:ext>
          </a:extLst>
        </xdr:cNvPr>
        <xdr:cNvPicPr>
          <a:picLocks noChangeAspect="1"/>
        </xdr:cNvPicPr>
      </xdr:nvPicPr>
      <xdr:blipFill>
        <a:blip xmlns:r="http://schemas.openxmlformats.org/officeDocument/2006/relationships" r:embed="rId1"/>
        <a:stretch>
          <a:fillRect/>
        </a:stretch>
      </xdr:blipFill>
      <xdr:spPr>
        <a:xfrm>
          <a:off x="11917754" y="9201"/>
          <a:ext cx="3401863" cy="7681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1030726</xdr:colOff>
      <xdr:row>0</xdr:row>
      <xdr:rowOff>0</xdr:rowOff>
    </xdr:from>
    <xdr:to>
      <xdr:col>8</xdr:col>
      <xdr:colOff>12345</xdr:colOff>
      <xdr:row>1</xdr:row>
      <xdr:rowOff>446062</xdr:rowOff>
    </xdr:to>
    <xdr:pic>
      <xdr:nvPicPr>
        <xdr:cNvPr id="2" name="Imatge 1">
          <a:extLst>
            <a:ext uri="{FF2B5EF4-FFF2-40B4-BE49-F238E27FC236}">
              <a16:creationId xmlns:a16="http://schemas.microsoft.com/office/drawing/2014/main" id="{2768BA75-DE69-4AAB-A72C-7E120A5E0F5F}"/>
            </a:ext>
          </a:extLst>
        </xdr:cNvPr>
        <xdr:cNvPicPr>
          <a:picLocks noChangeAspect="1"/>
        </xdr:cNvPicPr>
      </xdr:nvPicPr>
      <xdr:blipFill>
        <a:blip xmlns:r="http://schemas.openxmlformats.org/officeDocument/2006/relationships" r:embed="rId1"/>
        <a:stretch>
          <a:fillRect/>
        </a:stretch>
      </xdr:blipFill>
      <xdr:spPr>
        <a:xfrm>
          <a:off x="11917755" y="0"/>
          <a:ext cx="3401863" cy="76816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1021521</xdr:colOff>
      <xdr:row>0</xdr:row>
      <xdr:rowOff>0</xdr:rowOff>
    </xdr:from>
    <xdr:to>
      <xdr:col>8</xdr:col>
      <xdr:colOff>914</xdr:colOff>
      <xdr:row>1</xdr:row>
      <xdr:rowOff>449237</xdr:rowOff>
    </xdr:to>
    <xdr:pic>
      <xdr:nvPicPr>
        <xdr:cNvPr id="2" name="Imatge 1">
          <a:extLst>
            <a:ext uri="{FF2B5EF4-FFF2-40B4-BE49-F238E27FC236}">
              <a16:creationId xmlns:a16="http://schemas.microsoft.com/office/drawing/2014/main" id="{10399A5C-5035-4BA0-8845-11AD8581E125}"/>
            </a:ext>
          </a:extLst>
        </xdr:cNvPr>
        <xdr:cNvPicPr>
          <a:picLocks noChangeAspect="1"/>
        </xdr:cNvPicPr>
      </xdr:nvPicPr>
      <xdr:blipFill>
        <a:blip xmlns:r="http://schemas.openxmlformats.org/officeDocument/2006/relationships" r:embed="rId1"/>
        <a:stretch>
          <a:fillRect/>
        </a:stretch>
      </xdr:blipFill>
      <xdr:spPr>
        <a:xfrm>
          <a:off x="11908550" y="0"/>
          <a:ext cx="3401863" cy="768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1408913</xdr:colOff>
      <xdr:row>0</xdr:row>
      <xdr:rowOff>23813</xdr:rowOff>
    </xdr:from>
    <xdr:to>
      <xdr:col>8</xdr:col>
      <xdr:colOff>819</xdr:colOff>
      <xdr:row>1</xdr:row>
      <xdr:rowOff>163513</xdr:rowOff>
    </xdr:to>
    <xdr:pic>
      <xdr:nvPicPr>
        <xdr:cNvPr id="2" name="Imatge 1">
          <a:extLst>
            <a:ext uri="{FF2B5EF4-FFF2-40B4-BE49-F238E27FC236}">
              <a16:creationId xmlns:a16="http://schemas.microsoft.com/office/drawing/2014/main" id="{E6B38449-A39F-47A5-8F54-7904976B4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24163" y="23813"/>
          <a:ext cx="2139969" cy="511969"/>
        </a:xfrm>
        <a:prstGeom prst="rect">
          <a:avLst/>
        </a:prstGeom>
      </xdr:spPr>
    </xdr:pic>
    <xdr:clientData/>
  </xdr:twoCellAnchor>
  <xdr:twoCellAnchor>
    <xdr:from>
      <xdr:col>16</xdr:col>
      <xdr:colOff>610960</xdr:colOff>
      <xdr:row>18</xdr:row>
      <xdr:rowOff>160110</xdr:rowOff>
    </xdr:from>
    <xdr:to>
      <xdr:col>25</xdr:col>
      <xdr:colOff>244928</xdr:colOff>
      <xdr:row>28</xdr:row>
      <xdr:rowOff>323396</xdr:rowOff>
    </xdr:to>
    <xdr:graphicFrame macro="">
      <xdr:nvGraphicFramePr>
        <xdr:cNvPr id="4" name="Gràfic 3">
          <a:extLst>
            <a:ext uri="{FF2B5EF4-FFF2-40B4-BE49-F238E27FC236}">
              <a16:creationId xmlns:a16="http://schemas.microsoft.com/office/drawing/2014/main" id="{6547A87F-AAB4-4C53-8E16-7123276290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1153431</xdr:colOff>
      <xdr:row>28</xdr:row>
      <xdr:rowOff>323394</xdr:rowOff>
    </xdr:from>
    <xdr:to>
      <xdr:col>25</xdr:col>
      <xdr:colOff>244928</xdr:colOff>
      <xdr:row>41</xdr:row>
      <xdr:rowOff>173717</xdr:rowOff>
    </xdr:to>
    <xdr:graphicFrame macro="">
      <xdr:nvGraphicFramePr>
        <xdr:cNvPr id="5" name="Gràfic 4">
          <a:extLst>
            <a:ext uri="{FF2B5EF4-FFF2-40B4-BE49-F238E27FC236}">
              <a16:creationId xmlns:a16="http://schemas.microsoft.com/office/drawing/2014/main" id="{FC67210B-2F5E-4140-AFC5-A431A1A09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1146628</xdr:colOff>
      <xdr:row>18</xdr:row>
      <xdr:rowOff>149225</xdr:rowOff>
    </xdr:from>
    <xdr:to>
      <xdr:col>16</xdr:col>
      <xdr:colOff>622753</xdr:colOff>
      <xdr:row>28</xdr:row>
      <xdr:rowOff>319314</xdr:rowOff>
    </xdr:to>
    <xdr:graphicFrame macro="">
      <xdr:nvGraphicFramePr>
        <xdr:cNvPr id="3" name="Gràfic 2">
          <a:extLst>
            <a:ext uri="{FF2B5EF4-FFF2-40B4-BE49-F238E27FC236}">
              <a16:creationId xmlns:a16="http://schemas.microsoft.com/office/drawing/2014/main" id="{64E9A266-083E-4BA6-B4F7-75A5773A76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1260799</xdr:colOff>
      <xdr:row>0</xdr:row>
      <xdr:rowOff>18405</xdr:rowOff>
    </xdr:from>
    <xdr:to>
      <xdr:col>8</xdr:col>
      <xdr:colOff>2663</xdr:colOff>
      <xdr:row>1</xdr:row>
      <xdr:rowOff>467943</xdr:rowOff>
    </xdr:to>
    <xdr:pic>
      <xdr:nvPicPr>
        <xdr:cNvPr id="4" name="Imatge 3">
          <a:extLst>
            <a:ext uri="{FF2B5EF4-FFF2-40B4-BE49-F238E27FC236}">
              <a16:creationId xmlns:a16="http://schemas.microsoft.com/office/drawing/2014/main" id="{0758A240-3E82-46ED-B700-3F5BDFA51F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54567" y="18405"/>
          <a:ext cx="3389328" cy="7716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1030725</xdr:colOff>
      <xdr:row>0</xdr:row>
      <xdr:rowOff>18405</xdr:rowOff>
    </xdr:from>
    <xdr:to>
      <xdr:col>8</xdr:col>
      <xdr:colOff>12344</xdr:colOff>
      <xdr:row>2</xdr:row>
      <xdr:rowOff>10672</xdr:rowOff>
    </xdr:to>
    <xdr:pic>
      <xdr:nvPicPr>
        <xdr:cNvPr id="3" name="Imatge 2">
          <a:extLst>
            <a:ext uri="{FF2B5EF4-FFF2-40B4-BE49-F238E27FC236}">
              <a16:creationId xmlns:a16="http://schemas.microsoft.com/office/drawing/2014/main" id="{4E27EA0B-507C-40D1-94AB-C83954ABE8D9}"/>
            </a:ext>
          </a:extLst>
        </xdr:cNvPr>
        <xdr:cNvPicPr>
          <a:picLocks noChangeAspect="1"/>
        </xdr:cNvPicPr>
      </xdr:nvPicPr>
      <xdr:blipFill>
        <a:blip xmlns:r="http://schemas.openxmlformats.org/officeDocument/2006/relationships" r:embed="rId1"/>
        <a:stretch>
          <a:fillRect/>
        </a:stretch>
      </xdr:blipFill>
      <xdr:spPr>
        <a:xfrm>
          <a:off x="11917754" y="18405"/>
          <a:ext cx="3401863" cy="768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1039927</xdr:colOff>
      <xdr:row>0</xdr:row>
      <xdr:rowOff>18405</xdr:rowOff>
    </xdr:from>
    <xdr:to>
      <xdr:col>8</xdr:col>
      <xdr:colOff>8846</xdr:colOff>
      <xdr:row>2</xdr:row>
      <xdr:rowOff>10672</xdr:rowOff>
    </xdr:to>
    <xdr:pic>
      <xdr:nvPicPr>
        <xdr:cNvPr id="2" name="Imatge 1">
          <a:extLst>
            <a:ext uri="{FF2B5EF4-FFF2-40B4-BE49-F238E27FC236}">
              <a16:creationId xmlns:a16="http://schemas.microsoft.com/office/drawing/2014/main" id="{0FBE48D8-E642-459D-8273-712F96D5BDDC}"/>
            </a:ext>
          </a:extLst>
        </xdr:cNvPr>
        <xdr:cNvPicPr>
          <a:picLocks noChangeAspect="1"/>
        </xdr:cNvPicPr>
      </xdr:nvPicPr>
      <xdr:blipFill>
        <a:blip xmlns:r="http://schemas.openxmlformats.org/officeDocument/2006/relationships" r:embed="rId1"/>
        <a:stretch>
          <a:fillRect/>
        </a:stretch>
      </xdr:blipFill>
      <xdr:spPr>
        <a:xfrm>
          <a:off x="11926956" y="18405"/>
          <a:ext cx="3401863" cy="7681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1021522</xdr:colOff>
      <xdr:row>0</xdr:row>
      <xdr:rowOff>18406</xdr:rowOff>
    </xdr:from>
    <xdr:to>
      <xdr:col>8</xdr:col>
      <xdr:colOff>3141</xdr:colOff>
      <xdr:row>2</xdr:row>
      <xdr:rowOff>10673</xdr:rowOff>
    </xdr:to>
    <xdr:pic>
      <xdr:nvPicPr>
        <xdr:cNvPr id="2" name="Imatge 1">
          <a:extLst>
            <a:ext uri="{FF2B5EF4-FFF2-40B4-BE49-F238E27FC236}">
              <a16:creationId xmlns:a16="http://schemas.microsoft.com/office/drawing/2014/main" id="{B6A03A5B-774C-4073-ADEF-C2DB48980FC8}"/>
            </a:ext>
          </a:extLst>
        </xdr:cNvPr>
        <xdr:cNvPicPr>
          <a:picLocks noChangeAspect="1"/>
        </xdr:cNvPicPr>
      </xdr:nvPicPr>
      <xdr:blipFill>
        <a:blip xmlns:r="http://schemas.openxmlformats.org/officeDocument/2006/relationships" r:embed="rId1"/>
        <a:stretch>
          <a:fillRect/>
        </a:stretch>
      </xdr:blipFill>
      <xdr:spPr>
        <a:xfrm>
          <a:off x="11908551" y="18406"/>
          <a:ext cx="3401863" cy="7681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1049130</xdr:colOff>
      <xdr:row>0</xdr:row>
      <xdr:rowOff>9203</xdr:rowOff>
    </xdr:from>
    <xdr:to>
      <xdr:col>8</xdr:col>
      <xdr:colOff>27574</xdr:colOff>
      <xdr:row>1</xdr:row>
      <xdr:rowOff>455265</xdr:rowOff>
    </xdr:to>
    <xdr:pic>
      <xdr:nvPicPr>
        <xdr:cNvPr id="2" name="Imatge 1">
          <a:extLst>
            <a:ext uri="{FF2B5EF4-FFF2-40B4-BE49-F238E27FC236}">
              <a16:creationId xmlns:a16="http://schemas.microsoft.com/office/drawing/2014/main" id="{91842FF0-1F5F-43CF-BA60-3692BE782C43}"/>
            </a:ext>
          </a:extLst>
        </xdr:cNvPr>
        <xdr:cNvPicPr>
          <a:picLocks noChangeAspect="1"/>
        </xdr:cNvPicPr>
      </xdr:nvPicPr>
      <xdr:blipFill>
        <a:blip xmlns:r="http://schemas.openxmlformats.org/officeDocument/2006/relationships" r:embed="rId1"/>
        <a:stretch>
          <a:fillRect/>
        </a:stretch>
      </xdr:blipFill>
      <xdr:spPr>
        <a:xfrm>
          <a:off x="11936159" y="9203"/>
          <a:ext cx="3401863" cy="7681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993913</xdr:colOff>
      <xdr:row>0</xdr:row>
      <xdr:rowOff>18405</xdr:rowOff>
    </xdr:from>
    <xdr:to>
      <xdr:col>7</xdr:col>
      <xdr:colOff>1349617</xdr:colOff>
      <xdr:row>2</xdr:row>
      <xdr:rowOff>7497</xdr:rowOff>
    </xdr:to>
    <xdr:pic>
      <xdr:nvPicPr>
        <xdr:cNvPr id="2" name="Imatge 1">
          <a:extLst>
            <a:ext uri="{FF2B5EF4-FFF2-40B4-BE49-F238E27FC236}">
              <a16:creationId xmlns:a16="http://schemas.microsoft.com/office/drawing/2014/main" id="{31716B76-6BA4-48EF-9596-5D38D0E52825}"/>
            </a:ext>
          </a:extLst>
        </xdr:cNvPr>
        <xdr:cNvPicPr>
          <a:picLocks noChangeAspect="1"/>
        </xdr:cNvPicPr>
      </xdr:nvPicPr>
      <xdr:blipFill>
        <a:blip xmlns:r="http://schemas.openxmlformats.org/officeDocument/2006/relationships" r:embed="rId1"/>
        <a:stretch>
          <a:fillRect/>
        </a:stretch>
      </xdr:blipFill>
      <xdr:spPr>
        <a:xfrm>
          <a:off x="11880942" y="18405"/>
          <a:ext cx="3401863" cy="7681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1021521</xdr:colOff>
      <xdr:row>0</xdr:row>
      <xdr:rowOff>0</xdr:rowOff>
    </xdr:from>
    <xdr:to>
      <xdr:col>8</xdr:col>
      <xdr:colOff>914</xdr:colOff>
      <xdr:row>1</xdr:row>
      <xdr:rowOff>449237</xdr:rowOff>
    </xdr:to>
    <xdr:pic>
      <xdr:nvPicPr>
        <xdr:cNvPr id="2" name="Imatge 1">
          <a:extLst>
            <a:ext uri="{FF2B5EF4-FFF2-40B4-BE49-F238E27FC236}">
              <a16:creationId xmlns:a16="http://schemas.microsoft.com/office/drawing/2014/main" id="{E84F254D-E469-4B4B-915C-5BB88C810594}"/>
            </a:ext>
          </a:extLst>
        </xdr:cNvPr>
        <xdr:cNvPicPr>
          <a:picLocks noChangeAspect="1"/>
        </xdr:cNvPicPr>
      </xdr:nvPicPr>
      <xdr:blipFill>
        <a:blip xmlns:r="http://schemas.openxmlformats.org/officeDocument/2006/relationships" r:embed="rId1"/>
        <a:stretch>
          <a:fillRect/>
        </a:stretch>
      </xdr:blipFill>
      <xdr:spPr>
        <a:xfrm>
          <a:off x="11908550" y="0"/>
          <a:ext cx="3401863" cy="768163"/>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72538-E80D-4A24-8939-B8AFC0B51CE0}">
  <sheetPr>
    <tabColor theme="4" tint="-0.249977111117893"/>
    <pageSetUpPr fitToPage="1"/>
  </sheetPr>
  <dimension ref="A1:AB104"/>
  <sheetViews>
    <sheetView tabSelected="1" zoomScale="60" zoomScaleNormal="60" zoomScaleSheetLayoutView="62" workbookViewId="0">
      <selection activeCell="B22" sqref="B22"/>
    </sheetView>
  </sheetViews>
  <sheetFormatPr defaultRowHeight="14.5" x14ac:dyDescent="0.35"/>
  <cols>
    <col min="1" max="1" width="5.7265625" style="1" customWidth="1"/>
    <col min="2" max="2" width="60.54296875" customWidth="1"/>
    <col min="3" max="3" width="20.7265625" customWidth="1"/>
    <col min="4" max="4" width="14.81640625" customWidth="1"/>
    <col min="5" max="5" width="24" customWidth="1"/>
    <col min="6" max="6" width="21.54296875" customWidth="1"/>
    <col min="7" max="7" width="20.26953125" style="1" customWidth="1"/>
    <col min="8" max="8" width="16" style="1" customWidth="1"/>
    <col min="9" max="9" width="18.453125" style="1" customWidth="1"/>
    <col min="10" max="16" width="8.7265625" style="1"/>
  </cols>
  <sheetData>
    <row r="1" spans="2:28" ht="25.5" customHeight="1" x14ac:dyDescent="0.35">
      <c r="B1" s="1"/>
      <c r="C1" s="1"/>
      <c r="D1" s="1"/>
      <c r="E1" s="1"/>
      <c r="F1" s="1"/>
    </row>
    <row r="2" spans="2:28" ht="21.75" customHeight="1" x14ac:dyDescent="0.35">
      <c r="B2" s="1"/>
      <c r="C2" s="1"/>
      <c r="D2" s="1"/>
      <c r="E2" s="1"/>
      <c r="F2" s="1"/>
    </row>
    <row r="3" spans="2:28" ht="30" customHeight="1" x14ac:dyDescent="0.35">
      <c r="B3" s="250" t="s">
        <v>270</v>
      </c>
      <c r="C3" s="250"/>
      <c r="D3" s="250"/>
      <c r="E3" s="250"/>
      <c r="F3" s="250"/>
      <c r="Q3" s="1"/>
      <c r="R3" s="1"/>
      <c r="S3" s="1"/>
      <c r="T3" s="1"/>
      <c r="U3" s="1"/>
      <c r="V3" s="1"/>
      <c r="W3" s="1"/>
      <c r="X3" s="1"/>
      <c r="Y3" s="1"/>
      <c r="Z3" s="1"/>
      <c r="AA3" s="1"/>
      <c r="AB3" s="1"/>
    </row>
    <row r="4" spans="2:28" ht="23.5" x14ac:dyDescent="0.35">
      <c r="B4" s="9" t="s">
        <v>271</v>
      </c>
      <c r="C4" s="1"/>
      <c r="D4" s="1"/>
      <c r="E4" s="1"/>
      <c r="F4" s="1"/>
      <c r="Q4" s="1"/>
      <c r="R4" s="1"/>
      <c r="S4" s="1"/>
      <c r="T4" s="1"/>
      <c r="U4" s="1"/>
      <c r="V4" s="1"/>
      <c r="W4" s="1"/>
      <c r="X4" s="1"/>
      <c r="Y4" s="1"/>
      <c r="Z4" s="1"/>
      <c r="AA4" s="1"/>
      <c r="AB4" s="1"/>
    </row>
    <row r="5" spans="2:28" ht="15" customHeight="1" x14ac:dyDescent="0.35">
      <c r="B5" s="2"/>
      <c r="C5" s="2"/>
      <c r="D5" s="2"/>
      <c r="E5" s="2"/>
      <c r="F5" s="2"/>
      <c r="Q5" s="1"/>
      <c r="R5" s="1"/>
      <c r="S5" s="1"/>
      <c r="T5" s="1"/>
      <c r="U5" s="1"/>
      <c r="V5" s="1"/>
      <c r="W5" s="1"/>
      <c r="X5" s="1"/>
      <c r="Y5" s="1"/>
      <c r="Z5" s="1"/>
      <c r="AA5" s="1"/>
      <c r="AB5" s="1"/>
    </row>
    <row r="6" spans="2:28" s="1" customFormat="1" ht="27" customHeight="1" x14ac:dyDescent="0.55000000000000004">
      <c r="B6" s="25" t="s">
        <v>165</v>
      </c>
    </row>
    <row r="7" spans="2:28" s="1" customFormat="1" x14ac:dyDescent="0.35"/>
    <row r="8" spans="2:28" s="1" customFormat="1" ht="21" x14ac:dyDescent="0.5">
      <c r="B8" s="26" t="s">
        <v>166</v>
      </c>
      <c r="C8" s="26"/>
      <c r="D8" s="26"/>
      <c r="E8" s="26"/>
      <c r="F8" s="26"/>
      <c r="G8" s="26"/>
    </row>
    <row r="9" spans="2:28" s="1" customFormat="1" ht="21" x14ac:dyDescent="0.5">
      <c r="B9" s="26"/>
      <c r="C9" s="26"/>
      <c r="D9" s="26"/>
      <c r="E9" s="26"/>
      <c r="F9" s="26"/>
      <c r="G9" s="26"/>
    </row>
    <row r="10" spans="2:28" s="1" customFormat="1" ht="21" x14ac:dyDescent="0.5">
      <c r="B10" s="26" t="s">
        <v>168</v>
      </c>
      <c r="C10" s="26"/>
      <c r="D10" s="26"/>
      <c r="E10" s="26"/>
      <c r="F10" s="26"/>
      <c r="G10" s="26"/>
    </row>
    <row r="11" spans="2:28" s="1" customFormat="1" ht="21" x14ac:dyDescent="0.5">
      <c r="B11" s="26"/>
      <c r="C11" s="26"/>
      <c r="D11" s="26"/>
      <c r="E11" s="26"/>
      <c r="F11" s="26"/>
      <c r="G11" s="26"/>
    </row>
    <row r="12" spans="2:28" s="1" customFormat="1" ht="21" x14ac:dyDescent="0.5">
      <c r="B12" s="26" t="s">
        <v>272</v>
      </c>
      <c r="C12" s="26"/>
      <c r="D12" s="26"/>
      <c r="E12" s="26"/>
      <c r="F12" s="26"/>
      <c r="G12" s="26"/>
    </row>
    <row r="13" spans="2:28" s="1" customFormat="1" ht="21" x14ac:dyDescent="0.5">
      <c r="B13" s="26"/>
      <c r="C13" s="26"/>
      <c r="D13" s="26"/>
      <c r="E13" s="26"/>
      <c r="F13" s="26"/>
      <c r="G13" s="26"/>
    </row>
    <row r="14" spans="2:28" s="1" customFormat="1" ht="21" x14ac:dyDescent="0.5">
      <c r="B14" s="26" t="s">
        <v>167</v>
      </c>
      <c r="C14" s="26"/>
      <c r="D14" s="26"/>
      <c r="E14" s="26"/>
      <c r="F14" s="26"/>
      <c r="G14" s="26"/>
    </row>
    <row r="15" spans="2:28" s="1" customFormat="1" ht="21" x14ac:dyDescent="0.5">
      <c r="B15" s="26"/>
      <c r="C15" s="26"/>
      <c r="D15" s="26"/>
      <c r="E15" s="26"/>
      <c r="F15" s="26"/>
      <c r="G15" s="26"/>
    </row>
    <row r="16" spans="2:28" s="1" customFormat="1" ht="21" x14ac:dyDescent="0.5">
      <c r="B16" s="26" t="s">
        <v>169</v>
      </c>
      <c r="C16" s="26"/>
      <c r="D16" s="26"/>
      <c r="E16" s="26"/>
      <c r="F16" s="26"/>
      <c r="G16" s="26"/>
    </row>
    <row r="17" s="1" customFormat="1" x14ac:dyDescent="0.35"/>
    <row r="18" s="1" customFormat="1" ht="14.5" customHeight="1" x14ac:dyDescent="0.35"/>
    <row r="19" s="1" customFormat="1" x14ac:dyDescent="0.35"/>
    <row r="20" s="1" customFormat="1" ht="14.5" customHeight="1" x14ac:dyDescent="0.35"/>
    <row r="21" s="1" customFormat="1" x14ac:dyDescent="0.35"/>
    <row r="22" s="1" customFormat="1" x14ac:dyDescent="0.35"/>
    <row r="23" s="1" customFormat="1" x14ac:dyDescent="0.35"/>
    <row r="24" s="1" customFormat="1" x14ac:dyDescent="0.35"/>
    <row r="25" s="1" customFormat="1" x14ac:dyDescent="0.35"/>
    <row r="26" s="1" customFormat="1" x14ac:dyDescent="0.35"/>
    <row r="27" s="1" customFormat="1" x14ac:dyDescent="0.35"/>
    <row r="28" s="1" customFormat="1" x14ac:dyDescent="0.35"/>
    <row r="29" s="1" customFormat="1" x14ac:dyDescent="0.35"/>
    <row r="30" s="1" customFormat="1" x14ac:dyDescent="0.35"/>
    <row r="31" s="1" customFormat="1" x14ac:dyDescent="0.35"/>
    <row r="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sheetData>
  <sheetProtection algorithmName="SHA-512" hashValue="truNorc0usy3jHQwOA7y+Xjv9kRjIbBkGi+gdl9DJDcfppcp6okJzDvh7FEGa0Z4JdLYM5wLmMSVvX/GTIJnfg==" saltValue="MpMKIhnC8bIMHcK/KbDQzw==" spinCount="100000" sheet="1" insertRows="0"/>
  <mergeCells count="1">
    <mergeCell ref="B3:F3"/>
  </mergeCells>
  <pageMargins left="0.23622047244094491" right="0.23622047244094491" top="0.74803149606299213" bottom="0.74803149606299213" header="0.31496062992125984" footer="0.31496062992125984"/>
  <pageSetup paperSize="9" scale="47" fitToHeight="0" orientation="portrait" r:id="rId1"/>
  <headerFooter>
    <oddFooter xml:space="preserve">&amp;R&amp;8Annex pressupost sol·licitud reforç projectes clústers 2023
Versió 3, 26 de juliol de 2023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AAD07-0466-443D-9F20-1043A8B55083}">
  <sheetPr>
    <tabColor theme="4" tint="-0.249977111117893"/>
    <pageSetUpPr fitToPage="1"/>
  </sheetPr>
  <dimension ref="A1:AB168"/>
  <sheetViews>
    <sheetView zoomScale="85" zoomScaleNormal="85" zoomScaleSheetLayoutView="62" workbookViewId="0">
      <selection activeCell="F42" sqref="F42:F56"/>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1796875" style="1" customWidth="1"/>
    <col min="8" max="8" width="19.7265625" style="1" customWidth="1"/>
    <col min="9" max="16" width="8.7265625" style="1"/>
  </cols>
  <sheetData>
    <row r="1" spans="2:28" ht="25.5" customHeight="1" x14ac:dyDescent="0.35">
      <c r="B1" s="1"/>
      <c r="C1" s="1"/>
      <c r="D1" s="1"/>
      <c r="E1" s="1"/>
      <c r="F1" s="1"/>
    </row>
    <row r="2" spans="2:28" ht="36" customHeight="1" x14ac:dyDescent="0.35">
      <c r="B2" s="1"/>
      <c r="C2" s="1"/>
      <c r="D2" s="1"/>
      <c r="E2" s="1"/>
      <c r="F2" s="1"/>
    </row>
    <row r="3" spans="2:28" ht="30" customHeight="1" x14ac:dyDescent="0.35">
      <c r="B3" s="250" t="s">
        <v>270</v>
      </c>
      <c r="C3" s="250"/>
      <c r="D3" s="250"/>
      <c r="E3" s="250"/>
      <c r="F3" s="250"/>
      <c r="Q3" s="1"/>
      <c r="R3" s="1"/>
      <c r="S3" s="1"/>
      <c r="T3" s="1"/>
      <c r="U3" s="1"/>
      <c r="V3" s="1"/>
      <c r="W3" s="1"/>
      <c r="X3" s="1"/>
      <c r="Y3" s="1"/>
      <c r="Z3" s="1"/>
      <c r="AA3" s="1"/>
      <c r="AB3" s="1"/>
    </row>
    <row r="4" spans="2:28" ht="23.5" x14ac:dyDescent="0.35">
      <c r="B4" s="9" t="s">
        <v>274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0" t="s">
        <v>79</v>
      </c>
      <c r="C6" s="408" t="s">
        <v>35</v>
      </c>
      <c r="D6" s="408"/>
      <c r="E6" s="408"/>
      <c r="F6" s="408"/>
      <c r="G6" s="408"/>
      <c r="H6" s="409"/>
      <c r="Q6" s="1"/>
      <c r="R6" s="1"/>
      <c r="S6" s="1"/>
      <c r="T6" s="1"/>
      <c r="U6" s="1"/>
      <c r="V6" s="1"/>
      <c r="W6" s="1"/>
      <c r="X6" s="1"/>
      <c r="Y6" s="1"/>
      <c r="Z6" s="1"/>
      <c r="AA6" s="1"/>
      <c r="AB6" s="1"/>
    </row>
    <row r="7" spans="2:28" ht="15" customHeight="1" x14ac:dyDescent="0.35">
      <c r="B7" s="11"/>
      <c r="C7" s="401"/>
      <c r="D7" s="401"/>
      <c r="E7" s="401"/>
      <c r="F7" s="401"/>
      <c r="G7" s="401"/>
      <c r="H7" s="402"/>
      <c r="Q7" s="1"/>
      <c r="R7" s="1"/>
      <c r="S7" s="1"/>
      <c r="T7" s="1"/>
      <c r="U7" s="1"/>
      <c r="V7" s="1"/>
      <c r="W7" s="1"/>
      <c r="X7" s="1"/>
      <c r="Y7" s="1"/>
      <c r="Z7" s="1"/>
      <c r="AA7" s="1"/>
      <c r="AB7" s="1"/>
    </row>
    <row r="8" spans="2:28" ht="18.5" x14ac:dyDescent="0.35">
      <c r="B8" s="192" t="s">
        <v>280</v>
      </c>
      <c r="C8" s="403" t="s">
        <v>281</v>
      </c>
      <c r="D8" s="403"/>
      <c r="E8" s="403"/>
      <c r="F8" s="403"/>
      <c r="G8" s="403"/>
      <c r="H8" s="404"/>
      <c r="Q8" s="1"/>
      <c r="R8" s="1"/>
      <c r="S8" s="1"/>
      <c r="T8" s="1"/>
      <c r="U8" s="1"/>
      <c r="V8" s="1"/>
      <c r="W8" s="1"/>
      <c r="X8" s="1"/>
      <c r="Y8" s="1"/>
      <c r="Z8" s="1"/>
      <c r="AA8" s="1"/>
      <c r="AB8" s="1"/>
    </row>
    <row r="9" spans="2:28" ht="15" customHeight="1" x14ac:dyDescent="0.35">
      <c r="B9" s="11"/>
      <c r="C9" s="401"/>
      <c r="D9" s="401"/>
      <c r="E9" s="401"/>
      <c r="F9" s="401"/>
      <c r="G9" s="401"/>
      <c r="H9" s="402"/>
      <c r="Q9" s="1"/>
      <c r="R9" s="1"/>
      <c r="S9" s="1"/>
      <c r="T9" s="1"/>
      <c r="U9" s="1"/>
      <c r="V9" s="1"/>
      <c r="W9" s="1"/>
      <c r="X9" s="1"/>
      <c r="Y9" s="1"/>
      <c r="Z9" s="1"/>
      <c r="AA9" s="1"/>
      <c r="AB9" s="1"/>
    </row>
    <row r="10" spans="2:28" ht="19.5" customHeight="1" x14ac:dyDescent="0.35">
      <c r="B10" s="188" t="s">
        <v>263</v>
      </c>
      <c r="C10" s="403" t="s">
        <v>257</v>
      </c>
      <c r="D10" s="403"/>
      <c r="E10" s="403"/>
      <c r="F10" s="403"/>
      <c r="G10" s="403"/>
      <c r="H10" s="428"/>
      <c r="Q10" s="1"/>
      <c r="R10" s="1"/>
      <c r="S10" s="1"/>
      <c r="T10" s="1"/>
      <c r="U10" s="1"/>
      <c r="V10" s="1"/>
      <c r="W10" s="1"/>
      <c r="X10" s="1"/>
      <c r="Y10" s="1"/>
      <c r="Z10" s="1"/>
      <c r="AA10" s="1"/>
      <c r="AB10" s="1"/>
    </row>
    <row r="11" spans="2:28" ht="15" customHeight="1" x14ac:dyDescent="0.35">
      <c r="B11" s="11"/>
      <c r="C11" s="189"/>
      <c r="D11" s="189"/>
      <c r="E11" s="189"/>
      <c r="F11" s="189"/>
      <c r="G11" s="189"/>
      <c r="H11" s="190"/>
      <c r="Q11" s="1"/>
      <c r="R11" s="1"/>
      <c r="S11" s="1"/>
      <c r="T11" s="1"/>
      <c r="U11" s="1"/>
      <c r="V11" s="1"/>
      <c r="W11" s="1"/>
      <c r="X11" s="1"/>
      <c r="Y11" s="1"/>
      <c r="Z11" s="1"/>
      <c r="AA11" s="1"/>
      <c r="AB11" s="1"/>
    </row>
    <row r="12" spans="2:28" ht="19" customHeight="1" x14ac:dyDescent="0.35">
      <c r="B12" s="191" t="s">
        <v>221</v>
      </c>
      <c r="C12" s="429" t="s">
        <v>222</v>
      </c>
      <c r="D12" s="429"/>
      <c r="E12" s="429"/>
      <c r="F12" s="429"/>
      <c r="G12" s="429"/>
      <c r="H12" s="430"/>
      <c r="Q12" s="1"/>
      <c r="R12" s="1"/>
      <c r="S12" s="1"/>
      <c r="T12" s="1"/>
      <c r="U12" s="1"/>
      <c r="V12" s="1"/>
      <c r="W12" s="1"/>
      <c r="X12" s="1"/>
      <c r="Y12" s="1"/>
      <c r="Z12" s="1"/>
      <c r="AA12" s="1"/>
      <c r="AB12" s="1"/>
    </row>
    <row r="13" spans="2:28" ht="15" customHeight="1" x14ac:dyDescent="0.35">
      <c r="B13" s="11"/>
      <c r="C13" s="401"/>
      <c r="D13" s="401"/>
      <c r="E13" s="401"/>
      <c r="F13" s="401"/>
      <c r="G13" s="401"/>
      <c r="H13" s="402"/>
      <c r="Q13" s="1"/>
      <c r="R13" s="1"/>
      <c r="S13" s="1"/>
      <c r="T13" s="1"/>
      <c r="U13" s="1"/>
      <c r="V13" s="1"/>
      <c r="W13" s="1"/>
      <c r="X13" s="1"/>
      <c r="Y13" s="1"/>
      <c r="Z13" s="1"/>
      <c r="AA13" s="1"/>
      <c r="AB13" s="1"/>
    </row>
    <row r="14" spans="2:28" ht="18.5" x14ac:dyDescent="0.35">
      <c r="B14" s="12" t="s">
        <v>11</v>
      </c>
      <c r="C14" s="426" t="str">
        <f>'DESPESES.SUB_Sol.licitant'!$C$10</f>
        <v>Escriure títol del projecte</v>
      </c>
      <c r="D14" s="426"/>
      <c r="E14" s="426"/>
      <c r="F14" s="426"/>
      <c r="G14" s="426"/>
      <c r="H14" s="427"/>
      <c r="Q14" s="1"/>
      <c r="R14" s="1"/>
      <c r="S14" s="1"/>
      <c r="T14" s="1"/>
      <c r="U14" s="1"/>
      <c r="V14" s="1"/>
      <c r="W14" s="1"/>
      <c r="X14" s="1"/>
      <c r="Y14" s="1"/>
      <c r="Z14" s="1"/>
      <c r="AA14" s="1"/>
      <c r="AB14" s="1"/>
    </row>
    <row r="15" spans="2:28" ht="19" thickBot="1" x14ac:dyDescent="0.4">
      <c r="B15" s="13"/>
      <c r="C15" s="412"/>
      <c r="D15" s="412"/>
      <c r="E15" s="412"/>
      <c r="F15" s="412"/>
      <c r="G15" s="412"/>
      <c r="H15" s="413"/>
      <c r="Q15" s="1"/>
      <c r="R15" s="1"/>
      <c r="S15" s="1"/>
      <c r="T15" s="1"/>
      <c r="U15" s="1"/>
      <c r="V15" s="1"/>
      <c r="W15" s="1"/>
      <c r="X15" s="1"/>
      <c r="Y15" s="1"/>
      <c r="Z15" s="1"/>
      <c r="AA15" s="1"/>
      <c r="AB15" s="1"/>
    </row>
    <row r="16" spans="2:28" s="1" customFormat="1" ht="15" customHeight="1" x14ac:dyDescent="0.35">
      <c r="B16" s="27"/>
      <c r="C16" s="27"/>
      <c r="D16" s="27"/>
      <c r="E16" s="27"/>
      <c r="F16" s="27"/>
    </row>
    <row r="17" spans="2:20" ht="23.5" x14ac:dyDescent="0.35">
      <c r="B17" s="417" t="s">
        <v>36</v>
      </c>
      <c r="C17" s="417"/>
      <c r="D17" s="417"/>
      <c r="E17" s="417"/>
      <c r="F17" s="417"/>
      <c r="G17" s="417"/>
      <c r="H17" s="417"/>
    </row>
    <row r="18" spans="2:20" s="1" customFormat="1" ht="20.149999999999999" customHeight="1" thickBot="1" x14ac:dyDescent="0.4">
      <c r="B18" s="27"/>
      <c r="C18" s="27"/>
      <c r="D18" s="27"/>
      <c r="E18" s="27"/>
      <c r="F18" s="27"/>
    </row>
    <row r="19" spans="2:20" s="1" customFormat="1" ht="30" customHeight="1" thickTop="1" x14ac:dyDescent="0.35">
      <c r="B19" s="420" t="s">
        <v>9</v>
      </c>
      <c r="C19" s="421"/>
      <c r="D19" s="421"/>
      <c r="E19" s="20"/>
      <c r="F19" s="174"/>
      <c r="G19" s="174"/>
      <c r="H19" s="174">
        <f>+$E$38</f>
        <v>0</v>
      </c>
    </row>
    <row r="20" spans="2:20" s="1" customFormat="1" ht="30" customHeight="1" x14ac:dyDescent="0.35">
      <c r="B20" s="424" t="s">
        <v>26</v>
      </c>
      <c r="C20" s="425"/>
      <c r="D20" s="425"/>
      <c r="E20" s="21"/>
      <c r="F20" s="175"/>
      <c r="G20" s="175"/>
      <c r="H20" s="175">
        <f>+$F$57</f>
        <v>0</v>
      </c>
    </row>
    <row r="21" spans="2:20" s="1" customFormat="1" ht="30" customHeight="1" thickBot="1" x14ac:dyDescent="0.4">
      <c r="B21" s="22" t="s">
        <v>14</v>
      </c>
      <c r="C21" s="23"/>
      <c r="D21" s="23"/>
      <c r="E21" s="24"/>
      <c r="F21" s="176"/>
      <c r="G21" s="176"/>
      <c r="H21" s="176">
        <f>SUM($H$19:$H$20)</f>
        <v>0</v>
      </c>
    </row>
    <row r="22" spans="2:20" s="1" customFormat="1" ht="30" customHeight="1" thickBot="1" x14ac:dyDescent="0.4">
      <c r="B22" s="422" t="s">
        <v>71</v>
      </c>
      <c r="C22" s="423"/>
      <c r="D22" s="423"/>
      <c r="E22" s="127"/>
      <c r="F22" s="177"/>
      <c r="G22" s="177"/>
      <c r="H22" s="177">
        <f>+$F$38+$G$57</f>
        <v>0</v>
      </c>
    </row>
    <row r="23" spans="2:20" s="1" customFormat="1" ht="15" thickTop="1" x14ac:dyDescent="0.35"/>
    <row r="24" spans="2:20" ht="23.5" x14ac:dyDescent="0.35">
      <c r="B24" s="417" t="s">
        <v>37</v>
      </c>
      <c r="C24" s="417"/>
      <c r="D24" s="417"/>
      <c r="E24" s="417"/>
      <c r="F24" s="417"/>
      <c r="G24" s="417"/>
      <c r="H24" s="417"/>
    </row>
    <row r="25" spans="2:20" x14ac:dyDescent="0.35">
      <c r="B25" s="1"/>
      <c r="C25" s="1"/>
      <c r="D25" s="1"/>
      <c r="E25" s="1"/>
      <c r="F25" s="1"/>
    </row>
    <row r="26" spans="2:20" s="1" customFormat="1" ht="15.5" x14ac:dyDescent="0.35">
      <c r="B26" s="14" t="s">
        <v>38</v>
      </c>
      <c r="C26" s="15"/>
      <c r="D26" s="15"/>
      <c r="E26" s="15"/>
      <c r="F26" s="15"/>
      <c r="G26" s="15"/>
      <c r="Q26"/>
      <c r="R26"/>
      <c r="S26"/>
      <c r="T26"/>
    </row>
    <row r="27" spans="2:20" s="1" customFormat="1" ht="50.25" customHeight="1" x14ac:dyDescent="0.35">
      <c r="B27" s="139" t="s">
        <v>2</v>
      </c>
      <c r="C27" s="31" t="s">
        <v>3</v>
      </c>
      <c r="D27" s="31" t="s">
        <v>4</v>
      </c>
      <c r="E27" s="17" t="s">
        <v>13</v>
      </c>
      <c r="F27" s="17" t="s">
        <v>70</v>
      </c>
      <c r="G27" s="17" t="s">
        <v>83</v>
      </c>
      <c r="Q27"/>
      <c r="R27"/>
      <c r="S27"/>
      <c r="T27"/>
    </row>
    <row r="28" spans="2:20" s="1" customFormat="1" ht="20.149999999999999" customHeight="1" x14ac:dyDescent="0.35">
      <c r="B28" s="134"/>
      <c r="C28" s="135"/>
      <c r="D28" s="135"/>
      <c r="E28" s="140"/>
      <c r="F28" s="124"/>
      <c r="G28" s="131"/>
      <c r="Q28"/>
      <c r="R28"/>
      <c r="S28"/>
      <c r="T28"/>
    </row>
    <row r="29" spans="2:20" s="1" customFormat="1" ht="20.149999999999999" customHeight="1" x14ac:dyDescent="0.35">
      <c r="B29" s="134"/>
      <c r="C29" s="135"/>
      <c r="D29" s="135"/>
      <c r="E29" s="140"/>
      <c r="F29" s="124"/>
      <c r="G29" s="131"/>
      <c r="Q29"/>
      <c r="R29"/>
      <c r="S29"/>
      <c r="T29"/>
    </row>
    <row r="30" spans="2:20" s="1" customFormat="1" ht="20.149999999999999" customHeight="1" x14ac:dyDescent="0.35">
      <c r="B30" s="134"/>
      <c r="C30" s="135"/>
      <c r="D30" s="135"/>
      <c r="E30" s="140"/>
      <c r="F30" s="124"/>
      <c r="G30" s="131"/>
      <c r="Q30"/>
      <c r="R30"/>
      <c r="S30"/>
      <c r="T30"/>
    </row>
    <row r="31" spans="2:20" s="1" customFormat="1" ht="20.149999999999999" customHeight="1" x14ac:dyDescent="0.35">
      <c r="B31" s="134"/>
      <c r="C31" s="135"/>
      <c r="D31" s="135"/>
      <c r="E31" s="140"/>
      <c r="F31" s="124"/>
      <c r="G31" s="131"/>
      <c r="Q31"/>
      <c r="R31"/>
      <c r="S31"/>
      <c r="T31"/>
    </row>
    <row r="32" spans="2:20" s="1" customFormat="1" ht="20.149999999999999" customHeight="1" x14ac:dyDescent="0.35">
      <c r="B32" s="134"/>
      <c r="C32" s="135"/>
      <c r="D32" s="135"/>
      <c r="E32" s="140"/>
      <c r="F32" s="124"/>
      <c r="G32" s="131"/>
      <c r="Q32"/>
      <c r="R32"/>
      <c r="S32"/>
      <c r="T32"/>
    </row>
    <row r="33" spans="2:20" s="1" customFormat="1" ht="20.149999999999999" customHeight="1" x14ac:dyDescent="0.35">
      <c r="B33" s="134"/>
      <c r="C33" s="135"/>
      <c r="D33" s="135"/>
      <c r="E33" s="140"/>
      <c r="F33" s="124"/>
      <c r="G33" s="131"/>
      <c r="Q33"/>
      <c r="R33"/>
      <c r="S33"/>
      <c r="T33"/>
    </row>
    <row r="34" spans="2:20" s="1" customFormat="1" ht="20.149999999999999" customHeight="1" x14ac:dyDescent="0.35">
      <c r="B34" s="134"/>
      <c r="C34" s="135"/>
      <c r="D34" s="135"/>
      <c r="E34" s="140"/>
      <c r="F34" s="124"/>
      <c r="G34" s="131"/>
      <c r="Q34"/>
      <c r="R34"/>
      <c r="S34"/>
      <c r="T34"/>
    </row>
    <row r="35" spans="2:20" s="1" customFormat="1" ht="20.149999999999999" customHeight="1" x14ac:dyDescent="0.35">
      <c r="B35" s="134"/>
      <c r="C35" s="135"/>
      <c r="D35" s="135"/>
      <c r="E35" s="140"/>
      <c r="F35" s="124"/>
      <c r="G35" s="131"/>
      <c r="Q35"/>
      <c r="R35"/>
      <c r="S35"/>
      <c r="T35"/>
    </row>
    <row r="36" spans="2:20" s="1" customFormat="1" ht="20.149999999999999" customHeight="1" x14ac:dyDescent="0.35">
      <c r="B36" s="134"/>
      <c r="C36" s="135"/>
      <c r="D36" s="135"/>
      <c r="E36" s="140"/>
      <c r="F36" s="124"/>
      <c r="G36" s="131"/>
      <c r="Q36"/>
      <c r="R36"/>
      <c r="S36"/>
      <c r="T36"/>
    </row>
    <row r="37" spans="2:20" s="1" customFormat="1" ht="20.149999999999999" customHeight="1" x14ac:dyDescent="0.35">
      <c r="B37" s="28"/>
      <c r="C37" s="137"/>
      <c r="D37" s="137"/>
      <c r="E37" s="3"/>
      <c r="F37" s="124"/>
      <c r="G37" s="131"/>
      <c r="Q37"/>
      <c r="R37"/>
      <c r="S37"/>
      <c r="T37"/>
    </row>
    <row r="38" spans="2:20" s="1" customFormat="1" ht="40" customHeight="1" x14ac:dyDescent="0.35">
      <c r="B38" s="29" t="s">
        <v>0</v>
      </c>
      <c r="C38" s="30"/>
      <c r="D38" s="30"/>
      <c r="E38" s="16">
        <f>+SUM(E28:E37)</f>
        <v>0</v>
      </c>
      <c r="F38" s="16">
        <f>SUM(F28:F37)</f>
        <v>0</v>
      </c>
      <c r="G38" s="7"/>
      <c r="Q38"/>
      <c r="R38"/>
      <c r="S38"/>
      <c r="T38"/>
    </row>
    <row r="39" spans="2:20" s="1" customFormat="1" x14ac:dyDescent="0.35">
      <c r="B39" s="4"/>
      <c r="C39" s="5"/>
      <c r="D39" s="5"/>
      <c r="E39" s="7"/>
    </row>
    <row r="40" spans="2:20" s="1" customFormat="1" ht="15.5" x14ac:dyDescent="0.35">
      <c r="B40" s="14" t="s">
        <v>39</v>
      </c>
      <c r="C40" s="15"/>
      <c r="D40" s="15"/>
      <c r="E40" s="15"/>
      <c r="F40" s="15"/>
      <c r="G40" s="15"/>
      <c r="H40" s="15"/>
      <c r="Q40"/>
      <c r="R40"/>
      <c r="S40"/>
      <c r="T40"/>
    </row>
    <row r="41" spans="2:20" s="1" customFormat="1" ht="51" customHeight="1" x14ac:dyDescent="0.35">
      <c r="B41" s="133" t="s">
        <v>5</v>
      </c>
      <c r="C41" s="17" t="s">
        <v>72</v>
      </c>
      <c r="D41" s="31" t="s">
        <v>16</v>
      </c>
      <c r="E41" s="18" t="s">
        <v>8</v>
      </c>
      <c r="F41" s="17" t="s">
        <v>13</v>
      </c>
      <c r="G41" s="17" t="s">
        <v>70</v>
      </c>
      <c r="H41" s="17" t="s">
        <v>83</v>
      </c>
      <c r="Q41"/>
      <c r="R41"/>
      <c r="S41"/>
      <c r="T41"/>
    </row>
    <row r="42" spans="2:20" s="1" customFormat="1" ht="20.149999999999999" customHeight="1" x14ac:dyDescent="0.35">
      <c r="B42" s="134"/>
      <c r="C42" s="135"/>
      <c r="D42" s="135"/>
      <c r="E42" s="136"/>
      <c r="F42" s="142">
        <f>+D42*E42</f>
        <v>0</v>
      </c>
      <c r="G42" s="132"/>
      <c r="H42" s="131"/>
      <c r="Q42"/>
      <c r="R42"/>
      <c r="S42"/>
      <c r="T42"/>
    </row>
    <row r="43" spans="2:20" s="1" customFormat="1" ht="20.149999999999999" customHeight="1" x14ac:dyDescent="0.35">
      <c r="B43" s="134"/>
      <c r="C43" s="135"/>
      <c r="D43" s="135"/>
      <c r="E43" s="136"/>
      <c r="F43" s="142">
        <f t="shared" ref="F43:F56" si="0">+D43*E43</f>
        <v>0</v>
      </c>
      <c r="G43" s="132"/>
      <c r="H43" s="131"/>
      <c r="Q43"/>
      <c r="R43"/>
      <c r="S43"/>
      <c r="T43"/>
    </row>
    <row r="44" spans="2:20" s="1" customFormat="1" ht="20.149999999999999" customHeight="1" x14ac:dyDescent="0.35">
      <c r="B44" s="134"/>
      <c r="C44" s="135"/>
      <c r="D44" s="135"/>
      <c r="E44" s="136"/>
      <c r="F44" s="142">
        <f t="shared" si="0"/>
        <v>0</v>
      </c>
      <c r="G44" s="132"/>
      <c r="H44" s="131"/>
      <c r="Q44"/>
      <c r="R44"/>
      <c r="S44"/>
      <c r="T44"/>
    </row>
    <row r="45" spans="2:20" s="1" customFormat="1" ht="20.149999999999999" customHeight="1" x14ac:dyDescent="0.35">
      <c r="B45" s="134"/>
      <c r="C45" s="135"/>
      <c r="D45" s="135"/>
      <c r="E45" s="136"/>
      <c r="F45" s="142">
        <f t="shared" si="0"/>
        <v>0</v>
      </c>
      <c r="G45" s="132"/>
      <c r="H45" s="131"/>
      <c r="Q45"/>
      <c r="R45"/>
      <c r="S45"/>
      <c r="T45"/>
    </row>
    <row r="46" spans="2:20" s="1" customFormat="1" ht="20.149999999999999" customHeight="1" x14ac:dyDescent="0.35">
      <c r="B46" s="134"/>
      <c r="C46" s="135"/>
      <c r="D46" s="135"/>
      <c r="E46" s="136"/>
      <c r="F46" s="142">
        <f t="shared" si="0"/>
        <v>0</v>
      </c>
      <c r="G46" s="132"/>
      <c r="H46" s="131"/>
      <c r="Q46"/>
      <c r="R46"/>
      <c r="S46"/>
      <c r="T46"/>
    </row>
    <row r="47" spans="2:20" s="1" customFormat="1" ht="20.149999999999999" customHeight="1" x14ac:dyDescent="0.35">
      <c r="B47" s="134"/>
      <c r="C47" s="135"/>
      <c r="D47" s="135"/>
      <c r="E47" s="136"/>
      <c r="F47" s="142">
        <f t="shared" si="0"/>
        <v>0</v>
      </c>
      <c r="G47" s="132"/>
      <c r="H47" s="131"/>
      <c r="Q47"/>
      <c r="R47"/>
      <c r="S47"/>
      <c r="T47"/>
    </row>
    <row r="48" spans="2:20" s="1" customFormat="1" ht="20.149999999999999" customHeight="1" x14ac:dyDescent="0.35">
      <c r="B48" s="134"/>
      <c r="C48" s="135"/>
      <c r="D48" s="135"/>
      <c r="E48" s="136"/>
      <c r="F48" s="142">
        <f t="shared" si="0"/>
        <v>0</v>
      </c>
      <c r="G48" s="132"/>
      <c r="H48" s="131"/>
      <c r="Q48"/>
      <c r="R48"/>
      <c r="S48"/>
      <c r="T48"/>
    </row>
    <row r="49" spans="2:20" s="1" customFormat="1" ht="20.149999999999999" customHeight="1" x14ac:dyDescent="0.35">
      <c r="B49" s="134"/>
      <c r="C49" s="135"/>
      <c r="D49" s="135"/>
      <c r="E49" s="136"/>
      <c r="F49" s="142">
        <f t="shared" si="0"/>
        <v>0</v>
      </c>
      <c r="G49" s="132"/>
      <c r="H49" s="131"/>
      <c r="Q49"/>
      <c r="R49"/>
      <c r="S49"/>
      <c r="T49"/>
    </row>
    <row r="50" spans="2:20" s="1" customFormat="1" ht="20.149999999999999" customHeight="1" x14ac:dyDescent="0.35">
      <c r="B50" s="134"/>
      <c r="C50" s="135"/>
      <c r="D50" s="135"/>
      <c r="E50" s="136"/>
      <c r="F50" s="142">
        <f t="shared" si="0"/>
        <v>0</v>
      </c>
      <c r="G50" s="132"/>
      <c r="H50" s="131"/>
      <c r="Q50"/>
      <c r="R50"/>
      <c r="S50"/>
      <c r="T50"/>
    </row>
    <row r="51" spans="2:20" s="1" customFormat="1" ht="20.149999999999999" customHeight="1" x14ac:dyDescent="0.35">
      <c r="B51" s="134"/>
      <c r="C51" s="135"/>
      <c r="D51" s="135"/>
      <c r="E51" s="136"/>
      <c r="F51" s="142">
        <f t="shared" si="0"/>
        <v>0</v>
      </c>
      <c r="G51" s="132"/>
      <c r="H51" s="131"/>
      <c r="Q51"/>
      <c r="R51"/>
      <c r="S51"/>
      <c r="T51"/>
    </row>
    <row r="52" spans="2:20" s="1" customFormat="1" ht="20.149999999999999" customHeight="1" x14ac:dyDescent="0.35">
      <c r="B52" s="134"/>
      <c r="C52" s="135"/>
      <c r="D52" s="135"/>
      <c r="E52" s="136"/>
      <c r="F52" s="142">
        <f t="shared" si="0"/>
        <v>0</v>
      </c>
      <c r="G52" s="132"/>
      <c r="H52" s="131"/>
      <c r="Q52"/>
      <c r="R52"/>
      <c r="S52"/>
      <c r="T52"/>
    </row>
    <row r="53" spans="2:20" s="1" customFormat="1" ht="20.149999999999999" customHeight="1" x14ac:dyDescent="0.35">
      <c r="B53" s="134"/>
      <c r="C53" s="135"/>
      <c r="D53" s="135"/>
      <c r="E53" s="136"/>
      <c r="F53" s="142">
        <f t="shared" si="0"/>
        <v>0</v>
      </c>
      <c r="G53" s="132"/>
      <c r="H53" s="131"/>
      <c r="Q53"/>
      <c r="R53"/>
      <c r="S53"/>
      <c r="T53"/>
    </row>
    <row r="54" spans="2:20" s="1" customFormat="1" ht="20.149999999999999" customHeight="1" x14ac:dyDescent="0.35">
      <c r="B54" s="134"/>
      <c r="C54" s="135"/>
      <c r="D54" s="135"/>
      <c r="E54" s="136"/>
      <c r="F54" s="142">
        <f t="shared" si="0"/>
        <v>0</v>
      </c>
      <c r="G54" s="132"/>
      <c r="H54" s="131"/>
      <c r="Q54"/>
      <c r="R54"/>
      <c r="S54"/>
      <c r="T54"/>
    </row>
    <row r="55" spans="2:20" s="1" customFormat="1" ht="20.149999999999999" customHeight="1" x14ac:dyDescent="0.35">
      <c r="B55" s="134"/>
      <c r="C55" s="135"/>
      <c r="D55" s="135"/>
      <c r="E55" s="136"/>
      <c r="F55" s="142">
        <f t="shared" si="0"/>
        <v>0</v>
      </c>
      <c r="G55" s="132"/>
      <c r="H55" s="131"/>
      <c r="Q55"/>
      <c r="R55"/>
      <c r="S55"/>
      <c r="T55"/>
    </row>
    <row r="56" spans="2:20" s="1" customFormat="1" ht="20.149999999999999" customHeight="1" x14ac:dyDescent="0.35">
      <c r="B56" s="28"/>
      <c r="C56" s="137"/>
      <c r="D56" s="137"/>
      <c r="E56" s="138"/>
      <c r="F56" s="142">
        <f t="shared" si="0"/>
        <v>0</v>
      </c>
      <c r="G56" s="132"/>
      <c r="H56" s="131"/>
      <c r="Q56"/>
      <c r="R56"/>
      <c r="S56"/>
      <c r="T56"/>
    </row>
    <row r="57" spans="2:20" s="1" customFormat="1" ht="40" customHeight="1" x14ac:dyDescent="0.35">
      <c r="B57" s="29" t="s">
        <v>80</v>
      </c>
      <c r="C57" s="30"/>
      <c r="D57" s="30"/>
      <c r="E57" s="30"/>
      <c r="F57" s="19">
        <f>+SUM(F42:F56)</f>
        <v>0</v>
      </c>
      <c r="G57" s="16">
        <f>SUM(G42:G56)</f>
        <v>0</v>
      </c>
      <c r="H57" s="7"/>
      <c r="Q57"/>
      <c r="R57"/>
      <c r="S57"/>
      <c r="T57"/>
    </row>
    <row r="58" spans="2:20" s="1" customFormat="1" ht="20.149999999999999" customHeight="1" x14ac:dyDescent="0.35">
      <c r="B58" s="4"/>
      <c r="C58" s="5"/>
      <c r="D58" s="5"/>
      <c r="E58" s="6"/>
      <c r="F58" s="8"/>
    </row>
    <row r="59" spans="2:20" s="1" customFormat="1" x14ac:dyDescent="0.35">
      <c r="B59" s="6"/>
      <c r="C59" s="6"/>
      <c r="D59" s="6"/>
      <c r="E59" s="6"/>
      <c r="F59" s="6"/>
      <c r="Q59"/>
      <c r="R59"/>
      <c r="S59"/>
      <c r="T59"/>
    </row>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sheetData>
  <sheetProtection algorithmName="SHA-512" hashValue="Pa1HdLrhG07vYNMWTskQel/N6tJaCvFFz2sWxmZO8p8L1K4bfGzozueU+9LZL2Y/5E77Vd3JYhhU9LRgsHELjw==" saltValue="AAtL8U6ide0wyOFajjti+w==" spinCount="100000" sheet="1" insertRows="0"/>
  <mergeCells count="15">
    <mergeCell ref="B24:H24"/>
    <mergeCell ref="B20:D20"/>
    <mergeCell ref="B22:D22"/>
    <mergeCell ref="B3:F3"/>
    <mergeCell ref="B19:D19"/>
    <mergeCell ref="C6:H6"/>
    <mergeCell ref="C13:H13"/>
    <mergeCell ref="C14:H14"/>
    <mergeCell ref="C15:H15"/>
    <mergeCell ref="B17:H17"/>
    <mergeCell ref="C9:H9"/>
    <mergeCell ref="C12:H12"/>
    <mergeCell ref="C10:H10"/>
    <mergeCell ref="C7:H7"/>
    <mergeCell ref="C8:H8"/>
  </mergeCells>
  <conditionalFormatting sqref="H21">
    <cfRule type="cellIs" dxfId="6" priority="1" operator="between">
      <formula>1</formula>
      <formula>3000</formula>
    </cfRule>
  </conditionalFormatting>
  <dataValidations count="1">
    <dataValidation type="list" allowBlank="1" showInputMessage="1" showErrorMessage="1" sqref="C12" xr:uid="{4BCAE93F-9EAA-4186-8EDA-A1B04D7DF69E}">
      <formula1>Comarques</formula1>
    </dataValidation>
  </dataValidations>
  <pageMargins left="0.25" right="0.25" top="0.75" bottom="0.75" header="0.3" footer="0.3"/>
  <pageSetup paperSize="9" scale="46" fitToHeight="0" orientation="portrait" r:id="rId1"/>
  <headerFooter>
    <oddFooter>&amp;R&amp;8Annex pressupost sol·licitud reforç projectes clústers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BB814F-55B6-4C26-B003-F5B3338835BE}">
          <x14:formula1>
            <xm:f>'Valors possibles'!$Y$2:$Y$4</xm:f>
          </x14:formula1>
          <xm:sqref>C10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F772C-D919-4105-A07A-C2CACD61B52A}">
  <sheetPr>
    <tabColor theme="4" tint="-0.249977111117893"/>
    <pageSetUpPr fitToPage="1"/>
  </sheetPr>
  <dimension ref="A1:AB168"/>
  <sheetViews>
    <sheetView zoomScale="85" zoomScaleNormal="85" zoomScaleSheetLayoutView="62" workbookViewId="0">
      <selection activeCell="D47" sqref="D47"/>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1796875" style="1" customWidth="1"/>
    <col min="8" max="8" width="19.7265625" style="1" customWidth="1"/>
    <col min="9" max="16" width="8.7265625" style="1"/>
  </cols>
  <sheetData>
    <row r="1" spans="2:28" ht="25.5" customHeight="1" x14ac:dyDescent="0.35">
      <c r="B1" s="1"/>
      <c r="C1" s="1"/>
      <c r="D1" s="1"/>
      <c r="E1" s="1"/>
      <c r="F1" s="1"/>
    </row>
    <row r="2" spans="2:28" ht="36" customHeight="1" x14ac:dyDescent="0.35">
      <c r="B2" s="1"/>
      <c r="C2" s="1"/>
      <c r="D2" s="1"/>
      <c r="E2" s="1"/>
      <c r="F2" s="1"/>
    </row>
    <row r="3" spans="2:28" ht="30" customHeight="1" x14ac:dyDescent="0.35">
      <c r="B3" s="250" t="s">
        <v>270</v>
      </c>
      <c r="C3" s="250"/>
      <c r="D3" s="250"/>
      <c r="E3" s="250"/>
      <c r="F3" s="250"/>
      <c r="Q3" s="1"/>
      <c r="R3" s="1"/>
      <c r="S3" s="1"/>
      <c r="T3" s="1"/>
      <c r="U3" s="1"/>
      <c r="V3" s="1"/>
      <c r="W3" s="1"/>
      <c r="X3" s="1"/>
      <c r="Y3" s="1"/>
      <c r="Z3" s="1"/>
      <c r="AA3" s="1"/>
      <c r="AB3" s="1"/>
    </row>
    <row r="4" spans="2:28" ht="23.5" x14ac:dyDescent="0.35">
      <c r="B4" s="9" t="s">
        <v>274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0" t="s">
        <v>81</v>
      </c>
      <c r="C6" s="408" t="s">
        <v>40</v>
      </c>
      <c r="D6" s="408"/>
      <c r="E6" s="408"/>
      <c r="F6" s="408"/>
      <c r="G6" s="408"/>
      <c r="H6" s="409"/>
      <c r="Q6" s="1"/>
      <c r="R6" s="1"/>
      <c r="S6" s="1"/>
      <c r="T6" s="1"/>
      <c r="U6" s="1"/>
      <c r="V6" s="1"/>
      <c r="W6" s="1"/>
      <c r="X6" s="1"/>
      <c r="Y6" s="1"/>
      <c r="Z6" s="1"/>
      <c r="AA6" s="1"/>
      <c r="AB6" s="1"/>
    </row>
    <row r="7" spans="2:28" ht="15" customHeight="1" x14ac:dyDescent="0.35">
      <c r="B7" s="11"/>
      <c r="C7" s="401"/>
      <c r="D7" s="401"/>
      <c r="E7" s="401"/>
      <c r="F7" s="401"/>
      <c r="G7" s="401"/>
      <c r="H7" s="402"/>
      <c r="Q7" s="1"/>
      <c r="R7" s="1"/>
      <c r="S7" s="1"/>
      <c r="T7" s="1"/>
      <c r="U7" s="1"/>
      <c r="V7" s="1"/>
      <c r="W7" s="1"/>
      <c r="X7" s="1"/>
      <c r="Y7" s="1"/>
      <c r="Z7" s="1"/>
      <c r="AA7" s="1"/>
      <c r="AB7" s="1"/>
    </row>
    <row r="8" spans="2:28" ht="18.5" x14ac:dyDescent="0.35">
      <c r="B8" s="192" t="s">
        <v>285</v>
      </c>
      <c r="C8" s="403" t="s">
        <v>286</v>
      </c>
      <c r="D8" s="403"/>
      <c r="E8" s="403"/>
      <c r="F8" s="403"/>
      <c r="G8" s="403"/>
      <c r="H8" s="404"/>
      <c r="Q8" s="1"/>
      <c r="R8" s="1"/>
      <c r="S8" s="1"/>
      <c r="T8" s="1"/>
      <c r="U8" s="1"/>
      <c r="V8" s="1"/>
      <c r="W8" s="1"/>
      <c r="X8" s="1"/>
      <c r="Y8" s="1"/>
      <c r="Z8" s="1"/>
      <c r="AA8" s="1"/>
      <c r="AB8" s="1"/>
    </row>
    <row r="9" spans="2:28" ht="15" customHeight="1" x14ac:dyDescent="0.35">
      <c r="B9" s="11"/>
      <c r="C9" s="401"/>
      <c r="D9" s="401"/>
      <c r="E9" s="401"/>
      <c r="F9" s="401"/>
      <c r="G9" s="401"/>
      <c r="H9" s="402"/>
      <c r="Q9" s="1"/>
      <c r="R9" s="1"/>
      <c r="S9" s="1"/>
      <c r="T9" s="1"/>
      <c r="U9" s="1"/>
      <c r="V9" s="1"/>
      <c r="W9" s="1"/>
      <c r="X9" s="1"/>
      <c r="Y9" s="1"/>
      <c r="Z9" s="1"/>
      <c r="AA9" s="1"/>
      <c r="AB9" s="1"/>
    </row>
    <row r="10" spans="2:28" ht="19.5" customHeight="1" x14ac:dyDescent="0.35">
      <c r="B10" s="188" t="s">
        <v>264</v>
      </c>
      <c r="C10" s="403" t="s">
        <v>256</v>
      </c>
      <c r="D10" s="403"/>
      <c r="E10" s="403"/>
      <c r="F10" s="403"/>
      <c r="G10" s="403"/>
      <c r="H10" s="428"/>
      <c r="Q10" s="1"/>
      <c r="R10" s="1"/>
      <c r="S10" s="1"/>
      <c r="T10" s="1"/>
      <c r="U10" s="1"/>
      <c r="V10" s="1"/>
      <c r="W10" s="1"/>
      <c r="X10" s="1"/>
      <c r="Y10" s="1"/>
      <c r="Z10" s="1"/>
      <c r="AA10" s="1"/>
      <c r="AB10" s="1"/>
    </row>
    <row r="11" spans="2:28" ht="15" customHeight="1" x14ac:dyDescent="0.35">
      <c r="B11" s="11"/>
      <c r="C11" s="189"/>
      <c r="D11" s="189"/>
      <c r="E11" s="189"/>
      <c r="F11" s="189"/>
      <c r="G11" s="189"/>
      <c r="H11" s="190"/>
      <c r="Q11" s="1"/>
      <c r="R11" s="1"/>
      <c r="S11" s="1"/>
      <c r="T11" s="1"/>
      <c r="U11" s="1"/>
      <c r="V11" s="1"/>
      <c r="W11" s="1"/>
      <c r="X11" s="1"/>
      <c r="Y11" s="1"/>
      <c r="Z11" s="1"/>
      <c r="AA11" s="1"/>
      <c r="AB11" s="1"/>
    </row>
    <row r="12" spans="2:28" ht="19" customHeight="1" x14ac:dyDescent="0.35">
      <c r="B12" s="191" t="s">
        <v>223</v>
      </c>
      <c r="C12" s="429" t="s">
        <v>224</v>
      </c>
      <c r="D12" s="429"/>
      <c r="E12" s="429"/>
      <c r="F12" s="429"/>
      <c r="G12" s="429"/>
      <c r="H12" s="430"/>
      <c r="Q12" s="1"/>
      <c r="R12" s="1"/>
      <c r="S12" s="1"/>
      <c r="T12" s="1"/>
      <c r="U12" s="1"/>
      <c r="V12" s="1"/>
      <c r="W12" s="1"/>
      <c r="X12" s="1"/>
      <c r="Y12" s="1"/>
      <c r="Z12" s="1"/>
      <c r="AA12" s="1"/>
      <c r="AB12" s="1"/>
    </row>
    <row r="13" spans="2:28" ht="15" customHeight="1" x14ac:dyDescent="0.35">
      <c r="B13" s="11"/>
      <c r="C13" s="401"/>
      <c r="D13" s="401"/>
      <c r="E13" s="401"/>
      <c r="F13" s="401"/>
      <c r="G13" s="401"/>
      <c r="H13" s="402"/>
      <c r="Q13" s="1"/>
      <c r="R13" s="1"/>
      <c r="S13" s="1"/>
      <c r="T13" s="1"/>
      <c r="U13" s="1"/>
      <c r="V13" s="1"/>
      <c r="W13" s="1"/>
      <c r="X13" s="1"/>
      <c r="Y13" s="1"/>
      <c r="Z13" s="1"/>
      <c r="AA13" s="1"/>
      <c r="AB13" s="1"/>
    </row>
    <row r="14" spans="2:28" ht="18.5" x14ac:dyDescent="0.35">
      <c r="B14" s="12" t="s">
        <v>11</v>
      </c>
      <c r="C14" s="426" t="str">
        <f>'DESPESES.SUB_Sol.licitant'!$C$10</f>
        <v>Escriure títol del projecte</v>
      </c>
      <c r="D14" s="426"/>
      <c r="E14" s="426"/>
      <c r="F14" s="426"/>
      <c r="G14" s="426"/>
      <c r="H14" s="427"/>
      <c r="Q14" s="1"/>
      <c r="R14" s="1"/>
      <c r="S14" s="1"/>
      <c r="T14" s="1"/>
      <c r="U14" s="1"/>
      <c r="V14" s="1"/>
      <c r="W14" s="1"/>
      <c r="X14" s="1"/>
      <c r="Y14" s="1"/>
      <c r="Z14" s="1"/>
      <c r="AA14" s="1"/>
      <c r="AB14" s="1"/>
    </row>
    <row r="15" spans="2:28" ht="19" thickBot="1" x14ac:dyDescent="0.4">
      <c r="B15" s="13"/>
      <c r="C15" s="412"/>
      <c r="D15" s="412"/>
      <c r="E15" s="412"/>
      <c r="F15" s="412"/>
      <c r="G15" s="412"/>
      <c r="H15" s="413"/>
      <c r="Q15" s="1"/>
      <c r="R15" s="1"/>
      <c r="S15" s="1"/>
      <c r="T15" s="1"/>
      <c r="U15" s="1"/>
      <c r="V15" s="1"/>
      <c r="W15" s="1"/>
      <c r="X15" s="1"/>
      <c r="Y15" s="1"/>
      <c r="Z15" s="1"/>
      <c r="AA15" s="1"/>
      <c r="AB15" s="1"/>
    </row>
    <row r="16" spans="2:28" s="1" customFormat="1" ht="15" customHeight="1" x14ac:dyDescent="0.35">
      <c r="B16" s="27"/>
      <c r="C16" s="27"/>
      <c r="D16" s="27"/>
      <c r="E16" s="27"/>
      <c r="F16" s="27"/>
    </row>
    <row r="17" spans="2:20" ht="23.5" x14ac:dyDescent="0.35">
      <c r="B17" s="417" t="s">
        <v>41</v>
      </c>
      <c r="C17" s="417"/>
      <c r="D17" s="417"/>
      <c r="E17" s="417"/>
      <c r="F17" s="417"/>
      <c r="G17" s="417"/>
      <c r="H17" s="417"/>
    </row>
    <row r="18" spans="2:20" s="1" customFormat="1" ht="20.149999999999999" customHeight="1" thickBot="1" x14ac:dyDescent="0.4">
      <c r="B18" s="27"/>
      <c r="C18" s="27"/>
      <c r="D18" s="27"/>
      <c r="E18" s="27"/>
      <c r="F18" s="27"/>
    </row>
    <row r="19" spans="2:20" s="1" customFormat="1" ht="30" customHeight="1" thickTop="1" x14ac:dyDescent="0.35">
      <c r="B19" s="420" t="s">
        <v>9</v>
      </c>
      <c r="C19" s="421"/>
      <c r="D19" s="421"/>
      <c r="E19" s="20"/>
      <c r="F19" s="174"/>
      <c r="G19" s="174"/>
      <c r="H19" s="174">
        <f>+$E$38</f>
        <v>0</v>
      </c>
    </row>
    <row r="20" spans="2:20" s="1" customFormat="1" ht="30" customHeight="1" x14ac:dyDescent="0.35">
      <c r="B20" s="424" t="s">
        <v>26</v>
      </c>
      <c r="C20" s="425"/>
      <c r="D20" s="425"/>
      <c r="E20" s="21"/>
      <c r="F20" s="175"/>
      <c r="G20" s="175"/>
      <c r="H20" s="175">
        <f>+$F$57</f>
        <v>0</v>
      </c>
    </row>
    <row r="21" spans="2:20" s="1" customFormat="1" ht="30" customHeight="1" thickBot="1" x14ac:dyDescent="0.4">
      <c r="B21" s="22" t="s">
        <v>14</v>
      </c>
      <c r="C21" s="23"/>
      <c r="D21" s="23"/>
      <c r="E21" s="24"/>
      <c r="F21" s="176"/>
      <c r="G21" s="176"/>
      <c r="H21" s="176">
        <f>SUM($H$19:$H$20)</f>
        <v>0</v>
      </c>
    </row>
    <row r="22" spans="2:20" s="1" customFormat="1" ht="30" customHeight="1" thickBot="1" x14ac:dyDescent="0.4">
      <c r="B22" s="422" t="s">
        <v>71</v>
      </c>
      <c r="C22" s="423"/>
      <c r="D22" s="423"/>
      <c r="E22" s="127"/>
      <c r="F22" s="177"/>
      <c r="G22" s="177"/>
      <c r="H22" s="177">
        <f>+$F$38+$G$57</f>
        <v>0</v>
      </c>
    </row>
    <row r="23" spans="2:20" s="1" customFormat="1" ht="15" thickTop="1" x14ac:dyDescent="0.35"/>
    <row r="24" spans="2:20" ht="23.5" x14ac:dyDescent="0.35">
      <c r="B24" s="417" t="s">
        <v>42</v>
      </c>
      <c r="C24" s="417"/>
      <c r="D24" s="417"/>
      <c r="E24" s="417"/>
      <c r="F24" s="417"/>
      <c r="G24" s="32"/>
    </row>
    <row r="25" spans="2:20" x14ac:dyDescent="0.35">
      <c r="B25" s="1"/>
      <c r="C25" s="1"/>
      <c r="D25" s="1"/>
      <c r="E25" s="1"/>
      <c r="F25" s="1"/>
    </row>
    <row r="26" spans="2:20" s="1" customFormat="1" ht="15.5" x14ac:dyDescent="0.35">
      <c r="B26" s="14" t="s">
        <v>43</v>
      </c>
      <c r="C26" s="15"/>
      <c r="D26" s="15"/>
      <c r="E26" s="15"/>
      <c r="F26" s="15"/>
      <c r="G26" s="15"/>
      <c r="Q26"/>
      <c r="R26"/>
      <c r="S26"/>
      <c r="T26"/>
    </row>
    <row r="27" spans="2:20" s="1" customFormat="1" ht="50.25" customHeight="1" x14ac:dyDescent="0.35">
      <c r="B27" s="139" t="s">
        <v>2</v>
      </c>
      <c r="C27" s="31" t="s">
        <v>3</v>
      </c>
      <c r="D27" s="31" t="s">
        <v>4</v>
      </c>
      <c r="E27" s="17" t="s">
        <v>13</v>
      </c>
      <c r="F27" s="17" t="s">
        <v>70</v>
      </c>
      <c r="G27" s="17" t="s">
        <v>83</v>
      </c>
      <c r="Q27"/>
      <c r="R27"/>
      <c r="S27"/>
      <c r="T27"/>
    </row>
    <row r="28" spans="2:20" s="1" customFormat="1" ht="20.149999999999999" customHeight="1" x14ac:dyDescent="0.35">
      <c r="B28" s="134"/>
      <c r="C28" s="135"/>
      <c r="D28" s="135"/>
      <c r="E28" s="140"/>
      <c r="F28" s="124"/>
      <c r="G28" s="131"/>
      <c r="Q28"/>
      <c r="R28"/>
      <c r="S28"/>
      <c r="T28"/>
    </row>
    <row r="29" spans="2:20" s="1" customFormat="1" ht="20.149999999999999" customHeight="1" x14ac:dyDescent="0.35">
      <c r="B29" s="134"/>
      <c r="C29" s="135"/>
      <c r="D29" s="135"/>
      <c r="E29" s="140"/>
      <c r="F29" s="124"/>
      <c r="G29" s="131"/>
      <c r="Q29"/>
      <c r="R29"/>
      <c r="S29"/>
      <c r="T29"/>
    </row>
    <row r="30" spans="2:20" s="1" customFormat="1" ht="20.149999999999999" customHeight="1" x14ac:dyDescent="0.35">
      <c r="B30" s="134"/>
      <c r="C30" s="135"/>
      <c r="D30" s="135"/>
      <c r="E30" s="140"/>
      <c r="F30" s="124"/>
      <c r="G30" s="131"/>
      <c r="Q30"/>
      <c r="R30"/>
      <c r="S30"/>
      <c r="T30"/>
    </row>
    <row r="31" spans="2:20" s="1" customFormat="1" ht="20.149999999999999" customHeight="1" x14ac:dyDescent="0.35">
      <c r="B31" s="134"/>
      <c r="C31" s="135"/>
      <c r="D31" s="135"/>
      <c r="E31" s="140"/>
      <c r="F31" s="124"/>
      <c r="G31" s="131"/>
      <c r="Q31"/>
      <c r="R31"/>
      <c r="S31"/>
      <c r="T31"/>
    </row>
    <row r="32" spans="2:20" s="1" customFormat="1" ht="20.149999999999999" customHeight="1" x14ac:dyDescent="0.35">
      <c r="B32" s="134"/>
      <c r="C32" s="135"/>
      <c r="D32" s="135"/>
      <c r="E32" s="140"/>
      <c r="F32" s="124"/>
      <c r="G32" s="131"/>
      <c r="Q32"/>
      <c r="R32"/>
      <c r="S32"/>
      <c r="T32"/>
    </row>
    <row r="33" spans="2:20" s="1" customFormat="1" ht="20.149999999999999" customHeight="1" x14ac:dyDescent="0.35">
      <c r="B33" s="134"/>
      <c r="C33" s="135"/>
      <c r="D33" s="135"/>
      <c r="E33" s="140"/>
      <c r="F33" s="124"/>
      <c r="G33" s="131"/>
      <c r="Q33"/>
      <c r="R33"/>
      <c r="S33"/>
      <c r="T33"/>
    </row>
    <row r="34" spans="2:20" s="1" customFormat="1" ht="20.149999999999999" customHeight="1" x14ac:dyDescent="0.35">
      <c r="B34" s="134"/>
      <c r="C34" s="135"/>
      <c r="D34" s="135"/>
      <c r="E34" s="140"/>
      <c r="F34" s="124"/>
      <c r="G34" s="131"/>
      <c r="Q34"/>
      <c r="R34"/>
      <c r="S34"/>
      <c r="T34"/>
    </row>
    <row r="35" spans="2:20" s="1" customFormat="1" ht="20.149999999999999" customHeight="1" x14ac:dyDescent="0.35">
      <c r="B35" s="134"/>
      <c r="C35" s="135"/>
      <c r="D35" s="135"/>
      <c r="E35" s="140"/>
      <c r="F35" s="124"/>
      <c r="G35" s="131"/>
      <c r="Q35"/>
      <c r="R35"/>
      <c r="S35"/>
      <c r="T35"/>
    </row>
    <row r="36" spans="2:20" s="1" customFormat="1" ht="20.149999999999999" customHeight="1" x14ac:dyDescent="0.35">
      <c r="B36" s="134"/>
      <c r="C36" s="135"/>
      <c r="D36" s="135"/>
      <c r="E36" s="140"/>
      <c r="F36" s="124"/>
      <c r="G36" s="131"/>
      <c r="Q36"/>
      <c r="R36"/>
      <c r="S36"/>
      <c r="T36"/>
    </row>
    <row r="37" spans="2:20" s="1" customFormat="1" ht="20.149999999999999" customHeight="1" x14ac:dyDescent="0.35">
      <c r="B37" s="28"/>
      <c r="C37" s="137"/>
      <c r="D37" s="137"/>
      <c r="E37" s="3"/>
      <c r="F37" s="124"/>
      <c r="G37" s="131"/>
      <c r="Q37"/>
      <c r="R37"/>
      <c r="S37"/>
      <c r="T37"/>
    </row>
    <row r="38" spans="2:20" s="1" customFormat="1" ht="40" customHeight="1" x14ac:dyDescent="0.35">
      <c r="B38" s="29" t="s">
        <v>0</v>
      </c>
      <c r="C38" s="30"/>
      <c r="D38" s="30"/>
      <c r="E38" s="16">
        <f>+SUM(E28:E37)</f>
        <v>0</v>
      </c>
      <c r="F38" s="16">
        <f>SUM(F28:F37)</f>
        <v>0</v>
      </c>
      <c r="G38" s="7"/>
      <c r="Q38"/>
      <c r="R38"/>
      <c r="S38"/>
      <c r="T38"/>
    </row>
    <row r="39" spans="2:20" s="1" customFormat="1" x14ac:dyDescent="0.35">
      <c r="B39" s="4"/>
      <c r="C39" s="5"/>
      <c r="D39" s="5"/>
      <c r="E39" s="7"/>
    </row>
    <row r="40" spans="2:20" s="1" customFormat="1" ht="15.5" x14ac:dyDescent="0.35">
      <c r="B40" s="14" t="s">
        <v>44</v>
      </c>
      <c r="C40" s="15"/>
      <c r="D40" s="15"/>
      <c r="E40" s="15"/>
      <c r="F40" s="15"/>
      <c r="G40" s="15"/>
      <c r="H40" s="15"/>
      <c r="Q40"/>
      <c r="R40"/>
      <c r="S40"/>
      <c r="T40"/>
    </row>
    <row r="41" spans="2:20" s="1" customFormat="1" ht="51" customHeight="1" x14ac:dyDescent="0.35">
      <c r="B41" s="133" t="s">
        <v>5</v>
      </c>
      <c r="C41" s="17" t="s">
        <v>72</v>
      </c>
      <c r="D41" s="31" t="s">
        <v>16</v>
      </c>
      <c r="E41" s="18" t="s">
        <v>8</v>
      </c>
      <c r="F41" s="17" t="s">
        <v>13</v>
      </c>
      <c r="G41" s="17" t="s">
        <v>70</v>
      </c>
      <c r="H41" s="17" t="s">
        <v>83</v>
      </c>
      <c r="Q41"/>
      <c r="R41"/>
      <c r="S41"/>
      <c r="T41"/>
    </row>
    <row r="42" spans="2:20" s="1" customFormat="1" ht="20.149999999999999" customHeight="1" x14ac:dyDescent="0.35">
      <c r="B42" s="134"/>
      <c r="C42" s="135"/>
      <c r="D42" s="135"/>
      <c r="E42" s="136"/>
      <c r="F42" s="142">
        <f>+D42*E42</f>
        <v>0</v>
      </c>
      <c r="G42" s="132"/>
      <c r="H42" s="131"/>
      <c r="Q42"/>
      <c r="R42"/>
      <c r="S42"/>
      <c r="T42"/>
    </row>
    <row r="43" spans="2:20" s="1" customFormat="1" ht="20.149999999999999" customHeight="1" x14ac:dyDescent="0.35">
      <c r="B43" s="134"/>
      <c r="C43" s="135"/>
      <c r="D43" s="135"/>
      <c r="E43" s="136"/>
      <c r="F43" s="142">
        <f t="shared" ref="F43:F56" si="0">+D43*E43</f>
        <v>0</v>
      </c>
      <c r="G43" s="132"/>
      <c r="H43" s="131"/>
      <c r="Q43"/>
      <c r="R43"/>
      <c r="S43"/>
      <c r="T43"/>
    </row>
    <row r="44" spans="2:20" s="1" customFormat="1" ht="20.149999999999999" customHeight="1" x14ac:dyDescent="0.35">
      <c r="B44" s="134"/>
      <c r="C44" s="135"/>
      <c r="D44" s="135"/>
      <c r="E44" s="136"/>
      <c r="F44" s="142">
        <f t="shared" si="0"/>
        <v>0</v>
      </c>
      <c r="G44" s="132"/>
      <c r="H44" s="131"/>
      <c r="Q44"/>
      <c r="R44"/>
      <c r="S44"/>
      <c r="T44"/>
    </row>
    <row r="45" spans="2:20" s="1" customFormat="1" ht="20.149999999999999" customHeight="1" x14ac:dyDescent="0.35">
      <c r="B45" s="134"/>
      <c r="C45" s="135"/>
      <c r="D45" s="135"/>
      <c r="E45" s="136"/>
      <c r="F45" s="142">
        <f t="shared" si="0"/>
        <v>0</v>
      </c>
      <c r="G45" s="132"/>
      <c r="H45" s="131"/>
      <c r="Q45"/>
      <c r="R45"/>
      <c r="S45"/>
      <c r="T45"/>
    </row>
    <row r="46" spans="2:20" s="1" customFormat="1" ht="20.149999999999999" customHeight="1" x14ac:dyDescent="0.35">
      <c r="B46" s="134"/>
      <c r="C46" s="135"/>
      <c r="D46" s="135"/>
      <c r="E46" s="136"/>
      <c r="F46" s="142">
        <f t="shared" si="0"/>
        <v>0</v>
      </c>
      <c r="G46" s="132"/>
      <c r="H46" s="131"/>
      <c r="Q46"/>
      <c r="R46"/>
      <c r="S46"/>
      <c r="T46"/>
    </row>
    <row r="47" spans="2:20" s="1" customFormat="1" ht="20.149999999999999" customHeight="1" x14ac:dyDescent="0.35">
      <c r="B47" s="134"/>
      <c r="C47" s="135"/>
      <c r="D47" s="135"/>
      <c r="E47" s="136"/>
      <c r="F47" s="142">
        <f t="shared" si="0"/>
        <v>0</v>
      </c>
      <c r="G47" s="132"/>
      <c r="H47" s="131"/>
      <c r="Q47"/>
      <c r="R47"/>
      <c r="S47"/>
      <c r="T47"/>
    </row>
    <row r="48" spans="2:20" s="1" customFormat="1" ht="20.149999999999999" customHeight="1" x14ac:dyDescent="0.35">
      <c r="B48" s="134"/>
      <c r="C48" s="135"/>
      <c r="D48" s="135"/>
      <c r="E48" s="136"/>
      <c r="F48" s="142">
        <f t="shared" si="0"/>
        <v>0</v>
      </c>
      <c r="G48" s="132"/>
      <c r="H48" s="131"/>
      <c r="Q48"/>
      <c r="R48"/>
      <c r="S48"/>
      <c r="T48"/>
    </row>
    <row r="49" spans="2:20" s="1" customFormat="1" ht="20.149999999999999" customHeight="1" x14ac:dyDescent="0.35">
      <c r="B49" s="134"/>
      <c r="C49" s="135"/>
      <c r="D49" s="135"/>
      <c r="E49" s="136"/>
      <c r="F49" s="142">
        <f t="shared" si="0"/>
        <v>0</v>
      </c>
      <c r="G49" s="132"/>
      <c r="H49" s="131"/>
      <c r="Q49"/>
      <c r="R49"/>
      <c r="S49"/>
      <c r="T49"/>
    </row>
    <row r="50" spans="2:20" s="1" customFormat="1" ht="20.149999999999999" customHeight="1" x14ac:dyDescent="0.35">
      <c r="B50" s="134"/>
      <c r="C50" s="135"/>
      <c r="D50" s="135"/>
      <c r="E50" s="136"/>
      <c r="F50" s="142">
        <f t="shared" si="0"/>
        <v>0</v>
      </c>
      <c r="G50" s="132"/>
      <c r="H50" s="131"/>
      <c r="Q50"/>
      <c r="R50"/>
      <c r="S50"/>
      <c r="T50"/>
    </row>
    <row r="51" spans="2:20" s="1" customFormat="1" ht="20.149999999999999" customHeight="1" x14ac:dyDescent="0.35">
      <c r="B51" s="134"/>
      <c r="C51" s="135"/>
      <c r="D51" s="135"/>
      <c r="E51" s="136"/>
      <c r="F51" s="142">
        <f t="shared" si="0"/>
        <v>0</v>
      </c>
      <c r="G51" s="132"/>
      <c r="H51" s="131"/>
      <c r="Q51"/>
      <c r="R51"/>
      <c r="S51"/>
      <c r="T51"/>
    </row>
    <row r="52" spans="2:20" s="1" customFormat="1" ht="20.149999999999999" customHeight="1" x14ac:dyDescent="0.35">
      <c r="B52" s="134"/>
      <c r="C52" s="135"/>
      <c r="D52" s="135"/>
      <c r="E52" s="136"/>
      <c r="F52" s="142">
        <f t="shared" si="0"/>
        <v>0</v>
      </c>
      <c r="G52" s="132"/>
      <c r="H52" s="131"/>
      <c r="Q52"/>
      <c r="R52"/>
      <c r="S52"/>
      <c r="T52"/>
    </row>
    <row r="53" spans="2:20" s="1" customFormat="1" ht="20.149999999999999" customHeight="1" x14ac:dyDescent="0.35">
      <c r="B53" s="134"/>
      <c r="C53" s="135"/>
      <c r="D53" s="135"/>
      <c r="E53" s="136"/>
      <c r="F53" s="142">
        <f t="shared" si="0"/>
        <v>0</v>
      </c>
      <c r="G53" s="132"/>
      <c r="H53" s="131"/>
      <c r="Q53"/>
      <c r="R53"/>
      <c r="S53"/>
      <c r="T53"/>
    </row>
    <row r="54" spans="2:20" s="1" customFormat="1" ht="20.149999999999999" customHeight="1" x14ac:dyDescent="0.35">
      <c r="B54" s="134"/>
      <c r="C54" s="135"/>
      <c r="D54" s="135"/>
      <c r="E54" s="136"/>
      <c r="F54" s="142">
        <f t="shared" si="0"/>
        <v>0</v>
      </c>
      <c r="G54" s="132"/>
      <c r="H54" s="131"/>
      <c r="Q54"/>
      <c r="R54"/>
      <c r="S54"/>
      <c r="T54"/>
    </row>
    <row r="55" spans="2:20" s="1" customFormat="1" ht="20.149999999999999" customHeight="1" x14ac:dyDescent="0.35">
      <c r="B55" s="134"/>
      <c r="C55" s="135"/>
      <c r="D55" s="135"/>
      <c r="E55" s="136"/>
      <c r="F55" s="142">
        <f t="shared" si="0"/>
        <v>0</v>
      </c>
      <c r="G55" s="132"/>
      <c r="H55" s="131"/>
      <c r="Q55"/>
      <c r="R55"/>
      <c r="S55"/>
      <c r="T55"/>
    </row>
    <row r="56" spans="2:20" s="1" customFormat="1" ht="20.149999999999999" customHeight="1" x14ac:dyDescent="0.35">
      <c r="B56" s="28"/>
      <c r="C56" s="137"/>
      <c r="D56" s="137"/>
      <c r="E56" s="138"/>
      <c r="F56" s="142">
        <f t="shared" si="0"/>
        <v>0</v>
      </c>
      <c r="G56" s="132"/>
      <c r="H56" s="131"/>
      <c r="Q56"/>
      <c r="R56"/>
      <c r="S56"/>
      <c r="T56"/>
    </row>
    <row r="57" spans="2:20" s="1" customFormat="1" ht="40" customHeight="1" x14ac:dyDescent="0.35">
      <c r="B57" s="29" t="s">
        <v>82</v>
      </c>
      <c r="C57" s="30"/>
      <c r="D57" s="30"/>
      <c r="E57" s="30"/>
      <c r="F57" s="19">
        <f>+SUM(F42:F56)</f>
        <v>0</v>
      </c>
      <c r="G57" s="16">
        <f>SUM(G42:G56)</f>
        <v>0</v>
      </c>
      <c r="H57" s="7"/>
      <c r="Q57"/>
      <c r="R57"/>
      <c r="S57"/>
      <c r="T57"/>
    </row>
    <row r="58" spans="2:20" s="1" customFormat="1" ht="20.149999999999999" customHeight="1" x14ac:dyDescent="0.35">
      <c r="B58" s="4"/>
      <c r="C58" s="5"/>
      <c r="D58" s="5"/>
      <c r="E58" s="6"/>
      <c r="F58" s="8"/>
    </row>
    <row r="59" spans="2:20" s="1" customFormat="1" x14ac:dyDescent="0.35">
      <c r="B59" s="6"/>
      <c r="C59" s="6"/>
      <c r="D59" s="6"/>
      <c r="E59" s="6"/>
      <c r="F59" s="6"/>
      <c r="Q59"/>
      <c r="R59"/>
      <c r="S59"/>
      <c r="T59"/>
    </row>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sheetData>
  <sheetProtection algorithmName="SHA-512" hashValue="Y8TcdG/Xv2i8PPTsneBfRSTviCn7BAGbHA+cDIW05AVADF0UAEJ4Mvvq1TMxwUXhMmpAjCOlrqGRsAXZBMvp1Q==" saltValue="+aG3Yi17ScB5EXrvC5yQzg==" spinCount="100000" sheet="1" insertRows="0"/>
  <mergeCells count="15">
    <mergeCell ref="B20:D20"/>
    <mergeCell ref="B22:D22"/>
    <mergeCell ref="B24:F24"/>
    <mergeCell ref="B3:F3"/>
    <mergeCell ref="B19:D19"/>
    <mergeCell ref="C6:H6"/>
    <mergeCell ref="C13:H13"/>
    <mergeCell ref="C14:H14"/>
    <mergeCell ref="C15:H15"/>
    <mergeCell ref="B17:H17"/>
    <mergeCell ref="C9:H9"/>
    <mergeCell ref="C10:H10"/>
    <mergeCell ref="C12:H12"/>
    <mergeCell ref="C7:H7"/>
    <mergeCell ref="C8:H8"/>
  </mergeCells>
  <conditionalFormatting sqref="H21">
    <cfRule type="cellIs" dxfId="5" priority="1" operator="between">
      <formula>1</formula>
      <formula>3000</formula>
    </cfRule>
  </conditionalFormatting>
  <dataValidations count="1">
    <dataValidation type="list" allowBlank="1" showInputMessage="1" showErrorMessage="1" sqref="C12" xr:uid="{53699085-6B1C-4B6D-A54C-6B1D54767297}">
      <formula1>Comarques</formula1>
    </dataValidation>
  </dataValidations>
  <pageMargins left="0.25" right="0.25" top="0.75" bottom="0.75" header="0.3" footer="0.3"/>
  <pageSetup paperSize="9" scale="46" fitToHeight="0" orientation="portrait" r:id="rId1"/>
  <headerFooter>
    <oddFooter>&amp;R&amp;8Annex pressupost sol·licitud reforç projectes clústers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5D1EF8-3EF9-4B05-9C3C-74DAAAC1A845}">
          <x14:formula1>
            <xm:f>'Valors possibles'!$Y$2:$Y$4</xm:f>
          </x14:formula1>
          <xm:sqref>C10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E3B1B-0851-490D-93A7-C91BDB0F5AF1}">
  <sheetPr>
    <tabColor theme="4" tint="-0.249977111117893"/>
    <pageSetUpPr fitToPage="1"/>
  </sheetPr>
  <dimension ref="A1:AB168"/>
  <sheetViews>
    <sheetView topLeftCell="A3" zoomScale="85" zoomScaleNormal="85" zoomScaleSheetLayoutView="62" workbookViewId="0">
      <selection activeCell="B3" sqref="B3:F4"/>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1796875" style="1" customWidth="1"/>
    <col min="8" max="8" width="19.7265625" style="1" customWidth="1"/>
    <col min="9" max="16" width="8.7265625" style="1"/>
  </cols>
  <sheetData>
    <row r="1" spans="2:28" ht="25.5" customHeight="1" x14ac:dyDescent="0.35">
      <c r="B1" s="1"/>
      <c r="C1" s="1"/>
      <c r="D1" s="1"/>
      <c r="E1" s="1"/>
      <c r="F1" s="1"/>
    </row>
    <row r="2" spans="2:28" ht="36" customHeight="1" x14ac:dyDescent="0.35">
      <c r="B2" s="1"/>
      <c r="C2" s="1"/>
      <c r="D2" s="1"/>
      <c r="E2" s="1"/>
      <c r="F2" s="1"/>
    </row>
    <row r="3" spans="2:28" ht="30" customHeight="1" x14ac:dyDescent="0.35">
      <c r="B3" s="250" t="s">
        <v>270</v>
      </c>
      <c r="C3" s="250"/>
      <c r="D3" s="250"/>
      <c r="E3" s="250"/>
      <c r="F3" s="250"/>
      <c r="Q3" s="1"/>
      <c r="R3" s="1"/>
      <c r="S3" s="1"/>
      <c r="T3" s="1"/>
      <c r="U3" s="1"/>
      <c r="V3" s="1"/>
      <c r="W3" s="1"/>
      <c r="X3" s="1"/>
      <c r="Y3" s="1"/>
      <c r="Z3" s="1"/>
      <c r="AA3" s="1"/>
      <c r="AB3" s="1"/>
    </row>
    <row r="4" spans="2:28" ht="23.5" x14ac:dyDescent="0.35">
      <c r="B4" s="9" t="s">
        <v>274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0" t="s">
        <v>84</v>
      </c>
      <c r="C6" s="408" t="s">
        <v>45</v>
      </c>
      <c r="D6" s="408"/>
      <c r="E6" s="408"/>
      <c r="F6" s="408"/>
      <c r="G6" s="408"/>
      <c r="H6" s="409"/>
      <c r="Q6" s="1"/>
      <c r="R6" s="1"/>
      <c r="S6" s="1"/>
      <c r="T6" s="1"/>
      <c r="U6" s="1"/>
      <c r="V6" s="1"/>
      <c r="W6" s="1"/>
      <c r="X6" s="1"/>
      <c r="Y6" s="1"/>
      <c r="Z6" s="1"/>
      <c r="AA6" s="1"/>
      <c r="AB6" s="1"/>
    </row>
    <row r="7" spans="2:28" ht="15" customHeight="1" x14ac:dyDescent="0.35">
      <c r="B7" s="11"/>
      <c r="C7" s="401"/>
      <c r="D7" s="401"/>
      <c r="E7" s="401"/>
      <c r="F7" s="401"/>
      <c r="G7" s="401"/>
      <c r="H7" s="402"/>
      <c r="Q7" s="1"/>
      <c r="R7" s="1"/>
      <c r="S7" s="1"/>
      <c r="T7" s="1"/>
      <c r="U7" s="1"/>
      <c r="V7" s="1"/>
      <c r="W7" s="1"/>
      <c r="X7" s="1"/>
      <c r="Y7" s="1"/>
      <c r="Z7" s="1"/>
      <c r="AA7" s="1"/>
      <c r="AB7" s="1"/>
    </row>
    <row r="8" spans="2:28" ht="18.5" x14ac:dyDescent="0.35">
      <c r="B8" s="192" t="s">
        <v>287</v>
      </c>
      <c r="C8" s="403" t="s">
        <v>288</v>
      </c>
      <c r="D8" s="403"/>
      <c r="E8" s="403"/>
      <c r="F8" s="403"/>
      <c r="G8" s="403"/>
      <c r="H8" s="404"/>
      <c r="Q8" s="1"/>
      <c r="R8" s="1"/>
      <c r="S8" s="1"/>
      <c r="T8" s="1"/>
      <c r="U8" s="1"/>
      <c r="V8" s="1"/>
      <c r="W8" s="1"/>
      <c r="X8" s="1"/>
      <c r="Y8" s="1"/>
      <c r="Z8" s="1"/>
      <c r="AA8" s="1"/>
      <c r="AB8" s="1"/>
    </row>
    <row r="9" spans="2:28" ht="15" customHeight="1" x14ac:dyDescent="0.35">
      <c r="B9" s="11"/>
      <c r="C9" s="401"/>
      <c r="D9" s="401"/>
      <c r="E9" s="401"/>
      <c r="F9" s="401"/>
      <c r="G9" s="401"/>
      <c r="H9" s="402"/>
      <c r="Q9" s="1"/>
      <c r="R9" s="1"/>
      <c r="S9" s="1"/>
      <c r="T9" s="1"/>
      <c r="U9" s="1"/>
      <c r="V9" s="1"/>
      <c r="W9" s="1"/>
      <c r="X9" s="1"/>
      <c r="Y9" s="1"/>
      <c r="Z9" s="1"/>
      <c r="AA9" s="1"/>
      <c r="AB9" s="1"/>
    </row>
    <row r="10" spans="2:28" ht="19.5" customHeight="1" x14ac:dyDescent="0.35">
      <c r="B10" s="188" t="s">
        <v>265</v>
      </c>
      <c r="C10" s="403" t="s">
        <v>255</v>
      </c>
      <c r="D10" s="403"/>
      <c r="E10" s="403"/>
      <c r="F10" s="403"/>
      <c r="G10" s="403"/>
      <c r="H10" s="428"/>
      <c r="Q10" s="1"/>
      <c r="R10" s="1"/>
      <c r="S10" s="1"/>
      <c r="T10" s="1"/>
      <c r="U10" s="1"/>
      <c r="V10" s="1"/>
      <c r="W10" s="1"/>
      <c r="X10" s="1"/>
      <c r="Y10" s="1"/>
      <c r="Z10" s="1"/>
      <c r="AA10" s="1"/>
      <c r="AB10" s="1"/>
    </row>
    <row r="11" spans="2:28" ht="15" customHeight="1" x14ac:dyDescent="0.35">
      <c r="B11" s="11"/>
      <c r="C11" s="189"/>
      <c r="D11" s="189"/>
      <c r="E11" s="189"/>
      <c r="F11" s="189"/>
      <c r="G11" s="189"/>
      <c r="H11" s="190"/>
      <c r="Q11" s="1"/>
      <c r="R11" s="1"/>
      <c r="S11" s="1"/>
      <c r="T11" s="1"/>
      <c r="U11" s="1"/>
      <c r="V11" s="1"/>
      <c r="W11" s="1"/>
      <c r="X11" s="1"/>
      <c r="Y11" s="1"/>
      <c r="Z11" s="1"/>
      <c r="AA11" s="1"/>
      <c r="AB11" s="1"/>
    </row>
    <row r="12" spans="2:28" ht="19" customHeight="1" x14ac:dyDescent="0.35">
      <c r="B12" s="191" t="s">
        <v>225</v>
      </c>
      <c r="C12" s="429" t="s">
        <v>226</v>
      </c>
      <c r="D12" s="429"/>
      <c r="E12" s="429"/>
      <c r="F12" s="429"/>
      <c r="G12" s="429"/>
      <c r="H12" s="430"/>
      <c r="Q12" s="1"/>
      <c r="R12" s="1"/>
      <c r="S12" s="1"/>
      <c r="T12" s="1"/>
      <c r="U12" s="1"/>
      <c r="V12" s="1"/>
      <c r="W12" s="1"/>
      <c r="X12" s="1"/>
      <c r="Y12" s="1"/>
      <c r="Z12" s="1"/>
      <c r="AA12" s="1"/>
      <c r="AB12" s="1"/>
    </row>
    <row r="13" spans="2:28" ht="15" customHeight="1" x14ac:dyDescent="0.35">
      <c r="B13" s="11"/>
      <c r="C13" s="401"/>
      <c r="D13" s="401"/>
      <c r="E13" s="401"/>
      <c r="F13" s="401"/>
      <c r="G13" s="401"/>
      <c r="H13" s="402"/>
      <c r="Q13" s="1"/>
      <c r="R13" s="1"/>
      <c r="S13" s="1"/>
      <c r="T13" s="1"/>
      <c r="U13" s="1"/>
      <c r="V13" s="1"/>
      <c r="W13" s="1"/>
      <c r="X13" s="1"/>
      <c r="Y13" s="1"/>
      <c r="Z13" s="1"/>
      <c r="AA13" s="1"/>
      <c r="AB13" s="1"/>
    </row>
    <row r="14" spans="2:28" ht="18.5" x14ac:dyDescent="0.35">
      <c r="B14" s="12" t="s">
        <v>11</v>
      </c>
      <c r="C14" s="426" t="str">
        <f>'DESPESES.SUB_Sol.licitant'!$C$10</f>
        <v>Escriure títol del projecte</v>
      </c>
      <c r="D14" s="426"/>
      <c r="E14" s="426"/>
      <c r="F14" s="426"/>
      <c r="G14" s="426"/>
      <c r="H14" s="427"/>
      <c r="Q14" s="1"/>
      <c r="R14" s="1"/>
      <c r="S14" s="1"/>
      <c r="T14" s="1"/>
      <c r="U14" s="1"/>
      <c r="V14" s="1"/>
      <c r="W14" s="1"/>
      <c r="X14" s="1"/>
      <c r="Y14" s="1"/>
      <c r="Z14" s="1"/>
      <c r="AA14" s="1"/>
      <c r="AB14" s="1"/>
    </row>
    <row r="15" spans="2:28" ht="19" thickBot="1" x14ac:dyDescent="0.4">
      <c r="B15" s="13"/>
      <c r="C15" s="412"/>
      <c r="D15" s="412"/>
      <c r="E15" s="412"/>
      <c r="F15" s="412"/>
      <c r="G15" s="412"/>
      <c r="H15" s="413"/>
      <c r="Q15" s="1"/>
      <c r="R15" s="1"/>
      <c r="S15" s="1"/>
      <c r="T15" s="1"/>
      <c r="U15" s="1"/>
      <c r="V15" s="1"/>
      <c r="W15" s="1"/>
      <c r="X15" s="1"/>
      <c r="Y15" s="1"/>
      <c r="Z15" s="1"/>
      <c r="AA15" s="1"/>
      <c r="AB15" s="1"/>
    </row>
    <row r="16" spans="2:28" s="1" customFormat="1" ht="15" customHeight="1" x14ac:dyDescent="0.35">
      <c r="B16" s="27"/>
      <c r="C16" s="27"/>
      <c r="D16" s="27"/>
      <c r="E16" s="27"/>
      <c r="F16" s="27"/>
    </row>
    <row r="17" spans="2:20" ht="23.5" x14ac:dyDescent="0.35">
      <c r="B17" s="417" t="s">
        <v>46</v>
      </c>
      <c r="C17" s="417"/>
      <c r="D17" s="417"/>
      <c r="E17" s="417"/>
      <c r="F17" s="417"/>
      <c r="G17" s="417"/>
      <c r="H17" s="417"/>
    </row>
    <row r="18" spans="2:20" s="1" customFormat="1" ht="20.149999999999999" customHeight="1" thickBot="1" x14ac:dyDescent="0.4">
      <c r="B18" s="27"/>
      <c r="C18" s="27"/>
      <c r="D18" s="27"/>
      <c r="E18" s="27"/>
      <c r="F18" s="27"/>
    </row>
    <row r="19" spans="2:20" s="1" customFormat="1" ht="30" customHeight="1" thickTop="1" x14ac:dyDescent="0.35">
      <c r="B19" s="420" t="s">
        <v>9</v>
      </c>
      <c r="C19" s="421"/>
      <c r="D19" s="421"/>
      <c r="E19" s="20"/>
      <c r="F19" s="174"/>
      <c r="G19" s="174"/>
      <c r="H19" s="174">
        <f>+$E$38</f>
        <v>0</v>
      </c>
    </row>
    <row r="20" spans="2:20" s="1" customFormat="1" ht="30" customHeight="1" x14ac:dyDescent="0.35">
      <c r="B20" s="424" t="s">
        <v>26</v>
      </c>
      <c r="C20" s="425"/>
      <c r="D20" s="425"/>
      <c r="E20" s="21"/>
      <c r="F20" s="175"/>
      <c r="G20" s="175"/>
      <c r="H20" s="175">
        <f>+$F$57</f>
        <v>0</v>
      </c>
    </row>
    <row r="21" spans="2:20" s="1" customFormat="1" ht="30" customHeight="1" thickBot="1" x14ac:dyDescent="0.4">
      <c r="B21" s="22" t="s">
        <v>14</v>
      </c>
      <c r="C21" s="23"/>
      <c r="D21" s="23"/>
      <c r="E21" s="24"/>
      <c r="F21" s="176"/>
      <c r="G21" s="176"/>
      <c r="H21" s="176">
        <f>SUM($H$19:$H$20)</f>
        <v>0</v>
      </c>
    </row>
    <row r="22" spans="2:20" s="1" customFormat="1" ht="30" customHeight="1" thickBot="1" x14ac:dyDescent="0.4">
      <c r="B22" s="422" t="s">
        <v>71</v>
      </c>
      <c r="C22" s="423"/>
      <c r="D22" s="423"/>
      <c r="E22" s="127"/>
      <c r="F22" s="177"/>
      <c r="G22" s="177"/>
      <c r="H22" s="177">
        <f>+$F$38+$G$57</f>
        <v>0</v>
      </c>
    </row>
    <row r="23" spans="2:20" s="1" customFormat="1" ht="15" thickTop="1" x14ac:dyDescent="0.35"/>
    <row r="24" spans="2:20" ht="23.5" x14ac:dyDescent="0.35">
      <c r="B24" s="417" t="s">
        <v>47</v>
      </c>
      <c r="C24" s="417"/>
      <c r="D24" s="417"/>
      <c r="E24" s="417"/>
      <c r="F24" s="417"/>
      <c r="G24" s="417"/>
      <c r="H24" s="417"/>
    </row>
    <row r="25" spans="2:20" x14ac:dyDescent="0.35">
      <c r="B25" s="1"/>
      <c r="C25" s="1"/>
      <c r="D25" s="1"/>
      <c r="E25" s="1"/>
      <c r="F25" s="1"/>
    </row>
    <row r="26" spans="2:20" s="1" customFormat="1" ht="15.5" x14ac:dyDescent="0.35">
      <c r="B26" s="14" t="s">
        <v>48</v>
      </c>
      <c r="C26" s="15"/>
      <c r="D26" s="15"/>
      <c r="E26" s="15"/>
      <c r="F26" s="15"/>
      <c r="G26" s="15"/>
      <c r="Q26"/>
      <c r="R26"/>
      <c r="S26"/>
      <c r="T26"/>
    </row>
    <row r="27" spans="2:20" s="1" customFormat="1" ht="50.25" customHeight="1" x14ac:dyDescent="0.35">
      <c r="B27" s="139" t="s">
        <v>2</v>
      </c>
      <c r="C27" s="31" t="s">
        <v>3</v>
      </c>
      <c r="D27" s="31" t="s">
        <v>4</v>
      </c>
      <c r="E27" s="17" t="s">
        <v>13</v>
      </c>
      <c r="F27" s="17" t="s">
        <v>70</v>
      </c>
      <c r="G27" s="17" t="s">
        <v>83</v>
      </c>
      <c r="Q27"/>
      <c r="R27"/>
      <c r="S27"/>
      <c r="T27"/>
    </row>
    <row r="28" spans="2:20" s="1" customFormat="1" ht="20.149999999999999" customHeight="1" x14ac:dyDescent="0.35">
      <c r="B28" s="134"/>
      <c r="C28" s="135"/>
      <c r="D28" s="135"/>
      <c r="E28" s="140"/>
      <c r="F28" s="124"/>
      <c r="G28" s="131"/>
      <c r="Q28"/>
      <c r="R28"/>
      <c r="S28"/>
      <c r="T28"/>
    </row>
    <row r="29" spans="2:20" s="1" customFormat="1" ht="20.149999999999999" customHeight="1" x14ac:dyDescent="0.35">
      <c r="B29" s="134"/>
      <c r="C29" s="135"/>
      <c r="D29" s="135"/>
      <c r="E29" s="140"/>
      <c r="F29" s="124"/>
      <c r="G29" s="131"/>
      <c r="Q29"/>
      <c r="R29"/>
      <c r="S29"/>
      <c r="T29"/>
    </row>
    <row r="30" spans="2:20" s="1" customFormat="1" ht="20.149999999999999" customHeight="1" x14ac:dyDescent="0.35">
      <c r="B30" s="134"/>
      <c r="C30" s="135"/>
      <c r="D30" s="135"/>
      <c r="E30" s="140"/>
      <c r="F30" s="124"/>
      <c r="G30" s="131"/>
      <c r="Q30"/>
      <c r="R30"/>
      <c r="S30"/>
      <c r="T30"/>
    </row>
    <row r="31" spans="2:20" s="1" customFormat="1" ht="20.149999999999999" customHeight="1" x14ac:dyDescent="0.35">
      <c r="B31" s="134"/>
      <c r="C31" s="135"/>
      <c r="D31" s="135"/>
      <c r="E31" s="140"/>
      <c r="F31" s="124"/>
      <c r="G31" s="131"/>
      <c r="Q31"/>
      <c r="R31"/>
      <c r="S31"/>
      <c r="T31"/>
    </row>
    <row r="32" spans="2:20" s="1" customFormat="1" ht="20.149999999999999" customHeight="1" x14ac:dyDescent="0.35">
      <c r="B32" s="134"/>
      <c r="C32" s="135"/>
      <c r="D32" s="135"/>
      <c r="E32" s="140"/>
      <c r="F32" s="124"/>
      <c r="G32" s="131"/>
      <c r="Q32"/>
      <c r="R32"/>
      <c r="S32"/>
      <c r="T32"/>
    </row>
    <row r="33" spans="2:20" s="1" customFormat="1" ht="20.149999999999999" customHeight="1" x14ac:dyDescent="0.35">
      <c r="B33" s="134"/>
      <c r="C33" s="135"/>
      <c r="D33" s="135"/>
      <c r="E33" s="140"/>
      <c r="F33" s="124"/>
      <c r="G33" s="131"/>
      <c r="Q33"/>
      <c r="R33"/>
      <c r="S33"/>
      <c r="T33"/>
    </row>
    <row r="34" spans="2:20" s="1" customFormat="1" ht="20.149999999999999" customHeight="1" x14ac:dyDescent="0.35">
      <c r="B34" s="134"/>
      <c r="C34" s="135"/>
      <c r="D34" s="135"/>
      <c r="E34" s="140"/>
      <c r="F34" s="124"/>
      <c r="G34" s="131"/>
      <c r="Q34"/>
      <c r="R34"/>
      <c r="S34"/>
      <c r="T34"/>
    </row>
    <row r="35" spans="2:20" s="1" customFormat="1" ht="20.149999999999999" customHeight="1" x14ac:dyDescent="0.35">
      <c r="B35" s="134"/>
      <c r="C35" s="135"/>
      <c r="D35" s="135"/>
      <c r="E35" s="140"/>
      <c r="F35" s="124"/>
      <c r="G35" s="131"/>
      <c r="Q35"/>
      <c r="R35"/>
      <c r="S35"/>
      <c r="T35"/>
    </row>
    <row r="36" spans="2:20" s="1" customFormat="1" ht="20.149999999999999" customHeight="1" x14ac:dyDescent="0.35">
      <c r="B36" s="134"/>
      <c r="C36" s="135"/>
      <c r="D36" s="135"/>
      <c r="E36" s="140"/>
      <c r="F36" s="124"/>
      <c r="G36" s="131"/>
      <c r="Q36"/>
      <c r="R36"/>
      <c r="S36"/>
      <c r="T36"/>
    </row>
    <row r="37" spans="2:20" s="1" customFormat="1" ht="20.149999999999999" customHeight="1" x14ac:dyDescent="0.35">
      <c r="B37" s="28"/>
      <c r="C37" s="137"/>
      <c r="D37" s="137"/>
      <c r="E37" s="3"/>
      <c r="F37" s="124"/>
      <c r="G37" s="131"/>
      <c r="Q37"/>
      <c r="R37"/>
      <c r="S37"/>
      <c r="T37"/>
    </row>
    <row r="38" spans="2:20" s="1" customFormat="1" ht="40" customHeight="1" x14ac:dyDescent="0.35">
      <c r="B38" s="29" t="s">
        <v>0</v>
      </c>
      <c r="C38" s="30"/>
      <c r="D38" s="30"/>
      <c r="E38" s="16">
        <f>+SUM(E28:E37)</f>
        <v>0</v>
      </c>
      <c r="F38" s="16">
        <f>SUM(F28:F37)</f>
        <v>0</v>
      </c>
      <c r="G38" s="7"/>
      <c r="Q38"/>
      <c r="R38"/>
      <c r="S38"/>
      <c r="T38"/>
    </row>
    <row r="39" spans="2:20" s="1" customFormat="1" x14ac:dyDescent="0.35">
      <c r="B39" s="4"/>
      <c r="C39" s="5"/>
      <c r="D39" s="5"/>
      <c r="E39" s="7"/>
    </row>
    <row r="40" spans="2:20" s="1" customFormat="1" ht="15.5" x14ac:dyDescent="0.35">
      <c r="B40" s="14" t="s">
        <v>49</v>
      </c>
      <c r="C40" s="15"/>
      <c r="D40" s="15"/>
      <c r="E40" s="15"/>
      <c r="F40" s="15"/>
      <c r="G40" s="15"/>
      <c r="H40" s="15"/>
      <c r="Q40"/>
      <c r="R40"/>
      <c r="S40"/>
      <c r="T40"/>
    </row>
    <row r="41" spans="2:20" s="1" customFormat="1" ht="51" customHeight="1" x14ac:dyDescent="0.35">
      <c r="B41" s="133" t="s">
        <v>5</v>
      </c>
      <c r="C41" s="17" t="s">
        <v>72</v>
      </c>
      <c r="D41" s="31" t="s">
        <v>16</v>
      </c>
      <c r="E41" s="18" t="s">
        <v>8</v>
      </c>
      <c r="F41" s="17" t="s">
        <v>13</v>
      </c>
      <c r="G41" s="17" t="s">
        <v>70</v>
      </c>
      <c r="H41" s="17" t="s">
        <v>83</v>
      </c>
      <c r="Q41"/>
      <c r="R41"/>
      <c r="S41"/>
      <c r="T41"/>
    </row>
    <row r="42" spans="2:20" s="1" customFormat="1" ht="20.149999999999999" customHeight="1" x14ac:dyDescent="0.35">
      <c r="B42" s="134"/>
      <c r="C42" s="135"/>
      <c r="D42" s="135"/>
      <c r="E42" s="136"/>
      <c r="F42" s="142">
        <f>+D42*E42</f>
        <v>0</v>
      </c>
      <c r="G42" s="132"/>
      <c r="H42" s="131"/>
      <c r="Q42"/>
      <c r="R42"/>
      <c r="S42"/>
      <c r="T42"/>
    </row>
    <row r="43" spans="2:20" s="1" customFormat="1" ht="20.149999999999999" customHeight="1" x14ac:dyDescent="0.35">
      <c r="B43" s="134"/>
      <c r="C43" s="135"/>
      <c r="D43" s="135"/>
      <c r="E43" s="136"/>
      <c r="F43" s="142">
        <f t="shared" ref="F43:F56" si="0">+D43*E43</f>
        <v>0</v>
      </c>
      <c r="G43" s="132"/>
      <c r="H43" s="131"/>
      <c r="Q43"/>
      <c r="R43"/>
      <c r="S43"/>
      <c r="T43"/>
    </row>
    <row r="44" spans="2:20" s="1" customFormat="1" ht="20.149999999999999" customHeight="1" x14ac:dyDescent="0.35">
      <c r="B44" s="134"/>
      <c r="C44" s="135"/>
      <c r="D44" s="135"/>
      <c r="E44" s="136"/>
      <c r="F44" s="142">
        <f t="shared" si="0"/>
        <v>0</v>
      </c>
      <c r="G44" s="132"/>
      <c r="H44" s="131"/>
      <c r="Q44"/>
      <c r="R44"/>
      <c r="S44"/>
      <c r="T44"/>
    </row>
    <row r="45" spans="2:20" s="1" customFormat="1" ht="20.149999999999999" customHeight="1" x14ac:dyDescent="0.35">
      <c r="B45" s="134"/>
      <c r="C45" s="135"/>
      <c r="D45" s="135"/>
      <c r="E45" s="136"/>
      <c r="F45" s="142">
        <f t="shared" si="0"/>
        <v>0</v>
      </c>
      <c r="G45" s="132"/>
      <c r="H45" s="131"/>
      <c r="Q45"/>
      <c r="R45"/>
      <c r="S45"/>
      <c r="T45"/>
    </row>
    <row r="46" spans="2:20" s="1" customFormat="1" ht="20.149999999999999" customHeight="1" x14ac:dyDescent="0.35">
      <c r="B46" s="134"/>
      <c r="C46" s="135"/>
      <c r="D46" s="135"/>
      <c r="E46" s="136"/>
      <c r="F46" s="142">
        <f t="shared" si="0"/>
        <v>0</v>
      </c>
      <c r="G46" s="132"/>
      <c r="H46" s="131"/>
      <c r="Q46"/>
      <c r="R46"/>
      <c r="S46"/>
      <c r="T46"/>
    </row>
    <row r="47" spans="2:20" s="1" customFormat="1" ht="20.149999999999999" customHeight="1" x14ac:dyDescent="0.35">
      <c r="B47" s="134"/>
      <c r="C47" s="135"/>
      <c r="D47" s="135"/>
      <c r="E47" s="136"/>
      <c r="F47" s="142">
        <f t="shared" si="0"/>
        <v>0</v>
      </c>
      <c r="G47" s="132"/>
      <c r="H47" s="131"/>
      <c r="Q47"/>
      <c r="R47"/>
      <c r="S47"/>
      <c r="T47"/>
    </row>
    <row r="48" spans="2:20" s="1" customFormat="1" ht="20.149999999999999" customHeight="1" x14ac:dyDescent="0.35">
      <c r="B48" s="134"/>
      <c r="C48" s="135"/>
      <c r="D48" s="135"/>
      <c r="E48" s="136"/>
      <c r="F48" s="142">
        <f t="shared" si="0"/>
        <v>0</v>
      </c>
      <c r="G48" s="132"/>
      <c r="H48" s="131"/>
      <c r="Q48"/>
      <c r="R48"/>
      <c r="S48"/>
      <c r="T48"/>
    </row>
    <row r="49" spans="2:20" s="1" customFormat="1" ht="20.149999999999999" customHeight="1" x14ac:dyDescent="0.35">
      <c r="B49" s="134"/>
      <c r="C49" s="135"/>
      <c r="D49" s="135"/>
      <c r="E49" s="136"/>
      <c r="F49" s="142">
        <f t="shared" si="0"/>
        <v>0</v>
      </c>
      <c r="G49" s="132"/>
      <c r="H49" s="131"/>
      <c r="Q49"/>
      <c r="R49"/>
      <c r="S49"/>
      <c r="T49"/>
    </row>
    <row r="50" spans="2:20" s="1" customFormat="1" ht="20.149999999999999" customHeight="1" x14ac:dyDescent="0.35">
      <c r="B50" s="134"/>
      <c r="C50" s="135"/>
      <c r="D50" s="135"/>
      <c r="E50" s="136"/>
      <c r="F50" s="142">
        <f t="shared" si="0"/>
        <v>0</v>
      </c>
      <c r="G50" s="132"/>
      <c r="H50" s="131"/>
      <c r="Q50"/>
      <c r="R50"/>
      <c r="S50"/>
      <c r="T50"/>
    </row>
    <row r="51" spans="2:20" s="1" customFormat="1" ht="20.149999999999999" customHeight="1" x14ac:dyDescent="0.35">
      <c r="B51" s="134"/>
      <c r="C51" s="135"/>
      <c r="D51" s="135"/>
      <c r="E51" s="136"/>
      <c r="F51" s="142">
        <f t="shared" si="0"/>
        <v>0</v>
      </c>
      <c r="G51" s="132"/>
      <c r="H51" s="131"/>
      <c r="Q51"/>
      <c r="R51"/>
      <c r="S51"/>
      <c r="T51"/>
    </row>
    <row r="52" spans="2:20" s="1" customFormat="1" ht="20.149999999999999" customHeight="1" x14ac:dyDescent="0.35">
      <c r="B52" s="134"/>
      <c r="C52" s="135"/>
      <c r="D52" s="135"/>
      <c r="E52" s="136"/>
      <c r="F52" s="142">
        <f t="shared" si="0"/>
        <v>0</v>
      </c>
      <c r="G52" s="132"/>
      <c r="H52" s="131"/>
      <c r="Q52"/>
      <c r="R52"/>
      <c r="S52"/>
      <c r="T52"/>
    </row>
    <row r="53" spans="2:20" s="1" customFormat="1" ht="20.149999999999999" customHeight="1" x14ac:dyDescent="0.35">
      <c r="B53" s="134"/>
      <c r="C53" s="135"/>
      <c r="D53" s="135"/>
      <c r="E53" s="136"/>
      <c r="F53" s="142">
        <f t="shared" si="0"/>
        <v>0</v>
      </c>
      <c r="G53" s="132"/>
      <c r="H53" s="131"/>
      <c r="Q53"/>
      <c r="R53"/>
      <c r="S53"/>
      <c r="T53"/>
    </row>
    <row r="54" spans="2:20" s="1" customFormat="1" ht="20.149999999999999" customHeight="1" x14ac:dyDescent="0.35">
      <c r="B54" s="134"/>
      <c r="C54" s="135"/>
      <c r="D54" s="135"/>
      <c r="E54" s="136"/>
      <c r="F54" s="142">
        <f t="shared" si="0"/>
        <v>0</v>
      </c>
      <c r="G54" s="132"/>
      <c r="H54" s="131"/>
      <c r="Q54"/>
      <c r="R54"/>
      <c r="S54"/>
      <c r="T54"/>
    </row>
    <row r="55" spans="2:20" s="1" customFormat="1" ht="20.149999999999999" customHeight="1" x14ac:dyDescent="0.35">
      <c r="B55" s="134"/>
      <c r="C55" s="135"/>
      <c r="D55" s="135"/>
      <c r="E55" s="136"/>
      <c r="F55" s="142">
        <f t="shared" si="0"/>
        <v>0</v>
      </c>
      <c r="G55" s="132"/>
      <c r="H55" s="131"/>
      <c r="Q55"/>
      <c r="R55"/>
      <c r="S55"/>
      <c r="T55"/>
    </row>
    <row r="56" spans="2:20" s="1" customFormat="1" ht="20.149999999999999" customHeight="1" x14ac:dyDescent="0.35">
      <c r="B56" s="28"/>
      <c r="C56" s="137"/>
      <c r="D56" s="137"/>
      <c r="E56" s="138"/>
      <c r="F56" s="142">
        <f t="shared" si="0"/>
        <v>0</v>
      </c>
      <c r="G56" s="132"/>
      <c r="H56" s="131"/>
      <c r="Q56"/>
      <c r="R56"/>
      <c r="S56"/>
      <c r="T56"/>
    </row>
    <row r="57" spans="2:20" s="1" customFormat="1" ht="40" customHeight="1" x14ac:dyDescent="0.35">
      <c r="B57" s="29" t="s">
        <v>85</v>
      </c>
      <c r="C57" s="30"/>
      <c r="D57" s="30"/>
      <c r="E57" s="30"/>
      <c r="F57" s="19">
        <f>+SUM(F42:F56)</f>
        <v>0</v>
      </c>
      <c r="G57" s="16">
        <f>SUM(G42:G56)</f>
        <v>0</v>
      </c>
      <c r="H57" s="7"/>
      <c r="Q57"/>
      <c r="R57"/>
      <c r="S57"/>
      <c r="T57"/>
    </row>
    <row r="58" spans="2:20" s="1" customFormat="1" ht="20.149999999999999" customHeight="1" x14ac:dyDescent="0.35">
      <c r="B58" s="4"/>
      <c r="C58" s="5"/>
      <c r="D58" s="5"/>
      <c r="E58" s="6"/>
      <c r="F58" s="8"/>
    </row>
    <row r="59" spans="2:20" s="1" customFormat="1" x14ac:dyDescent="0.35">
      <c r="B59" s="6"/>
      <c r="C59" s="6"/>
      <c r="D59" s="6"/>
      <c r="E59" s="6"/>
      <c r="F59" s="6"/>
      <c r="Q59"/>
      <c r="R59"/>
      <c r="S59"/>
      <c r="T59"/>
    </row>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sheetData>
  <sheetProtection algorithmName="SHA-512" hashValue="UOZkVz7elKQ99IanpiyFgrJ8EOMtiL/juspct/yMQCf0J+KkSyONS61wTKe0xoLK+a2TM34VZEJBd9i1EmF5XQ==" saltValue="hA4wPVzvqpB4WPpBn5IgsA==" spinCount="100000" sheet="1" insertRows="0"/>
  <mergeCells count="15">
    <mergeCell ref="B24:H24"/>
    <mergeCell ref="B20:D20"/>
    <mergeCell ref="B22:D22"/>
    <mergeCell ref="B3:F3"/>
    <mergeCell ref="B19:D19"/>
    <mergeCell ref="C6:H6"/>
    <mergeCell ref="C13:H13"/>
    <mergeCell ref="C14:H14"/>
    <mergeCell ref="C15:H15"/>
    <mergeCell ref="B17:H17"/>
    <mergeCell ref="C9:H9"/>
    <mergeCell ref="C10:H10"/>
    <mergeCell ref="C12:H12"/>
    <mergeCell ref="C7:H7"/>
    <mergeCell ref="C8:H8"/>
  </mergeCells>
  <conditionalFormatting sqref="H21">
    <cfRule type="cellIs" dxfId="4" priority="1" operator="between">
      <formula>1</formula>
      <formula>3000</formula>
    </cfRule>
  </conditionalFormatting>
  <dataValidations count="1">
    <dataValidation type="list" allowBlank="1" showInputMessage="1" showErrorMessage="1" sqref="C12" xr:uid="{8EF33003-573A-4B4D-BC4D-38561C7E4866}">
      <formula1>Comarques</formula1>
    </dataValidation>
  </dataValidations>
  <pageMargins left="0.25" right="0.25" top="0.75" bottom="0.75" header="0.3" footer="0.3"/>
  <pageSetup paperSize="9" scale="46" fitToHeight="0" orientation="portrait" r:id="rId1"/>
  <headerFooter>
    <oddFooter>&amp;R&amp;8Annex pressupost sol·licitud reforç projectes clústers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F2BCFA9-2341-4C27-9A02-6162AB2D0E43}">
          <x14:formula1>
            <xm:f>'Valors possibles'!$Y$2:$Y$4</xm:f>
          </x14:formula1>
          <xm:sqref>C10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C3B90-B430-4E5A-ABB4-5E09C1568D00}">
  <sheetPr>
    <tabColor theme="4" tint="-0.249977111117893"/>
    <pageSetUpPr fitToPage="1"/>
  </sheetPr>
  <dimension ref="A1:AB168"/>
  <sheetViews>
    <sheetView topLeftCell="A3" zoomScale="85" zoomScaleNormal="85" zoomScaleSheetLayoutView="62" workbookViewId="0">
      <selection activeCell="B3" sqref="B3:F4"/>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1796875" style="1" customWidth="1"/>
    <col min="8" max="8" width="19.7265625" style="1" customWidth="1"/>
    <col min="9" max="16" width="8.7265625" style="1"/>
  </cols>
  <sheetData>
    <row r="1" spans="2:28" ht="25.5" customHeight="1" x14ac:dyDescent="0.35">
      <c r="B1" s="1"/>
      <c r="C1" s="1"/>
      <c r="D1" s="1"/>
      <c r="E1" s="1"/>
      <c r="F1" s="1"/>
    </row>
    <row r="2" spans="2:28" ht="36" customHeight="1" x14ac:dyDescent="0.35">
      <c r="B2" s="1"/>
      <c r="C2" s="1"/>
      <c r="D2" s="1"/>
      <c r="E2" s="1"/>
      <c r="F2" s="1"/>
    </row>
    <row r="3" spans="2:28" ht="30" customHeight="1" x14ac:dyDescent="0.35">
      <c r="B3" s="250" t="s">
        <v>270</v>
      </c>
      <c r="C3" s="250"/>
      <c r="D3" s="250"/>
      <c r="E3" s="250"/>
      <c r="F3" s="250"/>
      <c r="Q3" s="1"/>
      <c r="R3" s="1"/>
      <c r="S3" s="1"/>
      <c r="T3" s="1"/>
      <c r="U3" s="1"/>
      <c r="V3" s="1"/>
      <c r="W3" s="1"/>
      <c r="X3" s="1"/>
      <c r="Y3" s="1"/>
      <c r="Z3" s="1"/>
      <c r="AA3" s="1"/>
      <c r="AB3" s="1"/>
    </row>
    <row r="4" spans="2:28" ht="23.5" x14ac:dyDescent="0.35">
      <c r="B4" s="9" t="s">
        <v>274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0" t="s">
        <v>86</v>
      </c>
      <c r="C6" s="408" t="s">
        <v>50</v>
      </c>
      <c r="D6" s="408"/>
      <c r="E6" s="408"/>
      <c r="F6" s="408"/>
      <c r="G6" s="408"/>
      <c r="H6" s="409"/>
      <c r="Q6" s="1"/>
      <c r="R6" s="1"/>
      <c r="S6" s="1"/>
      <c r="T6" s="1"/>
      <c r="U6" s="1"/>
      <c r="V6" s="1"/>
      <c r="W6" s="1"/>
      <c r="X6" s="1"/>
      <c r="Y6" s="1"/>
      <c r="Z6" s="1"/>
      <c r="AA6" s="1"/>
      <c r="AB6" s="1"/>
    </row>
    <row r="7" spans="2:28" ht="15" customHeight="1" x14ac:dyDescent="0.35">
      <c r="B7" s="11"/>
      <c r="C7" s="401"/>
      <c r="D7" s="401"/>
      <c r="E7" s="401"/>
      <c r="F7" s="401"/>
      <c r="G7" s="401"/>
      <c r="H7" s="402"/>
      <c r="Q7" s="1"/>
      <c r="R7" s="1"/>
      <c r="S7" s="1"/>
      <c r="T7" s="1"/>
      <c r="U7" s="1"/>
      <c r="V7" s="1"/>
      <c r="W7" s="1"/>
      <c r="X7" s="1"/>
      <c r="Y7" s="1"/>
      <c r="Z7" s="1"/>
      <c r="AA7" s="1"/>
      <c r="AB7" s="1"/>
    </row>
    <row r="8" spans="2:28" ht="18.5" x14ac:dyDescent="0.35">
      <c r="B8" s="192" t="s">
        <v>292</v>
      </c>
      <c r="C8" s="403" t="s">
        <v>293</v>
      </c>
      <c r="D8" s="403"/>
      <c r="E8" s="403"/>
      <c r="F8" s="403"/>
      <c r="G8" s="403"/>
      <c r="H8" s="404"/>
      <c r="Q8" s="1"/>
      <c r="R8" s="1"/>
      <c r="S8" s="1"/>
      <c r="T8" s="1"/>
      <c r="U8" s="1"/>
      <c r="V8" s="1"/>
      <c r="W8" s="1"/>
      <c r="X8" s="1"/>
      <c r="Y8" s="1"/>
      <c r="Z8" s="1"/>
      <c r="AA8" s="1"/>
      <c r="AB8" s="1"/>
    </row>
    <row r="9" spans="2:28" ht="15" customHeight="1" x14ac:dyDescent="0.35">
      <c r="B9" s="11"/>
      <c r="C9" s="401"/>
      <c r="D9" s="401"/>
      <c r="E9" s="401"/>
      <c r="F9" s="401"/>
      <c r="G9" s="401"/>
      <c r="H9" s="402"/>
      <c r="Q9" s="1"/>
      <c r="R9" s="1"/>
      <c r="S9" s="1"/>
      <c r="T9" s="1"/>
      <c r="U9" s="1"/>
      <c r="V9" s="1"/>
      <c r="W9" s="1"/>
      <c r="X9" s="1"/>
      <c r="Y9" s="1"/>
      <c r="Z9" s="1"/>
      <c r="AA9" s="1"/>
      <c r="AB9" s="1"/>
    </row>
    <row r="10" spans="2:28" ht="19.5" customHeight="1" x14ac:dyDescent="0.35">
      <c r="B10" s="188" t="s">
        <v>266</v>
      </c>
      <c r="C10" s="403" t="s">
        <v>254</v>
      </c>
      <c r="D10" s="403"/>
      <c r="E10" s="403"/>
      <c r="F10" s="403"/>
      <c r="G10" s="403"/>
      <c r="H10" s="428"/>
      <c r="Q10" s="1"/>
      <c r="R10" s="1"/>
      <c r="S10" s="1"/>
      <c r="T10" s="1"/>
      <c r="U10" s="1"/>
      <c r="V10" s="1"/>
      <c r="W10" s="1"/>
      <c r="X10" s="1"/>
      <c r="Y10" s="1"/>
      <c r="Z10" s="1"/>
      <c r="AA10" s="1"/>
      <c r="AB10" s="1"/>
    </row>
    <row r="11" spans="2:28" ht="15" customHeight="1" x14ac:dyDescent="0.35">
      <c r="B11" s="11"/>
      <c r="C11" s="189"/>
      <c r="D11" s="189"/>
      <c r="E11" s="189"/>
      <c r="F11" s="189"/>
      <c r="G11" s="189"/>
      <c r="H11" s="190"/>
      <c r="Q11" s="1"/>
      <c r="R11" s="1"/>
      <c r="S11" s="1"/>
      <c r="T11" s="1"/>
      <c r="U11" s="1"/>
      <c r="V11" s="1"/>
      <c r="W11" s="1"/>
      <c r="X11" s="1"/>
      <c r="Y11" s="1"/>
      <c r="Z11" s="1"/>
      <c r="AA11" s="1"/>
      <c r="AB11" s="1"/>
    </row>
    <row r="12" spans="2:28" ht="19" customHeight="1" x14ac:dyDescent="0.35">
      <c r="B12" s="191" t="s">
        <v>227</v>
      </c>
      <c r="C12" s="429" t="s">
        <v>228</v>
      </c>
      <c r="D12" s="429"/>
      <c r="E12" s="429"/>
      <c r="F12" s="429"/>
      <c r="G12" s="429"/>
      <c r="H12" s="430"/>
      <c r="Q12" s="1"/>
      <c r="R12" s="1"/>
      <c r="S12" s="1"/>
      <c r="T12" s="1"/>
      <c r="U12" s="1"/>
      <c r="V12" s="1"/>
      <c r="W12" s="1"/>
      <c r="X12" s="1"/>
      <c r="Y12" s="1"/>
      <c r="Z12" s="1"/>
      <c r="AA12" s="1"/>
      <c r="AB12" s="1"/>
    </row>
    <row r="13" spans="2:28" ht="15" customHeight="1" x14ac:dyDescent="0.35">
      <c r="B13" s="11"/>
      <c r="C13" s="401"/>
      <c r="D13" s="401"/>
      <c r="E13" s="401"/>
      <c r="F13" s="401"/>
      <c r="G13" s="401"/>
      <c r="H13" s="402"/>
      <c r="Q13" s="1"/>
      <c r="R13" s="1"/>
      <c r="S13" s="1"/>
      <c r="T13" s="1"/>
      <c r="U13" s="1"/>
      <c r="V13" s="1"/>
      <c r="W13" s="1"/>
      <c r="X13" s="1"/>
      <c r="Y13" s="1"/>
      <c r="Z13" s="1"/>
      <c r="AA13" s="1"/>
      <c r="AB13" s="1"/>
    </row>
    <row r="14" spans="2:28" ht="18.5" x14ac:dyDescent="0.35">
      <c r="B14" s="12" t="s">
        <v>11</v>
      </c>
      <c r="C14" s="426" t="str">
        <f>'DESPESES.SUB_Sol.licitant'!$C$10</f>
        <v>Escriure títol del projecte</v>
      </c>
      <c r="D14" s="426"/>
      <c r="E14" s="426"/>
      <c r="F14" s="426"/>
      <c r="G14" s="426"/>
      <c r="H14" s="427"/>
      <c r="Q14" s="1"/>
      <c r="R14" s="1"/>
      <c r="S14" s="1"/>
      <c r="T14" s="1"/>
      <c r="U14" s="1"/>
      <c r="V14" s="1"/>
      <c r="W14" s="1"/>
      <c r="X14" s="1"/>
      <c r="Y14" s="1"/>
      <c r="Z14" s="1"/>
      <c r="AA14" s="1"/>
      <c r="AB14" s="1"/>
    </row>
    <row r="15" spans="2:28" ht="19" thickBot="1" x14ac:dyDescent="0.4">
      <c r="B15" s="13"/>
      <c r="C15" s="434"/>
      <c r="D15" s="434"/>
      <c r="E15" s="434"/>
      <c r="F15" s="434"/>
      <c r="G15" s="434"/>
      <c r="H15" s="435"/>
      <c r="Q15" s="1"/>
      <c r="R15" s="1"/>
      <c r="S15" s="1"/>
      <c r="T15" s="1"/>
      <c r="U15" s="1"/>
      <c r="V15" s="1"/>
      <c r="W15" s="1"/>
      <c r="X15" s="1"/>
      <c r="Y15" s="1"/>
      <c r="Z15" s="1"/>
      <c r="AA15" s="1"/>
      <c r="AB15" s="1"/>
    </row>
    <row r="16" spans="2:28" s="1" customFormat="1" ht="15" customHeight="1" x14ac:dyDescent="0.35">
      <c r="B16" s="27"/>
      <c r="C16" s="27"/>
      <c r="D16" s="27"/>
      <c r="E16" s="27"/>
      <c r="F16" s="27"/>
    </row>
    <row r="17" spans="2:20" ht="23.5" x14ac:dyDescent="0.35">
      <c r="B17" s="417" t="s">
        <v>51</v>
      </c>
      <c r="C17" s="417"/>
      <c r="D17" s="417"/>
      <c r="E17" s="417"/>
      <c r="F17" s="417"/>
      <c r="G17" s="417"/>
      <c r="H17" s="417"/>
    </row>
    <row r="18" spans="2:20" s="1" customFormat="1" ht="20.149999999999999" customHeight="1" thickBot="1" x14ac:dyDescent="0.4">
      <c r="B18" s="27"/>
      <c r="C18" s="27"/>
      <c r="D18" s="27"/>
      <c r="E18" s="27"/>
      <c r="F18" s="27"/>
    </row>
    <row r="19" spans="2:20" s="1" customFormat="1" ht="30" customHeight="1" thickTop="1" x14ac:dyDescent="0.35">
      <c r="B19" s="420" t="s">
        <v>9</v>
      </c>
      <c r="C19" s="421"/>
      <c r="D19" s="421"/>
      <c r="E19" s="20"/>
      <c r="F19" s="174"/>
      <c r="G19" s="174"/>
      <c r="H19" s="174">
        <f>+$E$38</f>
        <v>0</v>
      </c>
    </row>
    <row r="20" spans="2:20" s="1" customFormat="1" ht="30" customHeight="1" x14ac:dyDescent="0.35">
      <c r="B20" s="424" t="s">
        <v>26</v>
      </c>
      <c r="C20" s="425"/>
      <c r="D20" s="425"/>
      <c r="E20" s="21"/>
      <c r="F20" s="175"/>
      <c r="G20" s="175"/>
      <c r="H20" s="175">
        <f>+$F$57</f>
        <v>0</v>
      </c>
    </row>
    <row r="21" spans="2:20" s="1" customFormat="1" ht="30" customHeight="1" thickBot="1" x14ac:dyDescent="0.4">
      <c r="B21" s="22" t="s">
        <v>14</v>
      </c>
      <c r="C21" s="23"/>
      <c r="D21" s="23"/>
      <c r="E21" s="24"/>
      <c r="F21" s="176"/>
      <c r="G21" s="176"/>
      <c r="H21" s="176">
        <f>SUM($H$19:$H$20)</f>
        <v>0</v>
      </c>
    </row>
    <row r="22" spans="2:20" s="1" customFormat="1" ht="30" customHeight="1" thickBot="1" x14ac:dyDescent="0.4">
      <c r="B22" s="422" t="s">
        <v>71</v>
      </c>
      <c r="C22" s="423"/>
      <c r="D22" s="423"/>
      <c r="E22" s="127"/>
      <c r="F22" s="177"/>
      <c r="G22" s="177"/>
      <c r="H22" s="177">
        <f>+$F$38+$G$57</f>
        <v>0</v>
      </c>
    </row>
    <row r="23" spans="2:20" s="1" customFormat="1" ht="15" thickTop="1" x14ac:dyDescent="0.35"/>
    <row r="24" spans="2:20" ht="23.5" x14ac:dyDescent="0.35">
      <c r="B24" s="417" t="s">
        <v>52</v>
      </c>
      <c r="C24" s="417"/>
      <c r="D24" s="417"/>
      <c r="E24" s="417"/>
      <c r="F24" s="417"/>
      <c r="G24" s="417"/>
      <c r="H24" s="417"/>
    </row>
    <row r="25" spans="2:20" x14ac:dyDescent="0.35">
      <c r="B25" s="1"/>
      <c r="C25" s="1"/>
      <c r="D25" s="1"/>
      <c r="E25" s="1"/>
      <c r="F25" s="1"/>
    </row>
    <row r="26" spans="2:20" s="1" customFormat="1" ht="15.5" x14ac:dyDescent="0.35">
      <c r="B26" s="14" t="s">
        <v>53</v>
      </c>
      <c r="C26" s="15"/>
      <c r="D26" s="15"/>
      <c r="E26" s="15"/>
      <c r="F26" s="15"/>
      <c r="G26" s="15"/>
      <c r="Q26"/>
      <c r="R26"/>
      <c r="S26"/>
      <c r="T26"/>
    </row>
    <row r="27" spans="2:20" s="1" customFormat="1" ht="50.25" customHeight="1" x14ac:dyDescent="0.35">
      <c r="B27" s="139" t="s">
        <v>2</v>
      </c>
      <c r="C27" s="31" t="s">
        <v>3</v>
      </c>
      <c r="D27" s="31" t="s">
        <v>4</v>
      </c>
      <c r="E27" s="17" t="s">
        <v>13</v>
      </c>
      <c r="F27" s="17" t="s">
        <v>70</v>
      </c>
      <c r="G27" s="17" t="s">
        <v>83</v>
      </c>
      <c r="Q27"/>
      <c r="R27"/>
      <c r="S27"/>
      <c r="T27"/>
    </row>
    <row r="28" spans="2:20" s="1" customFormat="1" ht="20.149999999999999" customHeight="1" x14ac:dyDescent="0.35">
      <c r="B28" s="134"/>
      <c r="C28" s="135"/>
      <c r="D28" s="135"/>
      <c r="E28" s="140"/>
      <c r="F28" s="124"/>
      <c r="G28" s="131"/>
      <c r="Q28"/>
      <c r="R28"/>
      <c r="S28"/>
      <c r="T28"/>
    </row>
    <row r="29" spans="2:20" s="1" customFormat="1" ht="20.149999999999999" customHeight="1" x14ac:dyDescent="0.35">
      <c r="B29" s="134"/>
      <c r="C29" s="135"/>
      <c r="D29" s="135"/>
      <c r="E29" s="140"/>
      <c r="F29" s="124"/>
      <c r="G29" s="131"/>
      <c r="Q29"/>
      <c r="R29"/>
      <c r="S29"/>
      <c r="T29"/>
    </row>
    <row r="30" spans="2:20" s="1" customFormat="1" ht="20.149999999999999" customHeight="1" x14ac:dyDescent="0.35">
      <c r="B30" s="134"/>
      <c r="C30" s="135"/>
      <c r="D30" s="135"/>
      <c r="E30" s="140"/>
      <c r="F30" s="124"/>
      <c r="G30" s="131"/>
      <c r="Q30"/>
      <c r="R30"/>
      <c r="S30"/>
      <c r="T30"/>
    </row>
    <row r="31" spans="2:20" s="1" customFormat="1" ht="20.149999999999999" customHeight="1" x14ac:dyDescent="0.35">
      <c r="B31" s="134"/>
      <c r="C31" s="135"/>
      <c r="D31" s="135"/>
      <c r="E31" s="140"/>
      <c r="F31" s="124"/>
      <c r="G31" s="131"/>
      <c r="Q31"/>
      <c r="R31"/>
      <c r="S31"/>
      <c r="T31"/>
    </row>
    <row r="32" spans="2:20" s="1" customFormat="1" ht="20.149999999999999" customHeight="1" x14ac:dyDescent="0.35">
      <c r="B32" s="134"/>
      <c r="C32" s="135"/>
      <c r="D32" s="135"/>
      <c r="E32" s="140"/>
      <c r="F32" s="124"/>
      <c r="G32" s="131"/>
      <c r="Q32"/>
      <c r="R32"/>
      <c r="S32"/>
      <c r="T32"/>
    </row>
    <row r="33" spans="2:20" s="1" customFormat="1" ht="20.149999999999999" customHeight="1" x14ac:dyDescent="0.35">
      <c r="B33" s="134"/>
      <c r="C33" s="135"/>
      <c r="D33" s="135"/>
      <c r="E33" s="140"/>
      <c r="F33" s="124"/>
      <c r="G33" s="131"/>
      <c r="Q33"/>
      <c r="R33"/>
      <c r="S33"/>
      <c r="T33"/>
    </row>
    <row r="34" spans="2:20" s="1" customFormat="1" ht="20.149999999999999" customHeight="1" x14ac:dyDescent="0.35">
      <c r="B34" s="134"/>
      <c r="C34" s="135"/>
      <c r="D34" s="135"/>
      <c r="E34" s="140"/>
      <c r="F34" s="124"/>
      <c r="G34" s="131"/>
      <c r="Q34"/>
      <c r="R34"/>
      <c r="S34"/>
      <c r="T34"/>
    </row>
    <row r="35" spans="2:20" s="1" customFormat="1" ht="20.149999999999999" customHeight="1" x14ac:dyDescent="0.35">
      <c r="B35" s="134"/>
      <c r="C35" s="135"/>
      <c r="D35" s="135"/>
      <c r="E35" s="140"/>
      <c r="F35" s="124"/>
      <c r="G35" s="131"/>
      <c r="Q35"/>
      <c r="R35"/>
      <c r="S35"/>
      <c r="T35"/>
    </row>
    <row r="36" spans="2:20" s="1" customFormat="1" ht="20.149999999999999" customHeight="1" x14ac:dyDescent="0.35">
      <c r="B36" s="134"/>
      <c r="C36" s="135"/>
      <c r="D36" s="135"/>
      <c r="E36" s="140"/>
      <c r="F36" s="124"/>
      <c r="G36" s="131"/>
      <c r="Q36"/>
      <c r="R36"/>
      <c r="S36"/>
      <c r="T36"/>
    </row>
    <row r="37" spans="2:20" s="1" customFormat="1" ht="20.149999999999999" customHeight="1" x14ac:dyDescent="0.35">
      <c r="B37" s="28"/>
      <c r="C37" s="137"/>
      <c r="D37" s="137"/>
      <c r="E37" s="3"/>
      <c r="F37" s="124"/>
      <c r="G37" s="131"/>
      <c r="Q37"/>
      <c r="R37"/>
      <c r="S37"/>
      <c r="T37"/>
    </row>
    <row r="38" spans="2:20" s="1" customFormat="1" ht="40" customHeight="1" x14ac:dyDescent="0.35">
      <c r="B38" s="29" t="s">
        <v>0</v>
      </c>
      <c r="C38" s="30"/>
      <c r="D38" s="30"/>
      <c r="E38" s="16">
        <f>+SUM(E28:E37)</f>
        <v>0</v>
      </c>
      <c r="F38" s="16">
        <f>SUM(F28:F37)</f>
        <v>0</v>
      </c>
      <c r="G38" s="7"/>
      <c r="Q38"/>
      <c r="R38"/>
      <c r="S38"/>
      <c r="T38"/>
    </row>
    <row r="39" spans="2:20" s="1" customFormat="1" x14ac:dyDescent="0.35">
      <c r="B39" s="4"/>
      <c r="C39" s="5"/>
      <c r="D39" s="5"/>
      <c r="E39" s="7"/>
    </row>
    <row r="40" spans="2:20" s="1" customFormat="1" ht="15.5" x14ac:dyDescent="0.35">
      <c r="B40" s="14" t="s">
        <v>54</v>
      </c>
      <c r="C40" s="15"/>
      <c r="D40" s="15"/>
      <c r="E40" s="15"/>
      <c r="F40" s="15"/>
      <c r="G40" s="15"/>
      <c r="H40" s="15"/>
      <c r="Q40"/>
      <c r="R40"/>
      <c r="S40"/>
      <c r="T40"/>
    </row>
    <row r="41" spans="2:20" s="1" customFormat="1" ht="51" customHeight="1" x14ac:dyDescent="0.35">
      <c r="B41" s="133" t="s">
        <v>5</v>
      </c>
      <c r="C41" s="17" t="s">
        <v>72</v>
      </c>
      <c r="D41" s="31" t="s">
        <v>16</v>
      </c>
      <c r="E41" s="18" t="s">
        <v>8</v>
      </c>
      <c r="F41" s="17" t="s">
        <v>13</v>
      </c>
      <c r="G41" s="17" t="s">
        <v>70</v>
      </c>
      <c r="H41" s="17" t="s">
        <v>83</v>
      </c>
      <c r="Q41"/>
      <c r="R41"/>
      <c r="S41"/>
      <c r="T41"/>
    </row>
    <row r="42" spans="2:20" s="1" customFormat="1" ht="20.149999999999999" customHeight="1" x14ac:dyDescent="0.35">
      <c r="B42" s="134"/>
      <c r="C42" s="135"/>
      <c r="D42" s="135"/>
      <c r="E42" s="136"/>
      <c r="F42" s="142">
        <f>+D42*E42</f>
        <v>0</v>
      </c>
      <c r="G42" s="132"/>
      <c r="H42" s="131"/>
      <c r="Q42"/>
      <c r="R42"/>
      <c r="S42"/>
      <c r="T42"/>
    </row>
    <row r="43" spans="2:20" s="1" customFormat="1" ht="20.149999999999999" customHeight="1" x14ac:dyDescent="0.35">
      <c r="B43" s="134"/>
      <c r="C43" s="135"/>
      <c r="D43" s="135"/>
      <c r="E43" s="136"/>
      <c r="F43" s="142">
        <f t="shared" ref="F43:F56" si="0">+D43*E43</f>
        <v>0</v>
      </c>
      <c r="G43" s="132"/>
      <c r="H43" s="131"/>
      <c r="Q43"/>
      <c r="R43"/>
      <c r="S43"/>
      <c r="T43"/>
    </row>
    <row r="44" spans="2:20" s="1" customFormat="1" ht="20.149999999999999" customHeight="1" x14ac:dyDescent="0.35">
      <c r="B44" s="134"/>
      <c r="C44" s="135"/>
      <c r="D44" s="135"/>
      <c r="E44" s="136"/>
      <c r="F44" s="142">
        <f t="shared" si="0"/>
        <v>0</v>
      </c>
      <c r="G44" s="132"/>
      <c r="H44" s="131"/>
      <c r="Q44"/>
      <c r="R44"/>
      <c r="S44"/>
      <c r="T44"/>
    </row>
    <row r="45" spans="2:20" s="1" customFormat="1" ht="20.149999999999999" customHeight="1" x14ac:dyDescent="0.35">
      <c r="B45" s="134"/>
      <c r="C45" s="135"/>
      <c r="D45" s="135"/>
      <c r="E45" s="136"/>
      <c r="F45" s="142">
        <f t="shared" si="0"/>
        <v>0</v>
      </c>
      <c r="G45" s="132"/>
      <c r="H45" s="131"/>
      <c r="Q45"/>
      <c r="R45"/>
      <c r="S45"/>
      <c r="T45"/>
    </row>
    <row r="46" spans="2:20" s="1" customFormat="1" ht="20.149999999999999" customHeight="1" x14ac:dyDescent="0.35">
      <c r="B46" s="134"/>
      <c r="C46" s="135"/>
      <c r="D46" s="135"/>
      <c r="E46" s="136"/>
      <c r="F46" s="142">
        <f t="shared" si="0"/>
        <v>0</v>
      </c>
      <c r="G46" s="132"/>
      <c r="H46" s="131"/>
      <c r="Q46"/>
      <c r="R46"/>
      <c r="S46"/>
      <c r="T46"/>
    </row>
    <row r="47" spans="2:20" s="1" customFormat="1" ht="20.149999999999999" customHeight="1" x14ac:dyDescent="0.35">
      <c r="B47" s="134"/>
      <c r="C47" s="135"/>
      <c r="D47" s="135"/>
      <c r="E47" s="136"/>
      <c r="F47" s="142">
        <f t="shared" si="0"/>
        <v>0</v>
      </c>
      <c r="G47" s="132"/>
      <c r="H47" s="131"/>
      <c r="Q47"/>
      <c r="R47"/>
      <c r="S47"/>
      <c r="T47"/>
    </row>
    <row r="48" spans="2:20" s="1" customFormat="1" ht="20.149999999999999" customHeight="1" x14ac:dyDescent="0.35">
      <c r="B48" s="134"/>
      <c r="C48" s="135"/>
      <c r="D48" s="135"/>
      <c r="E48" s="136"/>
      <c r="F48" s="142">
        <f t="shared" si="0"/>
        <v>0</v>
      </c>
      <c r="G48" s="132"/>
      <c r="H48" s="131"/>
      <c r="Q48"/>
      <c r="R48"/>
      <c r="S48"/>
      <c r="T48"/>
    </row>
    <row r="49" spans="2:20" s="1" customFormat="1" ht="20.149999999999999" customHeight="1" x14ac:dyDescent="0.35">
      <c r="B49" s="134"/>
      <c r="C49" s="135"/>
      <c r="D49" s="135"/>
      <c r="E49" s="136"/>
      <c r="F49" s="142">
        <f t="shared" si="0"/>
        <v>0</v>
      </c>
      <c r="G49" s="132"/>
      <c r="H49" s="131"/>
      <c r="Q49"/>
      <c r="R49"/>
      <c r="S49"/>
      <c r="T49"/>
    </row>
    <row r="50" spans="2:20" s="1" customFormat="1" ht="20.149999999999999" customHeight="1" x14ac:dyDescent="0.35">
      <c r="B50" s="134"/>
      <c r="C50" s="135"/>
      <c r="D50" s="135"/>
      <c r="E50" s="136"/>
      <c r="F50" s="142">
        <f t="shared" si="0"/>
        <v>0</v>
      </c>
      <c r="G50" s="132"/>
      <c r="H50" s="131"/>
      <c r="Q50"/>
      <c r="R50"/>
      <c r="S50"/>
      <c r="T50"/>
    </row>
    <row r="51" spans="2:20" s="1" customFormat="1" ht="20.149999999999999" customHeight="1" x14ac:dyDescent="0.35">
      <c r="B51" s="134"/>
      <c r="C51" s="135"/>
      <c r="D51" s="135"/>
      <c r="E51" s="136"/>
      <c r="F51" s="142">
        <f t="shared" si="0"/>
        <v>0</v>
      </c>
      <c r="G51" s="132"/>
      <c r="H51" s="131"/>
      <c r="Q51"/>
      <c r="R51"/>
      <c r="S51"/>
      <c r="T51"/>
    </row>
    <row r="52" spans="2:20" s="1" customFormat="1" ht="20.149999999999999" customHeight="1" x14ac:dyDescent="0.35">
      <c r="B52" s="134"/>
      <c r="C52" s="135"/>
      <c r="D52" s="135"/>
      <c r="E52" s="136"/>
      <c r="F52" s="142">
        <f t="shared" si="0"/>
        <v>0</v>
      </c>
      <c r="G52" s="132"/>
      <c r="H52" s="131"/>
      <c r="Q52"/>
      <c r="R52"/>
      <c r="S52"/>
      <c r="T52"/>
    </row>
    <row r="53" spans="2:20" s="1" customFormat="1" ht="20.149999999999999" customHeight="1" x14ac:dyDescent="0.35">
      <c r="B53" s="134"/>
      <c r="C53" s="135"/>
      <c r="D53" s="135"/>
      <c r="E53" s="136"/>
      <c r="F53" s="142">
        <f t="shared" si="0"/>
        <v>0</v>
      </c>
      <c r="G53" s="132"/>
      <c r="H53" s="131"/>
      <c r="Q53"/>
      <c r="R53"/>
      <c r="S53"/>
      <c r="T53"/>
    </row>
    <row r="54" spans="2:20" s="1" customFormat="1" ht="20.149999999999999" customHeight="1" x14ac:dyDescent="0.35">
      <c r="B54" s="134"/>
      <c r="C54" s="135"/>
      <c r="D54" s="135"/>
      <c r="E54" s="136"/>
      <c r="F54" s="142">
        <f t="shared" si="0"/>
        <v>0</v>
      </c>
      <c r="G54" s="132"/>
      <c r="H54" s="131"/>
      <c r="Q54"/>
      <c r="R54"/>
      <c r="S54"/>
      <c r="T54"/>
    </row>
    <row r="55" spans="2:20" s="1" customFormat="1" ht="20.149999999999999" customHeight="1" x14ac:dyDescent="0.35">
      <c r="B55" s="134"/>
      <c r="C55" s="135"/>
      <c r="D55" s="135"/>
      <c r="E55" s="136"/>
      <c r="F55" s="142">
        <f t="shared" si="0"/>
        <v>0</v>
      </c>
      <c r="G55" s="132"/>
      <c r="H55" s="131"/>
      <c r="Q55"/>
      <c r="R55"/>
      <c r="S55"/>
      <c r="T55"/>
    </row>
    <row r="56" spans="2:20" s="1" customFormat="1" ht="20.149999999999999" customHeight="1" x14ac:dyDescent="0.35">
      <c r="B56" s="28"/>
      <c r="C56" s="137"/>
      <c r="D56" s="137"/>
      <c r="E56" s="138"/>
      <c r="F56" s="142">
        <f t="shared" si="0"/>
        <v>0</v>
      </c>
      <c r="G56" s="132"/>
      <c r="H56" s="131"/>
      <c r="Q56"/>
      <c r="R56"/>
      <c r="S56"/>
      <c r="T56"/>
    </row>
    <row r="57" spans="2:20" s="1" customFormat="1" ht="40" customHeight="1" x14ac:dyDescent="0.35">
      <c r="B57" s="29" t="s">
        <v>87</v>
      </c>
      <c r="C57" s="30"/>
      <c r="D57" s="30"/>
      <c r="E57" s="30"/>
      <c r="F57" s="19">
        <f>+SUM(F42:F56)</f>
        <v>0</v>
      </c>
      <c r="G57" s="16">
        <f>SUM(G42:G56)</f>
        <v>0</v>
      </c>
      <c r="H57" s="7"/>
      <c r="Q57"/>
      <c r="R57"/>
      <c r="S57"/>
      <c r="T57"/>
    </row>
    <row r="58" spans="2:20" s="1" customFormat="1" ht="20.149999999999999" customHeight="1" x14ac:dyDescent="0.35">
      <c r="B58" s="4"/>
      <c r="C58" s="5"/>
      <c r="D58" s="5"/>
      <c r="E58" s="6"/>
      <c r="F58" s="8"/>
    </row>
    <row r="59" spans="2:20" s="1" customFormat="1" x14ac:dyDescent="0.35">
      <c r="B59" s="6"/>
      <c r="C59" s="6"/>
      <c r="D59" s="6"/>
      <c r="E59" s="6"/>
      <c r="F59" s="6"/>
      <c r="Q59"/>
      <c r="R59"/>
      <c r="S59"/>
      <c r="T59"/>
    </row>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sheetData>
  <sheetProtection algorithmName="SHA-512" hashValue="RkoRqIWU47h1WRyxGUKyGBklFGkWMruL1Ona9oIi0vE6lEfdNUC7U3eIdCDaZ+K6UrD3N97/G39iKmS2qVvdfg==" saltValue="VIh10yA69ONnRIIfGT/VXw==" spinCount="100000" sheet="1" insertRows="0"/>
  <mergeCells count="15">
    <mergeCell ref="B24:H24"/>
    <mergeCell ref="B20:D20"/>
    <mergeCell ref="B22:D22"/>
    <mergeCell ref="B3:F3"/>
    <mergeCell ref="B19:D19"/>
    <mergeCell ref="C6:H6"/>
    <mergeCell ref="C13:H13"/>
    <mergeCell ref="C14:H14"/>
    <mergeCell ref="C15:H15"/>
    <mergeCell ref="B17:H17"/>
    <mergeCell ref="C9:H9"/>
    <mergeCell ref="C10:H10"/>
    <mergeCell ref="C12:H12"/>
    <mergeCell ref="C7:H7"/>
    <mergeCell ref="C8:H8"/>
  </mergeCells>
  <conditionalFormatting sqref="H21">
    <cfRule type="cellIs" dxfId="3" priority="1" operator="between">
      <formula>1</formula>
      <formula>3000</formula>
    </cfRule>
  </conditionalFormatting>
  <dataValidations count="1">
    <dataValidation type="list" allowBlank="1" showInputMessage="1" showErrorMessage="1" sqref="C12" xr:uid="{984B7F92-D0BB-42E1-BB75-620E9C210DF2}">
      <formula1>Comarques</formula1>
    </dataValidation>
  </dataValidations>
  <pageMargins left="0.25" right="0.25" top="0.75" bottom="0.75" header="0.3" footer="0.3"/>
  <pageSetup paperSize="9" scale="46" fitToHeight="0" orientation="portrait" r:id="rId1"/>
  <headerFooter>
    <oddFooter>&amp;R&amp;8Annex pressupost sol·licitud reforç projectes clústers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9497FA5-39A9-4FB2-BD98-6947940F2231}">
          <x14:formula1>
            <xm:f>'Valors possibles'!$Y$2:$Y$4</xm:f>
          </x14:formula1>
          <xm:sqref>C10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4E6B-6A8F-491F-BFC2-6CA21EFB389E}">
  <sheetPr>
    <tabColor theme="4" tint="-0.249977111117893"/>
    <pageSetUpPr fitToPage="1"/>
  </sheetPr>
  <dimension ref="A1:AB168"/>
  <sheetViews>
    <sheetView topLeftCell="B3" zoomScale="85" zoomScaleNormal="85" zoomScaleSheetLayoutView="62" workbookViewId="0">
      <selection activeCell="B3" sqref="B3:F4"/>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1796875" style="1" customWidth="1"/>
    <col min="8" max="8" width="19.7265625" style="1" customWidth="1"/>
    <col min="9" max="16" width="8.7265625" style="1"/>
  </cols>
  <sheetData>
    <row r="1" spans="2:28" ht="25.5" customHeight="1" x14ac:dyDescent="0.35">
      <c r="B1" s="1"/>
      <c r="C1" s="1"/>
      <c r="D1" s="1"/>
      <c r="E1" s="1"/>
      <c r="F1" s="1"/>
    </row>
    <row r="2" spans="2:28" ht="36" customHeight="1" x14ac:dyDescent="0.35">
      <c r="B2" s="1"/>
      <c r="C2" s="1"/>
      <c r="D2" s="1"/>
      <c r="E2" s="1"/>
      <c r="F2" s="1"/>
    </row>
    <row r="3" spans="2:28" ht="30" customHeight="1" x14ac:dyDescent="0.35">
      <c r="B3" s="250" t="s">
        <v>270</v>
      </c>
      <c r="C3" s="250"/>
      <c r="D3" s="250"/>
      <c r="E3" s="250"/>
      <c r="F3" s="250"/>
      <c r="Q3" s="1"/>
      <c r="R3" s="1"/>
      <c r="S3" s="1"/>
      <c r="T3" s="1"/>
      <c r="U3" s="1"/>
      <c r="V3" s="1"/>
      <c r="W3" s="1"/>
      <c r="X3" s="1"/>
      <c r="Y3" s="1"/>
      <c r="Z3" s="1"/>
      <c r="AA3" s="1"/>
      <c r="AB3" s="1"/>
    </row>
    <row r="4" spans="2:28" ht="23.5" x14ac:dyDescent="0.35">
      <c r="B4" s="9" t="s">
        <v>274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0" t="s">
        <v>88</v>
      </c>
      <c r="C6" s="408" t="s">
        <v>55</v>
      </c>
      <c r="D6" s="408"/>
      <c r="E6" s="408"/>
      <c r="F6" s="408"/>
      <c r="G6" s="408"/>
      <c r="H6" s="409"/>
      <c r="Q6" s="1"/>
      <c r="R6" s="1"/>
      <c r="S6" s="1"/>
      <c r="T6" s="1"/>
      <c r="U6" s="1"/>
      <c r="V6" s="1"/>
      <c r="W6" s="1"/>
      <c r="X6" s="1"/>
      <c r="Y6" s="1"/>
      <c r="Z6" s="1"/>
      <c r="AA6" s="1"/>
      <c r="AB6" s="1"/>
    </row>
    <row r="7" spans="2:28" ht="15" customHeight="1" x14ac:dyDescent="0.35">
      <c r="B7" s="11"/>
      <c r="C7" s="401"/>
      <c r="D7" s="401"/>
      <c r="E7" s="401"/>
      <c r="F7" s="401"/>
      <c r="G7" s="401"/>
      <c r="H7" s="402"/>
      <c r="Q7" s="1"/>
      <c r="R7" s="1"/>
      <c r="S7" s="1"/>
      <c r="T7" s="1"/>
      <c r="U7" s="1"/>
      <c r="V7" s="1"/>
      <c r="W7" s="1"/>
      <c r="X7" s="1"/>
      <c r="Y7" s="1"/>
      <c r="Z7" s="1"/>
      <c r="AA7" s="1"/>
      <c r="AB7" s="1"/>
    </row>
    <row r="8" spans="2:28" ht="19.5" customHeight="1" x14ac:dyDescent="0.35">
      <c r="B8" s="192" t="s">
        <v>294</v>
      </c>
      <c r="C8" s="403" t="s">
        <v>295</v>
      </c>
      <c r="D8" s="403"/>
      <c r="E8" s="403"/>
      <c r="F8" s="403"/>
      <c r="G8" s="403"/>
      <c r="H8" s="404"/>
      <c r="Q8" s="1"/>
      <c r="R8" s="1"/>
      <c r="S8" s="1"/>
      <c r="T8" s="1"/>
      <c r="U8" s="1"/>
      <c r="V8" s="1"/>
      <c r="W8" s="1"/>
      <c r="X8" s="1"/>
      <c r="Y8" s="1"/>
      <c r="Z8" s="1"/>
      <c r="AA8" s="1"/>
      <c r="AB8" s="1"/>
    </row>
    <row r="9" spans="2:28" ht="15" customHeight="1" x14ac:dyDescent="0.35">
      <c r="B9" s="11"/>
      <c r="C9" s="401"/>
      <c r="D9" s="401"/>
      <c r="E9" s="401"/>
      <c r="F9" s="401"/>
      <c r="G9" s="401"/>
      <c r="H9" s="402"/>
      <c r="Q9" s="1"/>
      <c r="R9" s="1"/>
      <c r="S9" s="1"/>
      <c r="T9" s="1"/>
      <c r="U9" s="1"/>
      <c r="V9" s="1"/>
      <c r="W9" s="1"/>
      <c r="X9" s="1"/>
      <c r="Y9" s="1"/>
      <c r="Z9" s="1"/>
      <c r="AA9" s="1"/>
      <c r="AB9" s="1"/>
    </row>
    <row r="10" spans="2:28" ht="19.5" customHeight="1" x14ac:dyDescent="0.35">
      <c r="B10" s="188" t="s">
        <v>267</v>
      </c>
      <c r="C10" s="403" t="s">
        <v>253</v>
      </c>
      <c r="D10" s="403"/>
      <c r="E10" s="403"/>
      <c r="F10" s="403"/>
      <c r="G10" s="403"/>
      <c r="H10" s="428"/>
      <c r="Q10" s="1"/>
      <c r="R10" s="1"/>
      <c r="S10" s="1"/>
      <c r="T10" s="1"/>
      <c r="U10" s="1"/>
      <c r="V10" s="1"/>
      <c r="W10" s="1"/>
      <c r="X10" s="1"/>
      <c r="Y10" s="1"/>
      <c r="Z10" s="1"/>
      <c r="AA10" s="1"/>
      <c r="AB10" s="1"/>
    </row>
    <row r="11" spans="2:28" ht="15" customHeight="1" x14ac:dyDescent="0.35">
      <c r="B11" s="11"/>
      <c r="C11" s="189"/>
      <c r="D11" s="189"/>
      <c r="E11" s="189"/>
      <c r="F11" s="189"/>
      <c r="G11" s="189"/>
      <c r="H11" s="190"/>
      <c r="Q11" s="1"/>
      <c r="R11" s="1"/>
      <c r="S11" s="1"/>
      <c r="T11" s="1"/>
      <c r="U11" s="1"/>
      <c r="V11" s="1"/>
      <c r="W11" s="1"/>
      <c r="X11" s="1"/>
      <c r="Y11" s="1"/>
      <c r="Z11" s="1"/>
      <c r="AA11" s="1"/>
      <c r="AB11" s="1"/>
    </row>
    <row r="12" spans="2:28" ht="19" customHeight="1" x14ac:dyDescent="0.35">
      <c r="B12" s="191" t="s">
        <v>229</v>
      </c>
      <c r="C12" s="429" t="s">
        <v>230</v>
      </c>
      <c r="D12" s="429"/>
      <c r="E12" s="429"/>
      <c r="F12" s="429"/>
      <c r="G12" s="429"/>
      <c r="H12" s="430"/>
      <c r="Q12" s="1"/>
      <c r="R12" s="1"/>
      <c r="S12" s="1"/>
      <c r="T12" s="1"/>
      <c r="U12" s="1"/>
      <c r="V12" s="1"/>
      <c r="W12" s="1"/>
      <c r="X12" s="1"/>
      <c r="Y12" s="1"/>
      <c r="Z12" s="1"/>
      <c r="AA12" s="1"/>
      <c r="AB12" s="1"/>
    </row>
    <row r="13" spans="2:28" ht="15" customHeight="1" x14ac:dyDescent="0.35">
      <c r="B13" s="11"/>
      <c r="C13" s="432"/>
      <c r="D13" s="432"/>
      <c r="E13" s="432"/>
      <c r="F13" s="432"/>
      <c r="G13" s="432"/>
      <c r="H13" s="433"/>
      <c r="Q13" s="1"/>
      <c r="R13" s="1"/>
      <c r="S13" s="1"/>
      <c r="T13" s="1"/>
      <c r="U13" s="1"/>
      <c r="V13" s="1"/>
      <c r="W13" s="1"/>
      <c r="X13" s="1"/>
      <c r="Y13" s="1"/>
      <c r="Z13" s="1"/>
      <c r="AA13" s="1"/>
      <c r="AB13" s="1"/>
    </row>
    <row r="14" spans="2:28" ht="18.5" x14ac:dyDescent="0.35">
      <c r="B14" s="12" t="s">
        <v>11</v>
      </c>
      <c r="C14" s="426" t="str">
        <f>'DESPESES.SUB_Sol.licitant'!$C$10</f>
        <v>Escriure títol del projecte</v>
      </c>
      <c r="D14" s="426"/>
      <c r="E14" s="426"/>
      <c r="F14" s="426"/>
      <c r="G14" s="426"/>
      <c r="H14" s="427"/>
      <c r="Q14" s="1"/>
      <c r="R14" s="1"/>
      <c r="S14" s="1"/>
      <c r="T14" s="1"/>
      <c r="U14" s="1"/>
      <c r="V14" s="1"/>
      <c r="W14" s="1"/>
      <c r="X14" s="1"/>
      <c r="Y14" s="1"/>
      <c r="Z14" s="1"/>
      <c r="AA14" s="1"/>
      <c r="AB14" s="1"/>
    </row>
    <row r="15" spans="2:28" ht="19" thickBot="1" x14ac:dyDescent="0.4">
      <c r="B15" s="13"/>
      <c r="C15" s="434"/>
      <c r="D15" s="434"/>
      <c r="E15" s="434"/>
      <c r="F15" s="434"/>
      <c r="G15" s="434"/>
      <c r="H15" s="435"/>
      <c r="Q15" s="1"/>
      <c r="R15" s="1"/>
      <c r="S15" s="1"/>
      <c r="T15" s="1"/>
      <c r="U15" s="1"/>
      <c r="V15" s="1"/>
      <c r="W15" s="1"/>
      <c r="X15" s="1"/>
      <c r="Y15" s="1"/>
      <c r="Z15" s="1"/>
      <c r="AA15" s="1"/>
      <c r="AB15" s="1"/>
    </row>
    <row r="16" spans="2:28" s="1" customFormat="1" ht="15" customHeight="1" x14ac:dyDescent="0.35">
      <c r="B16" s="27"/>
      <c r="C16" s="27"/>
      <c r="D16" s="27"/>
      <c r="E16" s="27"/>
      <c r="F16" s="27"/>
    </row>
    <row r="17" spans="2:20" ht="23.5" x14ac:dyDescent="0.35">
      <c r="B17" s="417" t="s">
        <v>56</v>
      </c>
      <c r="C17" s="417"/>
      <c r="D17" s="417"/>
      <c r="E17" s="417"/>
      <c r="F17" s="417"/>
      <c r="G17" s="417"/>
      <c r="H17" s="417"/>
    </row>
    <row r="18" spans="2:20" s="1" customFormat="1" ht="20.149999999999999" customHeight="1" thickBot="1" x14ac:dyDescent="0.4">
      <c r="B18" s="27"/>
      <c r="C18" s="27"/>
      <c r="D18" s="27"/>
      <c r="E18" s="27"/>
      <c r="F18" s="27"/>
    </row>
    <row r="19" spans="2:20" s="1" customFormat="1" ht="30" customHeight="1" thickTop="1" x14ac:dyDescent="0.35">
      <c r="B19" s="420" t="s">
        <v>9</v>
      </c>
      <c r="C19" s="421"/>
      <c r="D19" s="421"/>
      <c r="E19" s="20"/>
      <c r="F19" s="174"/>
      <c r="G19" s="174"/>
      <c r="H19" s="174">
        <f>+$E$38</f>
        <v>0</v>
      </c>
    </row>
    <row r="20" spans="2:20" s="1" customFormat="1" ht="30" customHeight="1" x14ac:dyDescent="0.35">
      <c r="B20" s="424" t="s">
        <v>26</v>
      </c>
      <c r="C20" s="425"/>
      <c r="D20" s="425"/>
      <c r="E20" s="21"/>
      <c r="F20" s="175"/>
      <c r="G20" s="175"/>
      <c r="H20" s="175">
        <f>+$F$57</f>
        <v>0</v>
      </c>
    </row>
    <row r="21" spans="2:20" s="1" customFormat="1" ht="30" customHeight="1" thickBot="1" x14ac:dyDescent="0.4">
      <c r="B21" s="22" t="s">
        <v>14</v>
      </c>
      <c r="C21" s="23"/>
      <c r="D21" s="23"/>
      <c r="E21" s="24"/>
      <c r="F21" s="176"/>
      <c r="G21" s="176"/>
      <c r="H21" s="176">
        <f>SUM($H$19:$H$20)</f>
        <v>0</v>
      </c>
    </row>
    <row r="22" spans="2:20" s="1" customFormat="1" ht="30" customHeight="1" thickBot="1" x14ac:dyDescent="0.4">
      <c r="B22" s="422" t="s">
        <v>71</v>
      </c>
      <c r="C22" s="423"/>
      <c r="D22" s="423"/>
      <c r="E22" s="127"/>
      <c r="F22" s="177"/>
      <c r="G22" s="177"/>
      <c r="H22" s="177">
        <f>+$F$38+$G$57</f>
        <v>0</v>
      </c>
    </row>
    <row r="23" spans="2:20" s="1" customFormat="1" ht="15" thickTop="1" x14ac:dyDescent="0.35"/>
    <row r="24" spans="2:20" ht="23.5" x14ac:dyDescent="0.35">
      <c r="B24" s="417" t="s">
        <v>57</v>
      </c>
      <c r="C24" s="417"/>
      <c r="D24" s="417"/>
      <c r="E24" s="417"/>
      <c r="F24" s="417"/>
      <c r="G24" s="417"/>
      <c r="H24" s="417"/>
    </row>
    <row r="25" spans="2:20" x14ac:dyDescent="0.35">
      <c r="B25" s="1"/>
      <c r="C25" s="1"/>
      <c r="D25" s="1"/>
      <c r="E25" s="1"/>
      <c r="F25" s="1"/>
    </row>
    <row r="26" spans="2:20" s="1" customFormat="1" ht="15.5" x14ac:dyDescent="0.35">
      <c r="B26" s="14" t="s">
        <v>58</v>
      </c>
      <c r="C26" s="15"/>
      <c r="D26" s="15"/>
      <c r="E26" s="15"/>
      <c r="F26" s="15"/>
      <c r="G26" s="15"/>
      <c r="Q26"/>
      <c r="R26"/>
      <c r="S26"/>
      <c r="T26"/>
    </row>
    <row r="27" spans="2:20" s="1" customFormat="1" ht="50.25" customHeight="1" x14ac:dyDescent="0.35">
      <c r="B27" s="139" t="s">
        <v>2</v>
      </c>
      <c r="C27" s="31" t="s">
        <v>3</v>
      </c>
      <c r="D27" s="31" t="s">
        <v>4</v>
      </c>
      <c r="E27" s="17" t="s">
        <v>13</v>
      </c>
      <c r="F27" s="17" t="s">
        <v>70</v>
      </c>
      <c r="G27" s="17" t="s">
        <v>83</v>
      </c>
      <c r="Q27"/>
      <c r="R27"/>
      <c r="S27"/>
      <c r="T27"/>
    </row>
    <row r="28" spans="2:20" s="1" customFormat="1" ht="20.149999999999999" customHeight="1" x14ac:dyDescent="0.35">
      <c r="B28" s="134"/>
      <c r="C28" s="135"/>
      <c r="D28" s="135"/>
      <c r="E28" s="140"/>
      <c r="F28" s="124"/>
      <c r="G28" s="131"/>
      <c r="Q28"/>
      <c r="R28"/>
      <c r="S28"/>
      <c r="T28"/>
    </row>
    <row r="29" spans="2:20" s="1" customFormat="1" ht="20.149999999999999" customHeight="1" x14ac:dyDescent="0.35">
      <c r="B29" s="134"/>
      <c r="C29" s="135"/>
      <c r="D29" s="135"/>
      <c r="E29" s="140"/>
      <c r="F29" s="124"/>
      <c r="G29" s="131"/>
      <c r="Q29"/>
      <c r="R29"/>
      <c r="S29"/>
      <c r="T29"/>
    </row>
    <row r="30" spans="2:20" s="1" customFormat="1" ht="20.149999999999999" customHeight="1" x14ac:dyDescent="0.35">
      <c r="B30" s="134"/>
      <c r="C30" s="135"/>
      <c r="D30" s="135"/>
      <c r="E30" s="140"/>
      <c r="F30" s="124"/>
      <c r="G30" s="131"/>
      <c r="Q30"/>
      <c r="R30"/>
      <c r="S30"/>
      <c r="T30"/>
    </row>
    <row r="31" spans="2:20" s="1" customFormat="1" ht="20.149999999999999" customHeight="1" x14ac:dyDescent="0.35">
      <c r="B31" s="134"/>
      <c r="C31" s="135"/>
      <c r="D31" s="135"/>
      <c r="E31" s="140"/>
      <c r="F31" s="124"/>
      <c r="G31" s="131"/>
      <c r="Q31"/>
      <c r="R31"/>
      <c r="S31"/>
      <c r="T31"/>
    </row>
    <row r="32" spans="2:20" s="1" customFormat="1" ht="20.149999999999999" customHeight="1" x14ac:dyDescent="0.35">
      <c r="B32" s="134"/>
      <c r="C32" s="135"/>
      <c r="D32" s="135"/>
      <c r="E32" s="140"/>
      <c r="F32" s="124"/>
      <c r="G32" s="131"/>
      <c r="Q32"/>
      <c r="R32"/>
      <c r="S32"/>
      <c r="T32"/>
    </row>
    <row r="33" spans="2:20" s="1" customFormat="1" ht="20.149999999999999" customHeight="1" x14ac:dyDescent="0.35">
      <c r="B33" s="134"/>
      <c r="C33" s="135"/>
      <c r="D33" s="135"/>
      <c r="E33" s="140"/>
      <c r="F33" s="124"/>
      <c r="G33" s="131"/>
      <c r="Q33"/>
      <c r="R33"/>
      <c r="S33"/>
      <c r="T33"/>
    </row>
    <row r="34" spans="2:20" s="1" customFormat="1" ht="20.149999999999999" customHeight="1" x14ac:dyDescent="0.35">
      <c r="B34" s="134"/>
      <c r="C34" s="135"/>
      <c r="D34" s="135"/>
      <c r="E34" s="140"/>
      <c r="F34" s="124"/>
      <c r="G34" s="131"/>
      <c r="Q34"/>
      <c r="R34"/>
      <c r="S34"/>
      <c r="T34"/>
    </row>
    <row r="35" spans="2:20" s="1" customFormat="1" ht="20.149999999999999" customHeight="1" x14ac:dyDescent="0.35">
      <c r="B35" s="134"/>
      <c r="C35" s="135"/>
      <c r="D35" s="135"/>
      <c r="E35" s="140"/>
      <c r="F35" s="124"/>
      <c r="G35" s="131"/>
      <c r="Q35"/>
      <c r="R35"/>
      <c r="S35"/>
      <c r="T35"/>
    </row>
    <row r="36" spans="2:20" s="1" customFormat="1" ht="20.149999999999999" customHeight="1" x14ac:dyDescent="0.35">
      <c r="B36" s="134"/>
      <c r="C36" s="135"/>
      <c r="D36" s="135"/>
      <c r="E36" s="140"/>
      <c r="F36" s="124"/>
      <c r="G36" s="131"/>
      <c r="Q36"/>
      <c r="R36"/>
      <c r="S36"/>
      <c r="T36"/>
    </row>
    <row r="37" spans="2:20" s="1" customFormat="1" ht="20.149999999999999" customHeight="1" x14ac:dyDescent="0.35">
      <c r="B37" s="28"/>
      <c r="C37" s="137"/>
      <c r="D37" s="137"/>
      <c r="E37" s="3"/>
      <c r="F37" s="124"/>
      <c r="G37" s="131"/>
      <c r="Q37"/>
      <c r="R37"/>
      <c r="S37"/>
      <c r="T37"/>
    </row>
    <row r="38" spans="2:20" s="1" customFormat="1" ht="40" customHeight="1" x14ac:dyDescent="0.35">
      <c r="B38" s="29" t="s">
        <v>0</v>
      </c>
      <c r="C38" s="30"/>
      <c r="D38" s="30"/>
      <c r="E38" s="16">
        <f>+SUM(E28:E37)</f>
        <v>0</v>
      </c>
      <c r="F38" s="16">
        <f>SUM(F28:F37)</f>
        <v>0</v>
      </c>
      <c r="G38" s="7"/>
      <c r="Q38"/>
      <c r="R38"/>
      <c r="S38"/>
      <c r="T38"/>
    </row>
    <row r="39" spans="2:20" s="1" customFormat="1" x14ac:dyDescent="0.35">
      <c r="B39" s="4"/>
      <c r="C39" s="5"/>
      <c r="D39" s="5"/>
      <c r="E39" s="7"/>
    </row>
    <row r="40" spans="2:20" s="1" customFormat="1" ht="15.5" x14ac:dyDescent="0.35">
      <c r="B40" s="14" t="s">
        <v>59</v>
      </c>
      <c r="C40" s="15"/>
      <c r="D40" s="15"/>
      <c r="E40" s="15"/>
      <c r="F40" s="15"/>
      <c r="G40" s="15"/>
      <c r="H40" s="15"/>
      <c r="Q40"/>
      <c r="R40"/>
      <c r="S40"/>
      <c r="T40"/>
    </row>
    <row r="41" spans="2:20" s="1" customFormat="1" ht="51" customHeight="1" x14ac:dyDescent="0.35">
      <c r="B41" s="133" t="s">
        <v>5</v>
      </c>
      <c r="C41" s="17" t="s">
        <v>72</v>
      </c>
      <c r="D41" s="31" t="s">
        <v>16</v>
      </c>
      <c r="E41" s="18" t="s">
        <v>8</v>
      </c>
      <c r="F41" s="17" t="s">
        <v>13</v>
      </c>
      <c r="G41" s="17" t="s">
        <v>70</v>
      </c>
      <c r="H41" s="17" t="s">
        <v>83</v>
      </c>
      <c r="Q41"/>
      <c r="R41"/>
      <c r="S41"/>
      <c r="T41"/>
    </row>
    <row r="42" spans="2:20" s="1" customFormat="1" ht="20.149999999999999" customHeight="1" x14ac:dyDescent="0.35">
      <c r="B42" s="134"/>
      <c r="C42" s="135"/>
      <c r="D42" s="135"/>
      <c r="E42" s="136"/>
      <c r="F42" s="142">
        <f>+D42*E42</f>
        <v>0</v>
      </c>
      <c r="G42" s="132"/>
      <c r="H42" s="131"/>
      <c r="Q42"/>
      <c r="R42"/>
      <c r="S42"/>
      <c r="T42"/>
    </row>
    <row r="43" spans="2:20" s="1" customFormat="1" ht="20.149999999999999" customHeight="1" x14ac:dyDescent="0.35">
      <c r="B43" s="134"/>
      <c r="C43" s="135"/>
      <c r="D43" s="135"/>
      <c r="E43" s="136"/>
      <c r="F43" s="142">
        <f t="shared" ref="F43:F56" si="0">+D43*E43</f>
        <v>0</v>
      </c>
      <c r="G43" s="132"/>
      <c r="H43" s="131"/>
      <c r="Q43"/>
      <c r="R43"/>
      <c r="S43"/>
      <c r="T43"/>
    </row>
    <row r="44" spans="2:20" s="1" customFormat="1" ht="20.149999999999999" customHeight="1" x14ac:dyDescent="0.35">
      <c r="B44" s="134"/>
      <c r="C44" s="135"/>
      <c r="D44" s="135"/>
      <c r="E44" s="136"/>
      <c r="F44" s="142">
        <f t="shared" si="0"/>
        <v>0</v>
      </c>
      <c r="G44" s="132"/>
      <c r="H44" s="131"/>
      <c r="Q44"/>
      <c r="R44"/>
      <c r="S44"/>
      <c r="T44"/>
    </row>
    <row r="45" spans="2:20" s="1" customFormat="1" ht="20.149999999999999" customHeight="1" x14ac:dyDescent="0.35">
      <c r="B45" s="134"/>
      <c r="C45" s="135"/>
      <c r="D45" s="135"/>
      <c r="E45" s="136"/>
      <c r="F45" s="142">
        <f t="shared" si="0"/>
        <v>0</v>
      </c>
      <c r="G45" s="132"/>
      <c r="H45" s="131"/>
      <c r="Q45"/>
      <c r="R45"/>
      <c r="S45"/>
      <c r="T45"/>
    </row>
    <row r="46" spans="2:20" s="1" customFormat="1" ht="20.149999999999999" customHeight="1" x14ac:dyDescent="0.35">
      <c r="B46" s="134"/>
      <c r="C46" s="135"/>
      <c r="D46" s="135"/>
      <c r="E46" s="136"/>
      <c r="F46" s="142">
        <f t="shared" si="0"/>
        <v>0</v>
      </c>
      <c r="G46" s="132"/>
      <c r="H46" s="131"/>
      <c r="Q46"/>
      <c r="R46"/>
      <c r="S46"/>
      <c r="T46"/>
    </row>
    <row r="47" spans="2:20" s="1" customFormat="1" ht="20.149999999999999" customHeight="1" x14ac:dyDescent="0.35">
      <c r="B47" s="134"/>
      <c r="C47" s="135"/>
      <c r="D47" s="135"/>
      <c r="E47" s="136"/>
      <c r="F47" s="142">
        <f t="shared" si="0"/>
        <v>0</v>
      </c>
      <c r="G47" s="132"/>
      <c r="H47" s="131"/>
      <c r="Q47"/>
      <c r="R47"/>
      <c r="S47"/>
      <c r="T47"/>
    </row>
    <row r="48" spans="2:20" s="1" customFormat="1" ht="20.149999999999999" customHeight="1" x14ac:dyDescent="0.35">
      <c r="B48" s="134"/>
      <c r="C48" s="135"/>
      <c r="D48" s="135"/>
      <c r="E48" s="136"/>
      <c r="F48" s="142">
        <f t="shared" si="0"/>
        <v>0</v>
      </c>
      <c r="G48" s="132"/>
      <c r="H48" s="131"/>
      <c r="Q48"/>
      <c r="R48"/>
      <c r="S48"/>
      <c r="T48"/>
    </row>
    <row r="49" spans="2:20" s="1" customFormat="1" ht="20.149999999999999" customHeight="1" x14ac:dyDescent="0.35">
      <c r="B49" s="134"/>
      <c r="C49" s="135"/>
      <c r="D49" s="135"/>
      <c r="E49" s="136"/>
      <c r="F49" s="142">
        <f t="shared" si="0"/>
        <v>0</v>
      </c>
      <c r="G49" s="132"/>
      <c r="H49" s="131"/>
      <c r="Q49"/>
      <c r="R49"/>
      <c r="S49"/>
      <c r="T49"/>
    </row>
    <row r="50" spans="2:20" s="1" customFormat="1" ht="20.149999999999999" customHeight="1" x14ac:dyDescent="0.35">
      <c r="B50" s="134"/>
      <c r="C50" s="135"/>
      <c r="D50" s="135"/>
      <c r="E50" s="136"/>
      <c r="F50" s="142">
        <f t="shared" si="0"/>
        <v>0</v>
      </c>
      <c r="G50" s="132"/>
      <c r="H50" s="131"/>
      <c r="Q50"/>
      <c r="R50"/>
      <c r="S50"/>
      <c r="T50"/>
    </row>
    <row r="51" spans="2:20" s="1" customFormat="1" ht="20.149999999999999" customHeight="1" x14ac:dyDescent="0.35">
      <c r="B51" s="134"/>
      <c r="C51" s="135"/>
      <c r="D51" s="135"/>
      <c r="E51" s="136"/>
      <c r="F51" s="142">
        <f t="shared" si="0"/>
        <v>0</v>
      </c>
      <c r="G51" s="132"/>
      <c r="H51" s="131"/>
      <c r="Q51"/>
      <c r="R51"/>
      <c r="S51"/>
      <c r="T51"/>
    </row>
    <row r="52" spans="2:20" s="1" customFormat="1" ht="20.149999999999999" customHeight="1" x14ac:dyDescent="0.35">
      <c r="B52" s="134"/>
      <c r="C52" s="135"/>
      <c r="D52" s="135"/>
      <c r="E52" s="136"/>
      <c r="F52" s="142">
        <f t="shared" si="0"/>
        <v>0</v>
      </c>
      <c r="G52" s="132"/>
      <c r="H52" s="131"/>
      <c r="Q52"/>
      <c r="R52"/>
      <c r="S52"/>
      <c r="T52"/>
    </row>
    <row r="53" spans="2:20" s="1" customFormat="1" ht="20.149999999999999" customHeight="1" x14ac:dyDescent="0.35">
      <c r="B53" s="134"/>
      <c r="C53" s="135"/>
      <c r="D53" s="135"/>
      <c r="E53" s="136"/>
      <c r="F53" s="142">
        <f t="shared" si="0"/>
        <v>0</v>
      </c>
      <c r="G53" s="132"/>
      <c r="H53" s="131"/>
      <c r="Q53"/>
      <c r="R53"/>
      <c r="S53"/>
      <c r="T53"/>
    </row>
    <row r="54" spans="2:20" s="1" customFormat="1" ht="20.149999999999999" customHeight="1" x14ac:dyDescent="0.35">
      <c r="B54" s="134"/>
      <c r="C54" s="135"/>
      <c r="D54" s="135"/>
      <c r="E54" s="136"/>
      <c r="F54" s="142">
        <f t="shared" si="0"/>
        <v>0</v>
      </c>
      <c r="G54" s="132"/>
      <c r="H54" s="131"/>
      <c r="Q54"/>
      <c r="R54"/>
      <c r="S54"/>
      <c r="T54"/>
    </row>
    <row r="55" spans="2:20" s="1" customFormat="1" ht="20.149999999999999" customHeight="1" x14ac:dyDescent="0.35">
      <c r="B55" s="134"/>
      <c r="C55" s="135"/>
      <c r="D55" s="135"/>
      <c r="E55" s="136"/>
      <c r="F55" s="142">
        <f t="shared" si="0"/>
        <v>0</v>
      </c>
      <c r="G55" s="132"/>
      <c r="H55" s="131"/>
      <c r="Q55"/>
      <c r="R55"/>
      <c r="S55"/>
      <c r="T55"/>
    </row>
    <row r="56" spans="2:20" s="1" customFormat="1" ht="20.149999999999999" customHeight="1" x14ac:dyDescent="0.35">
      <c r="B56" s="28"/>
      <c r="C56" s="137"/>
      <c r="D56" s="137"/>
      <c r="E56" s="138"/>
      <c r="F56" s="142">
        <f t="shared" si="0"/>
        <v>0</v>
      </c>
      <c r="G56" s="132"/>
      <c r="H56" s="131"/>
      <c r="Q56"/>
      <c r="R56"/>
      <c r="S56"/>
      <c r="T56"/>
    </row>
    <row r="57" spans="2:20" s="1" customFormat="1" ht="40" customHeight="1" x14ac:dyDescent="0.35">
      <c r="B57" s="29" t="s">
        <v>89</v>
      </c>
      <c r="C57" s="30"/>
      <c r="D57" s="30"/>
      <c r="E57" s="30"/>
      <c r="F57" s="19">
        <f>+SUM(F42:F56)</f>
        <v>0</v>
      </c>
      <c r="G57" s="16">
        <f>SUM(G42:G56)</f>
        <v>0</v>
      </c>
      <c r="H57" s="7"/>
      <c r="Q57"/>
      <c r="R57"/>
      <c r="S57"/>
      <c r="T57"/>
    </row>
    <row r="58" spans="2:20" s="1" customFormat="1" ht="20.149999999999999" customHeight="1" x14ac:dyDescent="0.35">
      <c r="B58" s="4"/>
      <c r="C58" s="5"/>
      <c r="D58" s="5"/>
      <c r="E58" s="6"/>
      <c r="F58" s="8"/>
    </row>
    <row r="59" spans="2:20" s="1" customFormat="1" x14ac:dyDescent="0.35">
      <c r="B59" s="6"/>
      <c r="C59" s="6"/>
      <c r="D59" s="6"/>
      <c r="E59" s="6"/>
      <c r="F59" s="6"/>
      <c r="Q59"/>
      <c r="R59"/>
      <c r="S59"/>
      <c r="T59"/>
    </row>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sheetData>
  <sheetProtection algorithmName="SHA-512" hashValue="ssE4zSuE2dF6UWVdvUOr2Q5nu5RxV9pYwzL5Qrxp1iIY0kisgrEFkQpWoXR0ipLwa77QY7RmkTj49wPuB+bl1w==" saltValue="0yERULK7be2ih++bRECo6g==" spinCount="100000" sheet="1" insertRows="0"/>
  <mergeCells count="15">
    <mergeCell ref="B24:H24"/>
    <mergeCell ref="B20:D20"/>
    <mergeCell ref="B22:D22"/>
    <mergeCell ref="B3:F3"/>
    <mergeCell ref="B19:D19"/>
    <mergeCell ref="C6:H6"/>
    <mergeCell ref="C13:H13"/>
    <mergeCell ref="C14:H14"/>
    <mergeCell ref="C15:H15"/>
    <mergeCell ref="B17:H17"/>
    <mergeCell ref="C9:H9"/>
    <mergeCell ref="C10:H10"/>
    <mergeCell ref="C12:H12"/>
    <mergeCell ref="C7:H7"/>
    <mergeCell ref="C8:H8"/>
  </mergeCells>
  <conditionalFormatting sqref="H21">
    <cfRule type="cellIs" dxfId="2" priority="1" operator="between">
      <formula>1</formula>
      <formula>3000</formula>
    </cfRule>
  </conditionalFormatting>
  <dataValidations count="1">
    <dataValidation type="list" allowBlank="1" showInputMessage="1" showErrorMessage="1" sqref="C12" xr:uid="{1ACE6DBC-5D9E-431E-BA4A-15E3FAEB8923}">
      <formula1>Comarques</formula1>
    </dataValidation>
  </dataValidations>
  <pageMargins left="0.25" right="0.25" top="0.75" bottom="0.75" header="0.3" footer="0.3"/>
  <pageSetup paperSize="9" scale="46" fitToHeight="0" orientation="portrait" r:id="rId1"/>
  <headerFooter>
    <oddFooter>&amp;R&amp;8Annex pressupost sol·licitud reforç projectes clústers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71701ED-79D1-4B0F-A562-CC1C00A76036}">
          <x14:formula1>
            <xm:f>'Valors possibles'!$Y$2:$Y$4</xm:f>
          </x14:formula1>
          <xm:sqref>C10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61909-C16A-4815-BAEF-F07B2141EBFA}">
  <sheetPr>
    <tabColor theme="4" tint="-0.249977111117893"/>
    <pageSetUpPr fitToPage="1"/>
  </sheetPr>
  <dimension ref="A1:AB168"/>
  <sheetViews>
    <sheetView zoomScale="85" zoomScaleNormal="85" zoomScaleSheetLayoutView="62" workbookViewId="0">
      <selection activeCell="B3" sqref="B3:F4"/>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1796875" style="1" customWidth="1"/>
    <col min="8" max="8" width="19.7265625" style="1" customWidth="1"/>
    <col min="9" max="16" width="8.7265625" style="1"/>
  </cols>
  <sheetData>
    <row r="1" spans="2:28" ht="25.5" customHeight="1" x14ac:dyDescent="0.35">
      <c r="B1" s="1"/>
      <c r="C1" s="1"/>
      <c r="D1" s="1"/>
      <c r="E1" s="1"/>
      <c r="F1" s="1"/>
    </row>
    <row r="2" spans="2:28" ht="36" customHeight="1" x14ac:dyDescent="0.35">
      <c r="B2" s="1"/>
      <c r="C2" s="1"/>
      <c r="D2" s="1"/>
      <c r="E2" s="1"/>
      <c r="F2" s="1"/>
    </row>
    <row r="3" spans="2:28" ht="30" customHeight="1" x14ac:dyDescent="0.35">
      <c r="B3" s="250" t="s">
        <v>270</v>
      </c>
      <c r="C3" s="250"/>
      <c r="D3" s="250"/>
      <c r="E3" s="250"/>
      <c r="F3" s="250"/>
      <c r="Q3" s="1"/>
      <c r="R3" s="1"/>
      <c r="S3" s="1"/>
      <c r="T3" s="1"/>
      <c r="U3" s="1"/>
      <c r="V3" s="1"/>
      <c r="W3" s="1"/>
      <c r="X3" s="1"/>
      <c r="Y3" s="1"/>
      <c r="Z3" s="1"/>
      <c r="AA3" s="1"/>
      <c r="AB3" s="1"/>
    </row>
    <row r="4" spans="2:28" ht="23.5" x14ac:dyDescent="0.35">
      <c r="B4" s="9" t="s">
        <v>274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0" t="s">
        <v>90</v>
      </c>
      <c r="C6" s="408" t="s">
        <v>60</v>
      </c>
      <c r="D6" s="408"/>
      <c r="E6" s="408"/>
      <c r="F6" s="408"/>
      <c r="G6" s="408"/>
      <c r="H6" s="409"/>
      <c r="Q6" s="1"/>
      <c r="R6" s="1"/>
      <c r="S6" s="1"/>
      <c r="T6" s="1"/>
      <c r="U6" s="1"/>
      <c r="V6" s="1"/>
      <c r="W6" s="1"/>
      <c r="X6" s="1"/>
      <c r="Y6" s="1"/>
      <c r="Z6" s="1"/>
      <c r="AA6" s="1"/>
      <c r="AB6" s="1"/>
    </row>
    <row r="7" spans="2:28" ht="15" customHeight="1" x14ac:dyDescent="0.35">
      <c r="B7" s="11"/>
      <c r="C7" s="401"/>
      <c r="D7" s="401"/>
      <c r="E7" s="401"/>
      <c r="F7" s="401"/>
      <c r="G7" s="401"/>
      <c r="H7" s="402"/>
      <c r="Q7" s="1"/>
      <c r="R7" s="1"/>
      <c r="S7" s="1"/>
      <c r="T7" s="1"/>
      <c r="U7" s="1"/>
      <c r="V7" s="1"/>
      <c r="W7" s="1"/>
      <c r="X7" s="1"/>
      <c r="Y7" s="1"/>
      <c r="Z7" s="1"/>
      <c r="AA7" s="1"/>
      <c r="AB7" s="1"/>
    </row>
    <row r="8" spans="2:28" ht="19.5" customHeight="1" x14ac:dyDescent="0.35">
      <c r="B8" s="192" t="s">
        <v>296</v>
      </c>
      <c r="C8" s="403" t="s">
        <v>297</v>
      </c>
      <c r="D8" s="403"/>
      <c r="E8" s="403"/>
      <c r="F8" s="403"/>
      <c r="G8" s="403"/>
      <c r="H8" s="404"/>
      <c r="Q8" s="1"/>
      <c r="R8" s="1"/>
      <c r="S8" s="1"/>
      <c r="T8" s="1"/>
      <c r="U8" s="1"/>
      <c r="V8" s="1"/>
      <c r="W8" s="1"/>
      <c r="X8" s="1"/>
      <c r="Y8" s="1"/>
      <c r="Z8" s="1"/>
      <c r="AA8" s="1"/>
      <c r="AB8" s="1"/>
    </row>
    <row r="9" spans="2:28" ht="15" customHeight="1" x14ac:dyDescent="0.35">
      <c r="B9" s="11"/>
      <c r="C9" s="401"/>
      <c r="D9" s="401"/>
      <c r="E9" s="401"/>
      <c r="F9" s="401"/>
      <c r="G9" s="401"/>
      <c r="H9" s="402"/>
      <c r="Q9" s="1"/>
      <c r="R9" s="1"/>
      <c r="S9" s="1"/>
      <c r="T9" s="1"/>
      <c r="U9" s="1"/>
      <c r="V9" s="1"/>
      <c r="W9" s="1"/>
      <c r="X9" s="1"/>
      <c r="Y9" s="1"/>
      <c r="Z9" s="1"/>
      <c r="AA9" s="1"/>
      <c r="AB9" s="1"/>
    </row>
    <row r="10" spans="2:28" ht="19.5" customHeight="1" x14ac:dyDescent="0.35">
      <c r="B10" s="188" t="s">
        <v>268</v>
      </c>
      <c r="C10" s="403" t="s">
        <v>252</v>
      </c>
      <c r="D10" s="403"/>
      <c r="E10" s="403"/>
      <c r="F10" s="403"/>
      <c r="G10" s="403"/>
      <c r="H10" s="428"/>
      <c r="Q10" s="1"/>
      <c r="R10" s="1"/>
      <c r="S10" s="1"/>
      <c r="T10" s="1"/>
      <c r="U10" s="1"/>
      <c r="V10" s="1"/>
      <c r="W10" s="1"/>
      <c r="X10" s="1"/>
      <c r="Y10" s="1"/>
      <c r="Z10" s="1"/>
      <c r="AA10" s="1"/>
      <c r="AB10" s="1"/>
    </row>
    <row r="11" spans="2:28" ht="15" customHeight="1" x14ac:dyDescent="0.35">
      <c r="B11" s="11"/>
      <c r="C11" s="189"/>
      <c r="D11" s="189"/>
      <c r="E11" s="189"/>
      <c r="F11" s="189"/>
      <c r="G11" s="189"/>
      <c r="H11" s="190"/>
      <c r="Q11" s="1"/>
      <c r="R11" s="1"/>
      <c r="S11" s="1"/>
      <c r="T11" s="1"/>
      <c r="U11" s="1"/>
      <c r="V11" s="1"/>
      <c r="W11" s="1"/>
      <c r="X11" s="1"/>
      <c r="Y11" s="1"/>
      <c r="Z11" s="1"/>
      <c r="AA11" s="1"/>
      <c r="AB11" s="1"/>
    </row>
    <row r="12" spans="2:28" ht="19" customHeight="1" x14ac:dyDescent="0.35">
      <c r="B12" s="191" t="s">
        <v>231</v>
      </c>
      <c r="C12" s="429" t="s">
        <v>232</v>
      </c>
      <c r="D12" s="429"/>
      <c r="E12" s="429"/>
      <c r="F12" s="429"/>
      <c r="G12" s="429"/>
      <c r="H12" s="430"/>
      <c r="Q12" s="1"/>
      <c r="R12" s="1"/>
      <c r="S12" s="1"/>
      <c r="T12" s="1"/>
      <c r="U12" s="1"/>
      <c r="V12" s="1"/>
      <c r="W12" s="1"/>
      <c r="X12" s="1"/>
      <c r="Y12" s="1"/>
      <c r="Z12" s="1"/>
      <c r="AA12" s="1"/>
      <c r="AB12" s="1"/>
    </row>
    <row r="13" spans="2:28" ht="15" customHeight="1" x14ac:dyDescent="0.35">
      <c r="B13" s="11"/>
      <c r="C13" s="432"/>
      <c r="D13" s="432"/>
      <c r="E13" s="432"/>
      <c r="F13" s="432"/>
      <c r="G13" s="432"/>
      <c r="H13" s="433"/>
      <c r="Q13" s="1"/>
      <c r="R13" s="1"/>
      <c r="S13" s="1"/>
      <c r="T13" s="1"/>
      <c r="U13" s="1"/>
      <c r="V13" s="1"/>
      <c r="W13" s="1"/>
      <c r="X13" s="1"/>
      <c r="Y13" s="1"/>
      <c r="Z13" s="1"/>
      <c r="AA13" s="1"/>
      <c r="AB13" s="1"/>
    </row>
    <row r="14" spans="2:28" ht="18.5" x14ac:dyDescent="0.35">
      <c r="B14" s="12" t="s">
        <v>11</v>
      </c>
      <c r="C14" s="426" t="str">
        <f>'DESPESES.SUB_Sol.licitant'!$C$10</f>
        <v>Escriure títol del projecte</v>
      </c>
      <c r="D14" s="426"/>
      <c r="E14" s="426"/>
      <c r="F14" s="426"/>
      <c r="G14" s="426"/>
      <c r="H14" s="427"/>
      <c r="Q14" s="1"/>
      <c r="R14" s="1"/>
      <c r="S14" s="1"/>
      <c r="T14" s="1"/>
      <c r="U14" s="1"/>
      <c r="V14" s="1"/>
      <c r="W14" s="1"/>
      <c r="X14" s="1"/>
      <c r="Y14" s="1"/>
      <c r="Z14" s="1"/>
      <c r="AA14" s="1"/>
      <c r="AB14" s="1"/>
    </row>
    <row r="15" spans="2:28" ht="19" thickBot="1" x14ac:dyDescent="0.4">
      <c r="B15" s="13"/>
      <c r="C15" s="412"/>
      <c r="D15" s="412"/>
      <c r="E15" s="412"/>
      <c r="F15" s="412"/>
      <c r="G15" s="412"/>
      <c r="H15" s="413"/>
      <c r="Q15" s="1"/>
      <c r="R15" s="1"/>
      <c r="S15" s="1"/>
      <c r="T15" s="1"/>
      <c r="U15" s="1"/>
      <c r="V15" s="1"/>
      <c r="W15" s="1"/>
      <c r="X15" s="1"/>
      <c r="Y15" s="1"/>
      <c r="Z15" s="1"/>
      <c r="AA15" s="1"/>
      <c r="AB15" s="1"/>
    </row>
    <row r="16" spans="2:28" s="1" customFormat="1" ht="15" customHeight="1" x14ac:dyDescent="0.35">
      <c r="B16" s="27"/>
      <c r="C16" s="27"/>
      <c r="D16" s="27"/>
      <c r="E16" s="27"/>
      <c r="F16" s="27"/>
    </row>
    <row r="17" spans="2:20" ht="23.5" x14ac:dyDescent="0.35">
      <c r="B17" s="417" t="s">
        <v>61</v>
      </c>
      <c r="C17" s="417"/>
      <c r="D17" s="417"/>
      <c r="E17" s="417"/>
      <c r="F17" s="417"/>
      <c r="G17" s="417"/>
      <c r="H17" s="417"/>
    </row>
    <row r="18" spans="2:20" s="1" customFormat="1" ht="20.149999999999999" customHeight="1" thickBot="1" x14ac:dyDescent="0.4">
      <c r="B18" s="27"/>
      <c r="C18" s="27"/>
      <c r="D18" s="27"/>
      <c r="E18" s="27"/>
      <c r="F18" s="27"/>
    </row>
    <row r="19" spans="2:20" s="1" customFormat="1" ht="30" customHeight="1" thickTop="1" x14ac:dyDescent="0.35">
      <c r="B19" s="420" t="s">
        <v>9</v>
      </c>
      <c r="C19" s="421"/>
      <c r="D19" s="421"/>
      <c r="E19" s="20"/>
      <c r="F19" s="174"/>
      <c r="G19" s="174"/>
      <c r="H19" s="174">
        <f>+$E$38</f>
        <v>0</v>
      </c>
    </row>
    <row r="20" spans="2:20" s="1" customFormat="1" ht="30" customHeight="1" x14ac:dyDescent="0.35">
      <c r="B20" s="424" t="s">
        <v>26</v>
      </c>
      <c r="C20" s="425"/>
      <c r="D20" s="425"/>
      <c r="E20" s="21"/>
      <c r="F20" s="175"/>
      <c r="G20" s="175"/>
      <c r="H20" s="175">
        <f>+$F$57</f>
        <v>0</v>
      </c>
    </row>
    <row r="21" spans="2:20" s="1" customFormat="1" ht="30" customHeight="1" thickBot="1" x14ac:dyDescent="0.4">
      <c r="B21" s="22" t="s">
        <v>14</v>
      </c>
      <c r="C21" s="23"/>
      <c r="D21" s="23"/>
      <c r="E21" s="24"/>
      <c r="F21" s="176"/>
      <c r="G21" s="176"/>
      <c r="H21" s="176">
        <f>SUM($H$19:$H$20)</f>
        <v>0</v>
      </c>
    </row>
    <row r="22" spans="2:20" s="1" customFormat="1" ht="30" customHeight="1" thickBot="1" x14ac:dyDescent="0.4">
      <c r="B22" s="422" t="s">
        <v>71</v>
      </c>
      <c r="C22" s="423"/>
      <c r="D22" s="423"/>
      <c r="E22" s="127"/>
      <c r="F22" s="177"/>
      <c r="G22" s="177"/>
      <c r="H22" s="177">
        <f>+$F$38+$G$57</f>
        <v>0</v>
      </c>
    </row>
    <row r="23" spans="2:20" s="1" customFormat="1" ht="15" thickTop="1" x14ac:dyDescent="0.35"/>
    <row r="24" spans="2:20" ht="23.5" x14ac:dyDescent="0.35">
      <c r="B24" s="417" t="s">
        <v>62</v>
      </c>
      <c r="C24" s="417"/>
      <c r="D24" s="417"/>
      <c r="E24" s="417"/>
      <c r="F24" s="417"/>
      <c r="G24" s="417"/>
      <c r="H24" s="417"/>
    </row>
    <row r="25" spans="2:20" x14ac:dyDescent="0.35">
      <c r="B25" s="1"/>
      <c r="C25" s="1"/>
      <c r="D25" s="1"/>
      <c r="E25" s="1"/>
      <c r="F25" s="1"/>
    </row>
    <row r="26" spans="2:20" s="1" customFormat="1" ht="15.5" x14ac:dyDescent="0.35">
      <c r="B26" s="14" t="s">
        <v>63</v>
      </c>
      <c r="C26" s="15"/>
      <c r="D26" s="15"/>
      <c r="E26" s="15"/>
      <c r="F26" s="15"/>
      <c r="G26" s="15"/>
      <c r="Q26"/>
      <c r="R26"/>
      <c r="S26"/>
      <c r="T26"/>
    </row>
    <row r="27" spans="2:20" s="1" customFormat="1" ht="50.25" customHeight="1" x14ac:dyDescent="0.35">
      <c r="B27" s="139" t="s">
        <v>2</v>
      </c>
      <c r="C27" s="31" t="s">
        <v>3</v>
      </c>
      <c r="D27" s="31" t="s">
        <v>4</v>
      </c>
      <c r="E27" s="17" t="s">
        <v>13</v>
      </c>
      <c r="F27" s="17" t="s">
        <v>70</v>
      </c>
      <c r="G27" s="17" t="s">
        <v>83</v>
      </c>
      <c r="Q27"/>
      <c r="R27"/>
      <c r="S27"/>
      <c r="T27"/>
    </row>
    <row r="28" spans="2:20" s="1" customFormat="1" ht="20.149999999999999" customHeight="1" x14ac:dyDescent="0.35">
      <c r="B28" s="134"/>
      <c r="C28" s="135"/>
      <c r="D28" s="135"/>
      <c r="E28" s="140"/>
      <c r="F28" s="124"/>
      <c r="G28" s="131"/>
      <c r="Q28"/>
      <c r="R28"/>
      <c r="S28"/>
      <c r="T28"/>
    </row>
    <row r="29" spans="2:20" s="1" customFormat="1" ht="20.149999999999999" customHeight="1" x14ac:dyDescent="0.35">
      <c r="B29" s="134"/>
      <c r="C29" s="135"/>
      <c r="D29" s="135"/>
      <c r="E29" s="140"/>
      <c r="F29" s="124"/>
      <c r="G29" s="131"/>
      <c r="Q29"/>
      <c r="R29"/>
      <c r="S29"/>
      <c r="T29"/>
    </row>
    <row r="30" spans="2:20" s="1" customFormat="1" ht="20.149999999999999" customHeight="1" x14ac:dyDescent="0.35">
      <c r="B30" s="134"/>
      <c r="C30" s="135"/>
      <c r="D30" s="135"/>
      <c r="E30" s="140"/>
      <c r="F30" s="124"/>
      <c r="G30" s="131"/>
      <c r="Q30"/>
      <c r="R30"/>
      <c r="S30"/>
      <c r="T30"/>
    </row>
    <row r="31" spans="2:20" s="1" customFormat="1" ht="20.149999999999999" customHeight="1" x14ac:dyDescent="0.35">
      <c r="B31" s="134"/>
      <c r="C31" s="135"/>
      <c r="D31" s="135"/>
      <c r="E31" s="140"/>
      <c r="F31" s="124"/>
      <c r="G31" s="131"/>
      <c r="Q31"/>
      <c r="R31"/>
      <c r="S31"/>
      <c r="T31"/>
    </row>
    <row r="32" spans="2:20" s="1" customFormat="1" ht="20.149999999999999" customHeight="1" x14ac:dyDescent="0.35">
      <c r="B32" s="134"/>
      <c r="C32" s="135"/>
      <c r="D32" s="135"/>
      <c r="E32" s="140"/>
      <c r="F32" s="124"/>
      <c r="G32" s="131"/>
      <c r="Q32"/>
      <c r="R32"/>
      <c r="S32"/>
      <c r="T32"/>
    </row>
    <row r="33" spans="2:20" s="1" customFormat="1" ht="20.149999999999999" customHeight="1" x14ac:dyDescent="0.35">
      <c r="B33" s="134"/>
      <c r="C33" s="135"/>
      <c r="D33" s="135"/>
      <c r="E33" s="140"/>
      <c r="F33" s="124"/>
      <c r="G33" s="131"/>
      <c r="Q33"/>
      <c r="R33"/>
      <c r="S33"/>
      <c r="T33"/>
    </row>
    <row r="34" spans="2:20" s="1" customFormat="1" ht="20.149999999999999" customHeight="1" x14ac:dyDescent="0.35">
      <c r="B34" s="134"/>
      <c r="C34" s="135"/>
      <c r="D34" s="135"/>
      <c r="E34" s="140"/>
      <c r="F34" s="124"/>
      <c r="G34" s="131"/>
      <c r="Q34"/>
      <c r="R34"/>
      <c r="S34"/>
      <c r="T34"/>
    </row>
    <row r="35" spans="2:20" s="1" customFormat="1" ht="20.149999999999999" customHeight="1" x14ac:dyDescent="0.35">
      <c r="B35" s="134"/>
      <c r="C35" s="135"/>
      <c r="D35" s="135"/>
      <c r="E35" s="140"/>
      <c r="F35" s="124"/>
      <c r="G35" s="131"/>
      <c r="Q35"/>
      <c r="R35"/>
      <c r="S35"/>
      <c r="T35"/>
    </row>
    <row r="36" spans="2:20" s="1" customFormat="1" ht="20.149999999999999" customHeight="1" x14ac:dyDescent="0.35">
      <c r="B36" s="134"/>
      <c r="C36" s="135"/>
      <c r="D36" s="135"/>
      <c r="E36" s="140"/>
      <c r="F36" s="124"/>
      <c r="G36" s="131"/>
      <c r="Q36"/>
      <c r="R36"/>
      <c r="S36"/>
      <c r="T36"/>
    </row>
    <row r="37" spans="2:20" s="1" customFormat="1" ht="20.149999999999999" customHeight="1" x14ac:dyDescent="0.35">
      <c r="B37" s="28"/>
      <c r="C37" s="137"/>
      <c r="D37" s="137"/>
      <c r="E37" s="3"/>
      <c r="F37" s="124"/>
      <c r="G37" s="131"/>
      <c r="Q37"/>
      <c r="R37"/>
      <c r="S37"/>
      <c r="T37"/>
    </row>
    <row r="38" spans="2:20" s="1" customFormat="1" ht="40" customHeight="1" x14ac:dyDescent="0.35">
      <c r="B38" s="29" t="s">
        <v>0</v>
      </c>
      <c r="C38" s="30"/>
      <c r="D38" s="30"/>
      <c r="E38" s="16">
        <f>+SUM(E28:E37)</f>
        <v>0</v>
      </c>
      <c r="F38" s="16">
        <f>SUM(F28:F37)</f>
        <v>0</v>
      </c>
      <c r="G38" s="7"/>
      <c r="Q38"/>
      <c r="R38"/>
      <c r="S38"/>
      <c r="T38"/>
    </row>
    <row r="39" spans="2:20" s="1" customFormat="1" x14ac:dyDescent="0.35">
      <c r="B39" s="4"/>
      <c r="C39" s="5"/>
      <c r="D39" s="5"/>
      <c r="E39" s="7"/>
    </row>
    <row r="40" spans="2:20" s="1" customFormat="1" ht="15.5" x14ac:dyDescent="0.35">
      <c r="B40" s="14" t="s">
        <v>64</v>
      </c>
      <c r="C40" s="15"/>
      <c r="D40" s="15"/>
      <c r="E40" s="15"/>
      <c r="F40" s="15"/>
      <c r="G40" s="15"/>
      <c r="H40" s="15"/>
      <c r="Q40"/>
      <c r="R40"/>
      <c r="S40"/>
      <c r="T40"/>
    </row>
    <row r="41" spans="2:20" s="1" customFormat="1" ht="51" customHeight="1" x14ac:dyDescent="0.35">
      <c r="B41" s="133" t="s">
        <v>5</v>
      </c>
      <c r="C41" s="17" t="s">
        <v>72</v>
      </c>
      <c r="D41" s="31" t="s">
        <v>16</v>
      </c>
      <c r="E41" s="18" t="s">
        <v>8</v>
      </c>
      <c r="F41" s="17" t="s">
        <v>13</v>
      </c>
      <c r="G41" s="17" t="s">
        <v>70</v>
      </c>
      <c r="H41" s="17" t="s">
        <v>83</v>
      </c>
      <c r="Q41"/>
      <c r="R41"/>
      <c r="S41"/>
      <c r="T41"/>
    </row>
    <row r="42" spans="2:20" s="1" customFormat="1" ht="20.149999999999999" customHeight="1" x14ac:dyDescent="0.35">
      <c r="B42" s="134"/>
      <c r="C42" s="135"/>
      <c r="D42" s="135"/>
      <c r="E42" s="136"/>
      <c r="F42" s="142">
        <f>+D42*E42</f>
        <v>0</v>
      </c>
      <c r="G42" s="132"/>
      <c r="H42" s="131"/>
      <c r="Q42"/>
      <c r="R42"/>
      <c r="S42"/>
      <c r="T42"/>
    </row>
    <row r="43" spans="2:20" s="1" customFormat="1" ht="20.149999999999999" customHeight="1" x14ac:dyDescent="0.35">
      <c r="B43" s="134"/>
      <c r="C43" s="135"/>
      <c r="D43" s="135"/>
      <c r="E43" s="136"/>
      <c r="F43" s="142">
        <f t="shared" ref="F43:F56" si="0">+D43*E43</f>
        <v>0</v>
      </c>
      <c r="G43" s="132"/>
      <c r="H43" s="131"/>
      <c r="Q43"/>
      <c r="R43"/>
      <c r="S43"/>
      <c r="T43"/>
    </row>
    <row r="44" spans="2:20" s="1" customFormat="1" ht="20.149999999999999" customHeight="1" x14ac:dyDescent="0.35">
      <c r="B44" s="134"/>
      <c r="C44" s="135"/>
      <c r="D44" s="135"/>
      <c r="E44" s="136"/>
      <c r="F44" s="142">
        <f t="shared" si="0"/>
        <v>0</v>
      </c>
      <c r="G44" s="132"/>
      <c r="H44" s="131"/>
      <c r="Q44"/>
      <c r="R44"/>
      <c r="S44"/>
      <c r="T44"/>
    </row>
    <row r="45" spans="2:20" s="1" customFormat="1" ht="20.149999999999999" customHeight="1" x14ac:dyDescent="0.35">
      <c r="B45" s="134"/>
      <c r="C45" s="135"/>
      <c r="D45" s="135"/>
      <c r="E45" s="136"/>
      <c r="F45" s="142">
        <f t="shared" si="0"/>
        <v>0</v>
      </c>
      <c r="G45" s="132"/>
      <c r="H45" s="131"/>
      <c r="Q45"/>
      <c r="R45"/>
      <c r="S45"/>
      <c r="T45"/>
    </row>
    <row r="46" spans="2:20" s="1" customFormat="1" ht="20.149999999999999" customHeight="1" x14ac:dyDescent="0.35">
      <c r="B46" s="134"/>
      <c r="C46" s="135"/>
      <c r="D46" s="135"/>
      <c r="E46" s="136"/>
      <c r="F46" s="142">
        <f t="shared" si="0"/>
        <v>0</v>
      </c>
      <c r="G46" s="132"/>
      <c r="H46" s="131"/>
      <c r="Q46"/>
      <c r="R46"/>
      <c r="S46"/>
      <c r="T46"/>
    </row>
    <row r="47" spans="2:20" s="1" customFormat="1" ht="20.149999999999999" customHeight="1" x14ac:dyDescent="0.35">
      <c r="B47" s="134"/>
      <c r="C47" s="135"/>
      <c r="D47" s="135"/>
      <c r="E47" s="136"/>
      <c r="F47" s="142">
        <f t="shared" si="0"/>
        <v>0</v>
      </c>
      <c r="G47" s="132"/>
      <c r="H47" s="131"/>
      <c r="Q47"/>
      <c r="R47"/>
      <c r="S47"/>
      <c r="T47"/>
    </row>
    <row r="48" spans="2:20" s="1" customFormat="1" ht="20.149999999999999" customHeight="1" x14ac:dyDescent="0.35">
      <c r="B48" s="134"/>
      <c r="C48" s="135"/>
      <c r="D48" s="135"/>
      <c r="E48" s="136"/>
      <c r="F48" s="142">
        <f t="shared" si="0"/>
        <v>0</v>
      </c>
      <c r="G48" s="132"/>
      <c r="H48" s="131"/>
      <c r="Q48"/>
      <c r="R48"/>
      <c r="S48"/>
      <c r="T48"/>
    </row>
    <row r="49" spans="2:20" s="1" customFormat="1" ht="20.149999999999999" customHeight="1" x14ac:dyDescent="0.35">
      <c r="B49" s="134"/>
      <c r="C49" s="135"/>
      <c r="D49" s="135"/>
      <c r="E49" s="136"/>
      <c r="F49" s="142">
        <f t="shared" si="0"/>
        <v>0</v>
      </c>
      <c r="G49" s="132"/>
      <c r="H49" s="131"/>
      <c r="Q49"/>
      <c r="R49"/>
      <c r="S49"/>
      <c r="T49"/>
    </row>
    <row r="50" spans="2:20" s="1" customFormat="1" ht="20.149999999999999" customHeight="1" x14ac:dyDescent="0.35">
      <c r="B50" s="134"/>
      <c r="C50" s="135"/>
      <c r="D50" s="135"/>
      <c r="E50" s="136"/>
      <c r="F50" s="142">
        <f t="shared" si="0"/>
        <v>0</v>
      </c>
      <c r="G50" s="132"/>
      <c r="H50" s="131"/>
      <c r="Q50"/>
      <c r="R50"/>
      <c r="S50"/>
      <c r="T50"/>
    </row>
    <row r="51" spans="2:20" s="1" customFormat="1" ht="20.149999999999999" customHeight="1" x14ac:dyDescent="0.35">
      <c r="B51" s="134"/>
      <c r="C51" s="135"/>
      <c r="D51" s="135"/>
      <c r="E51" s="136"/>
      <c r="F51" s="142">
        <f t="shared" si="0"/>
        <v>0</v>
      </c>
      <c r="G51" s="132"/>
      <c r="H51" s="131"/>
      <c r="Q51"/>
      <c r="R51"/>
      <c r="S51"/>
      <c r="T51"/>
    </row>
    <row r="52" spans="2:20" s="1" customFormat="1" ht="20.149999999999999" customHeight="1" x14ac:dyDescent="0.35">
      <c r="B52" s="134"/>
      <c r="C52" s="135"/>
      <c r="D52" s="135"/>
      <c r="E52" s="136"/>
      <c r="F52" s="142">
        <f t="shared" si="0"/>
        <v>0</v>
      </c>
      <c r="G52" s="132"/>
      <c r="H52" s="131"/>
      <c r="Q52"/>
      <c r="R52"/>
      <c r="S52"/>
      <c r="T52"/>
    </row>
    <row r="53" spans="2:20" s="1" customFormat="1" ht="20.149999999999999" customHeight="1" x14ac:dyDescent="0.35">
      <c r="B53" s="134"/>
      <c r="C53" s="135"/>
      <c r="D53" s="135"/>
      <c r="E53" s="136"/>
      <c r="F53" s="142">
        <f t="shared" si="0"/>
        <v>0</v>
      </c>
      <c r="G53" s="132"/>
      <c r="H53" s="131"/>
      <c r="Q53"/>
      <c r="R53"/>
      <c r="S53"/>
      <c r="T53"/>
    </row>
    <row r="54" spans="2:20" s="1" customFormat="1" ht="20.149999999999999" customHeight="1" x14ac:dyDescent="0.35">
      <c r="B54" s="134"/>
      <c r="C54" s="135"/>
      <c r="D54" s="135"/>
      <c r="E54" s="136"/>
      <c r="F54" s="142">
        <f t="shared" si="0"/>
        <v>0</v>
      </c>
      <c r="G54" s="132"/>
      <c r="H54" s="131"/>
      <c r="Q54"/>
      <c r="R54"/>
      <c r="S54"/>
      <c r="T54"/>
    </row>
    <row r="55" spans="2:20" s="1" customFormat="1" ht="20.149999999999999" customHeight="1" x14ac:dyDescent="0.35">
      <c r="B55" s="134"/>
      <c r="C55" s="135"/>
      <c r="D55" s="135"/>
      <c r="E55" s="136"/>
      <c r="F55" s="142">
        <f t="shared" si="0"/>
        <v>0</v>
      </c>
      <c r="G55" s="132"/>
      <c r="H55" s="131"/>
      <c r="Q55"/>
      <c r="R55"/>
      <c r="S55"/>
      <c r="T55"/>
    </row>
    <row r="56" spans="2:20" s="1" customFormat="1" ht="20.149999999999999" customHeight="1" x14ac:dyDescent="0.35">
      <c r="B56" s="28"/>
      <c r="C56" s="137"/>
      <c r="D56" s="137"/>
      <c r="E56" s="138"/>
      <c r="F56" s="142">
        <f t="shared" si="0"/>
        <v>0</v>
      </c>
      <c r="G56" s="132"/>
      <c r="H56" s="131"/>
      <c r="Q56"/>
      <c r="R56"/>
      <c r="S56"/>
      <c r="T56"/>
    </row>
    <row r="57" spans="2:20" s="1" customFormat="1" ht="40" customHeight="1" x14ac:dyDescent="0.35">
      <c r="B57" s="29" t="s">
        <v>91</v>
      </c>
      <c r="C57" s="30"/>
      <c r="D57" s="30"/>
      <c r="E57" s="30"/>
      <c r="F57" s="19">
        <f>+SUM(F42:F56)</f>
        <v>0</v>
      </c>
      <c r="G57" s="16">
        <f>SUM(G42:G56)</f>
        <v>0</v>
      </c>
      <c r="H57" s="7"/>
      <c r="Q57"/>
      <c r="R57"/>
      <c r="S57"/>
      <c r="T57"/>
    </row>
    <row r="58" spans="2:20" s="1" customFormat="1" ht="20.149999999999999" customHeight="1" x14ac:dyDescent="0.35">
      <c r="B58" s="4"/>
      <c r="C58" s="5"/>
      <c r="D58" s="5"/>
      <c r="E58" s="6"/>
      <c r="F58" s="8"/>
    </row>
    <row r="59" spans="2:20" s="1" customFormat="1" x14ac:dyDescent="0.35">
      <c r="B59" s="6"/>
      <c r="C59" s="6"/>
      <c r="D59" s="6"/>
      <c r="E59" s="6"/>
      <c r="F59" s="6"/>
      <c r="Q59"/>
      <c r="R59"/>
      <c r="S59"/>
      <c r="T59"/>
    </row>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sheetData>
  <sheetProtection algorithmName="SHA-512" hashValue="FE0GIB93yOvTGlsdf29Z2sYDc48tEoRYb+UnXKJPDfCrFzWzwmgJXpPfva0itLsZ7OdKk9CWVrtFC+v6avsFfA==" saltValue="efZAt2kKxo6xKYuu6UDJlQ==" spinCount="100000" sheet="1" insertRows="0"/>
  <mergeCells count="15">
    <mergeCell ref="B24:H24"/>
    <mergeCell ref="B20:D20"/>
    <mergeCell ref="B22:D22"/>
    <mergeCell ref="B3:F3"/>
    <mergeCell ref="B19:D19"/>
    <mergeCell ref="C6:H6"/>
    <mergeCell ref="C9:H9"/>
    <mergeCell ref="C14:H14"/>
    <mergeCell ref="C15:H15"/>
    <mergeCell ref="B17:H17"/>
    <mergeCell ref="C13:H13"/>
    <mergeCell ref="C10:H10"/>
    <mergeCell ref="C12:H12"/>
    <mergeCell ref="C7:H7"/>
    <mergeCell ref="C8:H8"/>
  </mergeCells>
  <conditionalFormatting sqref="H21">
    <cfRule type="cellIs" dxfId="1" priority="1" operator="between">
      <formula>1</formula>
      <formula>3000</formula>
    </cfRule>
  </conditionalFormatting>
  <dataValidations count="1">
    <dataValidation type="list" allowBlank="1" showInputMessage="1" showErrorMessage="1" sqref="C12" xr:uid="{7970D5A5-8D64-4EF4-B87E-875D82A65612}">
      <formula1>Comarques</formula1>
    </dataValidation>
  </dataValidations>
  <pageMargins left="0.25" right="0.25" top="0.75" bottom="0.75" header="0.3" footer="0.3"/>
  <pageSetup paperSize="9" scale="46" fitToHeight="0" orientation="portrait" r:id="rId1"/>
  <headerFooter>
    <oddFooter>&amp;R&amp;8Annex pressupost sol·licitud reforç projectes clústers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EF0B39-5C13-4BDD-B3C2-AE9919A4B552}">
          <x14:formula1>
            <xm:f>'Valors possibles'!$Y$2:$Y$4</xm:f>
          </x14:formula1>
          <xm:sqref>C10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7DAB9-9B6C-4D0C-A24C-7699A9923A91}">
  <sheetPr>
    <tabColor theme="4" tint="-0.249977111117893"/>
    <pageSetUpPr fitToPage="1"/>
  </sheetPr>
  <dimension ref="A1:AB168"/>
  <sheetViews>
    <sheetView zoomScale="85" zoomScaleNormal="85" zoomScaleSheetLayoutView="62" workbookViewId="0">
      <selection activeCell="B3" sqref="B3:F4"/>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1796875" style="1" customWidth="1"/>
    <col min="8" max="8" width="19.7265625" style="1" customWidth="1"/>
    <col min="9" max="16" width="8.7265625" style="1"/>
  </cols>
  <sheetData>
    <row r="1" spans="2:28" ht="25.5" customHeight="1" x14ac:dyDescent="0.35">
      <c r="B1" s="1"/>
      <c r="C1" s="1"/>
      <c r="D1" s="1"/>
      <c r="E1" s="1"/>
      <c r="F1" s="1"/>
    </row>
    <row r="2" spans="2:28" ht="36" customHeight="1" x14ac:dyDescent="0.35">
      <c r="B2" s="1"/>
      <c r="C2" s="1"/>
      <c r="D2" s="1"/>
      <c r="E2" s="1"/>
      <c r="F2" s="1"/>
    </row>
    <row r="3" spans="2:28" ht="30" customHeight="1" x14ac:dyDescent="0.35">
      <c r="B3" s="250" t="s">
        <v>270</v>
      </c>
      <c r="C3" s="250"/>
      <c r="D3" s="250"/>
      <c r="E3" s="250"/>
      <c r="F3" s="250"/>
      <c r="Q3" s="1"/>
      <c r="R3" s="1"/>
      <c r="S3" s="1"/>
      <c r="T3" s="1"/>
      <c r="U3" s="1"/>
      <c r="V3" s="1"/>
      <c r="W3" s="1"/>
      <c r="X3" s="1"/>
      <c r="Y3" s="1"/>
      <c r="Z3" s="1"/>
      <c r="AA3" s="1"/>
      <c r="AB3" s="1"/>
    </row>
    <row r="4" spans="2:28" ht="23.5" x14ac:dyDescent="0.35">
      <c r="B4" s="9" t="s">
        <v>274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0" t="s">
        <v>92</v>
      </c>
      <c r="C6" s="408" t="s">
        <v>65</v>
      </c>
      <c r="D6" s="408"/>
      <c r="E6" s="408"/>
      <c r="F6" s="408"/>
      <c r="G6" s="408"/>
      <c r="H6" s="409"/>
      <c r="Q6" s="1"/>
      <c r="R6" s="1"/>
      <c r="S6" s="1"/>
      <c r="T6" s="1"/>
      <c r="U6" s="1"/>
      <c r="V6" s="1"/>
      <c r="W6" s="1"/>
      <c r="X6" s="1"/>
      <c r="Y6" s="1"/>
      <c r="Z6" s="1"/>
      <c r="AA6" s="1"/>
      <c r="AB6" s="1"/>
    </row>
    <row r="7" spans="2:28" ht="15" customHeight="1" x14ac:dyDescent="0.35">
      <c r="B7" s="11"/>
      <c r="C7" s="401"/>
      <c r="D7" s="401"/>
      <c r="E7" s="401"/>
      <c r="F7" s="401"/>
      <c r="G7" s="401"/>
      <c r="H7" s="402"/>
      <c r="Q7" s="1"/>
      <c r="R7" s="1"/>
      <c r="S7" s="1"/>
      <c r="T7" s="1"/>
      <c r="U7" s="1"/>
      <c r="V7" s="1"/>
      <c r="W7" s="1"/>
      <c r="X7" s="1"/>
      <c r="Y7" s="1"/>
      <c r="Z7" s="1"/>
      <c r="AA7" s="1"/>
      <c r="AB7" s="1"/>
    </row>
    <row r="8" spans="2:28" ht="19.5" customHeight="1" x14ac:dyDescent="0.35">
      <c r="B8" s="192" t="s">
        <v>299</v>
      </c>
      <c r="C8" s="403" t="s">
        <v>298</v>
      </c>
      <c r="D8" s="403"/>
      <c r="E8" s="403"/>
      <c r="F8" s="403"/>
      <c r="G8" s="403"/>
      <c r="H8" s="404"/>
      <c r="Q8" s="1"/>
      <c r="R8" s="1"/>
      <c r="S8" s="1"/>
      <c r="T8" s="1"/>
      <c r="U8" s="1"/>
      <c r="V8" s="1"/>
      <c r="W8" s="1"/>
      <c r="X8" s="1"/>
      <c r="Y8" s="1"/>
      <c r="Z8" s="1"/>
      <c r="AA8" s="1"/>
      <c r="AB8" s="1"/>
    </row>
    <row r="9" spans="2:28" ht="15" customHeight="1" x14ac:dyDescent="0.35">
      <c r="B9" s="11"/>
      <c r="C9" s="401"/>
      <c r="D9" s="401"/>
      <c r="E9" s="401"/>
      <c r="F9" s="401"/>
      <c r="G9" s="401"/>
      <c r="H9" s="402"/>
      <c r="Q9" s="1"/>
      <c r="R9" s="1"/>
      <c r="S9" s="1"/>
      <c r="T9" s="1"/>
      <c r="U9" s="1"/>
      <c r="V9" s="1"/>
      <c r="W9" s="1"/>
      <c r="X9" s="1"/>
      <c r="Y9" s="1"/>
      <c r="Z9" s="1"/>
      <c r="AA9" s="1"/>
      <c r="AB9" s="1"/>
    </row>
    <row r="10" spans="2:28" ht="19.5" customHeight="1" x14ac:dyDescent="0.35">
      <c r="B10" s="188" t="s">
        <v>269</v>
      </c>
      <c r="C10" s="403" t="s">
        <v>249</v>
      </c>
      <c r="D10" s="403"/>
      <c r="E10" s="403"/>
      <c r="F10" s="403"/>
      <c r="G10" s="403"/>
      <c r="H10" s="428"/>
      <c r="Q10" s="1"/>
      <c r="R10" s="1"/>
      <c r="S10" s="1"/>
      <c r="T10" s="1"/>
      <c r="U10" s="1"/>
      <c r="V10" s="1"/>
      <c r="W10" s="1"/>
      <c r="X10" s="1"/>
      <c r="Y10" s="1"/>
      <c r="Z10" s="1"/>
      <c r="AA10" s="1"/>
      <c r="AB10" s="1"/>
    </row>
    <row r="11" spans="2:28" ht="15" customHeight="1" x14ac:dyDescent="0.35">
      <c r="B11" s="11"/>
      <c r="C11" s="189"/>
      <c r="D11" s="189"/>
      <c r="E11" s="189"/>
      <c r="F11" s="189"/>
      <c r="G11" s="189"/>
      <c r="H11" s="190"/>
      <c r="Q11" s="1"/>
      <c r="R11" s="1"/>
      <c r="S11" s="1"/>
      <c r="T11" s="1"/>
      <c r="U11" s="1"/>
      <c r="V11" s="1"/>
      <c r="W11" s="1"/>
      <c r="X11" s="1"/>
      <c r="Y11" s="1"/>
      <c r="Z11" s="1"/>
      <c r="AA11" s="1"/>
      <c r="AB11" s="1"/>
    </row>
    <row r="12" spans="2:28" ht="19" customHeight="1" x14ac:dyDescent="0.35">
      <c r="B12" s="191" t="s">
        <v>233</v>
      </c>
      <c r="C12" s="429" t="s">
        <v>234</v>
      </c>
      <c r="D12" s="429"/>
      <c r="E12" s="429"/>
      <c r="F12" s="429"/>
      <c r="G12" s="429"/>
      <c r="H12" s="430"/>
      <c r="Q12" s="1"/>
      <c r="R12" s="1"/>
      <c r="S12" s="1"/>
      <c r="T12" s="1"/>
      <c r="U12" s="1"/>
      <c r="V12" s="1"/>
      <c r="W12" s="1"/>
      <c r="X12" s="1"/>
      <c r="Y12" s="1"/>
      <c r="Z12" s="1"/>
      <c r="AA12" s="1"/>
      <c r="AB12" s="1"/>
    </row>
    <row r="13" spans="2:28" ht="15" customHeight="1" x14ac:dyDescent="0.35">
      <c r="B13" s="11"/>
      <c r="C13" s="401"/>
      <c r="D13" s="401"/>
      <c r="E13" s="401"/>
      <c r="F13" s="401"/>
      <c r="G13" s="401"/>
      <c r="H13" s="402"/>
      <c r="Q13" s="1"/>
      <c r="R13" s="1"/>
      <c r="S13" s="1"/>
      <c r="T13" s="1"/>
      <c r="U13" s="1"/>
      <c r="V13" s="1"/>
      <c r="W13" s="1"/>
      <c r="X13" s="1"/>
      <c r="Y13" s="1"/>
      <c r="Z13" s="1"/>
      <c r="AA13" s="1"/>
      <c r="AB13" s="1"/>
    </row>
    <row r="14" spans="2:28" ht="18.5" x14ac:dyDescent="0.35">
      <c r="B14" s="12" t="s">
        <v>11</v>
      </c>
      <c r="C14" s="426" t="str">
        <f>'DESPESES.SUB_Sol.licitant'!$C$10</f>
        <v>Escriure títol del projecte</v>
      </c>
      <c r="D14" s="426"/>
      <c r="E14" s="426"/>
      <c r="F14" s="426"/>
      <c r="G14" s="426"/>
      <c r="H14" s="427"/>
      <c r="Q14" s="1"/>
      <c r="R14" s="1"/>
      <c r="S14" s="1"/>
      <c r="T14" s="1"/>
      <c r="U14" s="1"/>
      <c r="V14" s="1"/>
      <c r="W14" s="1"/>
      <c r="X14" s="1"/>
      <c r="Y14" s="1"/>
      <c r="Z14" s="1"/>
      <c r="AA14" s="1"/>
      <c r="AB14" s="1"/>
    </row>
    <row r="15" spans="2:28" ht="19" thickBot="1" x14ac:dyDescent="0.4">
      <c r="B15" s="13"/>
      <c r="C15" s="412"/>
      <c r="D15" s="412"/>
      <c r="E15" s="412"/>
      <c r="F15" s="412"/>
      <c r="G15" s="412"/>
      <c r="H15" s="413"/>
      <c r="Q15" s="1"/>
      <c r="R15" s="1"/>
      <c r="S15" s="1"/>
      <c r="T15" s="1"/>
      <c r="U15" s="1"/>
      <c r="V15" s="1"/>
      <c r="W15" s="1"/>
      <c r="X15" s="1"/>
      <c r="Y15" s="1"/>
      <c r="Z15" s="1"/>
      <c r="AA15" s="1"/>
      <c r="AB15" s="1"/>
    </row>
    <row r="16" spans="2:28" s="1" customFormat="1" ht="15" customHeight="1" x14ac:dyDescent="0.35">
      <c r="B16" s="27"/>
      <c r="C16" s="27"/>
      <c r="D16" s="27"/>
      <c r="E16" s="27"/>
      <c r="F16" s="27"/>
    </row>
    <row r="17" spans="2:20" ht="23.5" x14ac:dyDescent="0.35">
      <c r="B17" s="417" t="s">
        <v>66</v>
      </c>
      <c r="C17" s="417"/>
      <c r="D17" s="417"/>
      <c r="E17" s="417"/>
      <c r="F17" s="417"/>
      <c r="G17" s="417"/>
      <c r="H17" s="417"/>
    </row>
    <row r="18" spans="2:20" s="1" customFormat="1" ht="20.149999999999999" customHeight="1" thickBot="1" x14ac:dyDescent="0.4">
      <c r="B18" s="27"/>
      <c r="C18" s="27"/>
      <c r="D18" s="27"/>
      <c r="E18" s="27"/>
      <c r="F18" s="27"/>
    </row>
    <row r="19" spans="2:20" s="1" customFormat="1" ht="30" customHeight="1" thickTop="1" x14ac:dyDescent="0.35">
      <c r="B19" s="420" t="s">
        <v>9</v>
      </c>
      <c r="C19" s="421"/>
      <c r="D19" s="421"/>
      <c r="E19" s="20"/>
      <c r="F19" s="174"/>
      <c r="G19" s="174"/>
      <c r="H19" s="174">
        <f>+$E$38</f>
        <v>0</v>
      </c>
    </row>
    <row r="20" spans="2:20" s="1" customFormat="1" ht="30" customHeight="1" x14ac:dyDescent="0.35">
      <c r="B20" s="424" t="s">
        <v>26</v>
      </c>
      <c r="C20" s="425"/>
      <c r="D20" s="425"/>
      <c r="E20" s="21"/>
      <c r="F20" s="175"/>
      <c r="G20" s="175"/>
      <c r="H20" s="175">
        <f>+$F$57</f>
        <v>0</v>
      </c>
    </row>
    <row r="21" spans="2:20" s="1" customFormat="1" ht="30" customHeight="1" thickBot="1" x14ac:dyDescent="0.4">
      <c r="B21" s="22" t="s">
        <v>14</v>
      </c>
      <c r="C21" s="23"/>
      <c r="D21" s="23"/>
      <c r="E21" s="24"/>
      <c r="F21" s="176"/>
      <c r="G21" s="176"/>
      <c r="H21" s="176">
        <f>SUM($H$19:$H$20)</f>
        <v>0</v>
      </c>
    </row>
    <row r="22" spans="2:20" s="1" customFormat="1" ht="30" customHeight="1" thickBot="1" x14ac:dyDescent="0.4">
      <c r="B22" s="422" t="s">
        <v>71</v>
      </c>
      <c r="C22" s="423"/>
      <c r="D22" s="423"/>
      <c r="E22" s="127"/>
      <c r="F22" s="177"/>
      <c r="G22" s="177"/>
      <c r="H22" s="177">
        <f>+$F$38+$G$57</f>
        <v>0</v>
      </c>
    </row>
    <row r="23" spans="2:20" s="1" customFormat="1" ht="15" thickTop="1" x14ac:dyDescent="0.35"/>
    <row r="24" spans="2:20" ht="23.5" x14ac:dyDescent="0.35">
      <c r="B24" s="417" t="s">
        <v>67</v>
      </c>
      <c r="C24" s="417"/>
      <c r="D24" s="417"/>
      <c r="E24" s="417"/>
      <c r="F24" s="417"/>
      <c r="G24" s="417"/>
      <c r="H24" s="417"/>
    </row>
    <row r="25" spans="2:20" x14ac:dyDescent="0.35">
      <c r="B25" s="1"/>
      <c r="C25" s="1"/>
      <c r="D25" s="1"/>
      <c r="E25" s="1"/>
      <c r="F25" s="1"/>
    </row>
    <row r="26" spans="2:20" s="1" customFormat="1" ht="15.5" x14ac:dyDescent="0.35">
      <c r="B26" s="14" t="s">
        <v>68</v>
      </c>
      <c r="C26" s="15"/>
      <c r="D26" s="15"/>
      <c r="E26" s="15"/>
      <c r="F26" s="15"/>
      <c r="G26" s="15"/>
      <c r="Q26"/>
      <c r="R26"/>
      <c r="S26"/>
      <c r="T26"/>
    </row>
    <row r="27" spans="2:20" s="1" customFormat="1" ht="50.25" customHeight="1" x14ac:dyDescent="0.35">
      <c r="B27" s="139" t="s">
        <v>2</v>
      </c>
      <c r="C27" s="31" t="s">
        <v>3</v>
      </c>
      <c r="D27" s="31" t="s">
        <v>4</v>
      </c>
      <c r="E27" s="17" t="s">
        <v>13</v>
      </c>
      <c r="F27" s="17" t="s">
        <v>70</v>
      </c>
      <c r="G27" s="17" t="s">
        <v>83</v>
      </c>
      <c r="Q27"/>
      <c r="R27"/>
      <c r="S27"/>
      <c r="T27"/>
    </row>
    <row r="28" spans="2:20" s="1" customFormat="1" ht="20.149999999999999" customHeight="1" x14ac:dyDescent="0.35">
      <c r="B28" s="134"/>
      <c r="C28" s="135"/>
      <c r="D28" s="135"/>
      <c r="E28" s="140"/>
      <c r="F28" s="124"/>
      <c r="G28" s="131"/>
      <c r="Q28"/>
      <c r="R28"/>
      <c r="S28"/>
      <c r="T28"/>
    </row>
    <row r="29" spans="2:20" s="1" customFormat="1" ht="20.149999999999999" customHeight="1" x14ac:dyDescent="0.35">
      <c r="B29" s="134"/>
      <c r="C29" s="135"/>
      <c r="D29" s="135"/>
      <c r="E29" s="140"/>
      <c r="F29" s="124"/>
      <c r="G29" s="131"/>
      <c r="Q29"/>
      <c r="R29"/>
      <c r="S29"/>
      <c r="T29"/>
    </row>
    <row r="30" spans="2:20" s="1" customFormat="1" ht="20.149999999999999" customHeight="1" x14ac:dyDescent="0.35">
      <c r="B30" s="134"/>
      <c r="C30" s="135"/>
      <c r="D30" s="135"/>
      <c r="E30" s="140"/>
      <c r="F30" s="124"/>
      <c r="G30" s="131"/>
      <c r="Q30"/>
      <c r="R30"/>
      <c r="S30"/>
      <c r="T30"/>
    </row>
    <row r="31" spans="2:20" s="1" customFormat="1" ht="20.149999999999999" customHeight="1" x14ac:dyDescent="0.35">
      <c r="B31" s="134"/>
      <c r="C31" s="135"/>
      <c r="D31" s="135"/>
      <c r="E31" s="140"/>
      <c r="F31" s="124"/>
      <c r="G31" s="131"/>
      <c r="Q31"/>
      <c r="R31"/>
      <c r="S31"/>
      <c r="T31"/>
    </row>
    <row r="32" spans="2:20" s="1" customFormat="1" ht="20.149999999999999" customHeight="1" x14ac:dyDescent="0.35">
      <c r="B32" s="134"/>
      <c r="C32" s="135"/>
      <c r="D32" s="135"/>
      <c r="E32" s="140"/>
      <c r="F32" s="124"/>
      <c r="G32" s="131"/>
      <c r="Q32"/>
      <c r="R32"/>
      <c r="S32"/>
      <c r="T32"/>
    </row>
    <row r="33" spans="2:20" s="1" customFormat="1" ht="20.149999999999999" customHeight="1" x14ac:dyDescent="0.35">
      <c r="B33" s="134"/>
      <c r="C33" s="135"/>
      <c r="D33" s="135"/>
      <c r="E33" s="140"/>
      <c r="F33" s="124"/>
      <c r="G33" s="131"/>
      <c r="Q33"/>
      <c r="R33"/>
      <c r="S33"/>
      <c r="T33"/>
    </row>
    <row r="34" spans="2:20" s="1" customFormat="1" ht="20.149999999999999" customHeight="1" x14ac:dyDescent="0.35">
      <c r="B34" s="134"/>
      <c r="C34" s="135"/>
      <c r="D34" s="135"/>
      <c r="E34" s="140"/>
      <c r="F34" s="124"/>
      <c r="G34" s="131"/>
      <c r="Q34"/>
      <c r="R34"/>
      <c r="S34"/>
      <c r="T34"/>
    </row>
    <row r="35" spans="2:20" s="1" customFormat="1" ht="20.149999999999999" customHeight="1" x14ac:dyDescent="0.35">
      <c r="B35" s="134"/>
      <c r="C35" s="135"/>
      <c r="D35" s="135"/>
      <c r="E35" s="140"/>
      <c r="F35" s="124"/>
      <c r="G35" s="131"/>
      <c r="Q35"/>
      <c r="R35"/>
      <c r="S35"/>
      <c r="T35"/>
    </row>
    <row r="36" spans="2:20" s="1" customFormat="1" ht="20.149999999999999" customHeight="1" x14ac:dyDescent="0.35">
      <c r="B36" s="134"/>
      <c r="C36" s="135"/>
      <c r="D36" s="135"/>
      <c r="E36" s="140"/>
      <c r="F36" s="124"/>
      <c r="G36" s="131"/>
      <c r="Q36"/>
      <c r="R36"/>
      <c r="S36"/>
      <c r="T36"/>
    </row>
    <row r="37" spans="2:20" s="1" customFormat="1" ht="20.149999999999999" customHeight="1" x14ac:dyDescent="0.35">
      <c r="B37" s="28"/>
      <c r="C37" s="137"/>
      <c r="D37" s="137"/>
      <c r="E37" s="3"/>
      <c r="F37" s="124"/>
      <c r="G37" s="131"/>
      <c r="Q37"/>
      <c r="R37"/>
      <c r="S37"/>
      <c r="T37"/>
    </row>
    <row r="38" spans="2:20" s="1" customFormat="1" ht="40" customHeight="1" x14ac:dyDescent="0.35">
      <c r="B38" s="29" t="s">
        <v>0</v>
      </c>
      <c r="C38" s="30"/>
      <c r="D38" s="30"/>
      <c r="E38" s="16">
        <f>+SUM(E28:E37)</f>
        <v>0</v>
      </c>
      <c r="F38" s="16">
        <f>SUM(F28:F37)</f>
        <v>0</v>
      </c>
      <c r="G38" s="7"/>
      <c r="Q38"/>
      <c r="R38"/>
      <c r="S38"/>
      <c r="T38"/>
    </row>
    <row r="39" spans="2:20" s="1" customFormat="1" x14ac:dyDescent="0.35">
      <c r="B39" s="4"/>
      <c r="C39" s="5"/>
      <c r="D39" s="5"/>
      <c r="E39" s="7"/>
    </row>
    <row r="40" spans="2:20" s="1" customFormat="1" ht="15.5" x14ac:dyDescent="0.35">
      <c r="B40" s="14" t="s">
        <v>69</v>
      </c>
      <c r="C40" s="15"/>
      <c r="D40" s="15"/>
      <c r="E40" s="15"/>
      <c r="F40" s="15"/>
      <c r="G40" s="15"/>
      <c r="H40" s="15"/>
      <c r="Q40"/>
      <c r="R40"/>
      <c r="S40"/>
      <c r="T40"/>
    </row>
    <row r="41" spans="2:20" s="1" customFormat="1" ht="51" customHeight="1" x14ac:dyDescent="0.35">
      <c r="B41" s="133" t="s">
        <v>5</v>
      </c>
      <c r="C41" s="17" t="s">
        <v>72</v>
      </c>
      <c r="D41" s="31" t="s">
        <v>16</v>
      </c>
      <c r="E41" s="18" t="s">
        <v>8</v>
      </c>
      <c r="F41" s="17" t="s">
        <v>13</v>
      </c>
      <c r="G41" s="17" t="s">
        <v>70</v>
      </c>
      <c r="H41" s="17" t="s">
        <v>83</v>
      </c>
      <c r="Q41"/>
      <c r="R41"/>
      <c r="S41"/>
      <c r="T41"/>
    </row>
    <row r="42" spans="2:20" s="1" customFormat="1" ht="20.149999999999999" customHeight="1" x14ac:dyDescent="0.35">
      <c r="B42" s="134"/>
      <c r="C42" s="135"/>
      <c r="D42" s="135"/>
      <c r="E42" s="136"/>
      <c r="F42" s="142">
        <f>+D42*E42</f>
        <v>0</v>
      </c>
      <c r="G42" s="132"/>
      <c r="H42" s="131"/>
      <c r="Q42"/>
      <c r="R42"/>
      <c r="S42"/>
      <c r="T42"/>
    </row>
    <row r="43" spans="2:20" s="1" customFormat="1" ht="20.149999999999999" customHeight="1" x14ac:dyDescent="0.35">
      <c r="B43" s="134"/>
      <c r="C43" s="135"/>
      <c r="D43" s="135"/>
      <c r="E43" s="136"/>
      <c r="F43" s="142">
        <f t="shared" ref="F43:F56" si="0">+D43*E43</f>
        <v>0</v>
      </c>
      <c r="G43" s="132"/>
      <c r="H43" s="131"/>
      <c r="Q43"/>
      <c r="R43"/>
      <c r="S43"/>
      <c r="T43"/>
    </row>
    <row r="44" spans="2:20" s="1" customFormat="1" ht="20.149999999999999" customHeight="1" x14ac:dyDescent="0.35">
      <c r="B44" s="134"/>
      <c r="C44" s="135"/>
      <c r="D44" s="135"/>
      <c r="E44" s="136"/>
      <c r="F44" s="142">
        <f t="shared" si="0"/>
        <v>0</v>
      </c>
      <c r="G44" s="132"/>
      <c r="H44" s="131"/>
      <c r="Q44"/>
      <c r="R44"/>
      <c r="S44"/>
      <c r="T44"/>
    </row>
    <row r="45" spans="2:20" s="1" customFormat="1" ht="20.149999999999999" customHeight="1" x14ac:dyDescent="0.35">
      <c r="B45" s="134"/>
      <c r="C45" s="135"/>
      <c r="D45" s="135"/>
      <c r="E45" s="136"/>
      <c r="F45" s="142">
        <f t="shared" si="0"/>
        <v>0</v>
      </c>
      <c r="G45" s="132"/>
      <c r="H45" s="131"/>
      <c r="Q45"/>
      <c r="R45"/>
      <c r="S45"/>
      <c r="T45"/>
    </row>
    <row r="46" spans="2:20" s="1" customFormat="1" ht="20.149999999999999" customHeight="1" x14ac:dyDescent="0.35">
      <c r="B46" s="134"/>
      <c r="C46" s="135"/>
      <c r="D46" s="135"/>
      <c r="E46" s="136"/>
      <c r="F46" s="142">
        <f t="shared" si="0"/>
        <v>0</v>
      </c>
      <c r="G46" s="132"/>
      <c r="H46" s="131"/>
      <c r="Q46"/>
      <c r="R46"/>
      <c r="S46"/>
      <c r="T46"/>
    </row>
    <row r="47" spans="2:20" s="1" customFormat="1" ht="20.149999999999999" customHeight="1" x14ac:dyDescent="0.35">
      <c r="B47" s="134"/>
      <c r="C47" s="135"/>
      <c r="D47" s="135"/>
      <c r="E47" s="136"/>
      <c r="F47" s="142">
        <f t="shared" si="0"/>
        <v>0</v>
      </c>
      <c r="G47" s="132"/>
      <c r="H47" s="131"/>
      <c r="Q47"/>
      <c r="R47"/>
      <c r="S47"/>
      <c r="T47"/>
    </row>
    <row r="48" spans="2:20" s="1" customFormat="1" ht="20.149999999999999" customHeight="1" x14ac:dyDescent="0.35">
      <c r="B48" s="134"/>
      <c r="C48" s="135"/>
      <c r="D48" s="135"/>
      <c r="E48" s="136"/>
      <c r="F48" s="142">
        <f t="shared" si="0"/>
        <v>0</v>
      </c>
      <c r="G48" s="132"/>
      <c r="H48" s="131"/>
      <c r="Q48"/>
      <c r="R48"/>
      <c r="S48"/>
      <c r="T48"/>
    </row>
    <row r="49" spans="2:20" s="1" customFormat="1" ht="20.149999999999999" customHeight="1" x14ac:dyDescent="0.35">
      <c r="B49" s="134"/>
      <c r="C49" s="135"/>
      <c r="D49" s="135"/>
      <c r="E49" s="136"/>
      <c r="F49" s="142">
        <f t="shared" si="0"/>
        <v>0</v>
      </c>
      <c r="G49" s="132"/>
      <c r="H49" s="131"/>
      <c r="Q49"/>
      <c r="R49"/>
      <c r="S49"/>
      <c r="T49"/>
    </row>
    <row r="50" spans="2:20" s="1" customFormat="1" ht="20.149999999999999" customHeight="1" x14ac:dyDescent="0.35">
      <c r="B50" s="134"/>
      <c r="C50" s="135"/>
      <c r="D50" s="135"/>
      <c r="E50" s="136"/>
      <c r="F50" s="142">
        <f t="shared" si="0"/>
        <v>0</v>
      </c>
      <c r="G50" s="132"/>
      <c r="H50" s="131"/>
      <c r="Q50"/>
      <c r="R50"/>
      <c r="S50"/>
      <c r="T50"/>
    </row>
    <row r="51" spans="2:20" s="1" customFormat="1" ht="20.149999999999999" customHeight="1" x14ac:dyDescent="0.35">
      <c r="B51" s="134"/>
      <c r="C51" s="135"/>
      <c r="D51" s="135"/>
      <c r="E51" s="136"/>
      <c r="F51" s="142">
        <f t="shared" si="0"/>
        <v>0</v>
      </c>
      <c r="G51" s="132"/>
      <c r="H51" s="131"/>
      <c r="Q51"/>
      <c r="R51"/>
      <c r="S51"/>
      <c r="T51"/>
    </row>
    <row r="52" spans="2:20" s="1" customFormat="1" ht="20.149999999999999" customHeight="1" x14ac:dyDescent="0.35">
      <c r="B52" s="134"/>
      <c r="C52" s="135"/>
      <c r="D52" s="135"/>
      <c r="E52" s="136"/>
      <c r="F52" s="142">
        <f t="shared" si="0"/>
        <v>0</v>
      </c>
      <c r="G52" s="132"/>
      <c r="H52" s="131"/>
      <c r="Q52"/>
      <c r="R52"/>
      <c r="S52"/>
      <c r="T52"/>
    </row>
    <row r="53" spans="2:20" s="1" customFormat="1" ht="20.149999999999999" customHeight="1" x14ac:dyDescent="0.35">
      <c r="B53" s="134"/>
      <c r="C53" s="135"/>
      <c r="D53" s="135"/>
      <c r="E53" s="136"/>
      <c r="F53" s="142">
        <f t="shared" si="0"/>
        <v>0</v>
      </c>
      <c r="G53" s="132"/>
      <c r="H53" s="131"/>
      <c r="Q53"/>
      <c r="R53"/>
      <c r="S53"/>
      <c r="T53"/>
    </row>
    <row r="54" spans="2:20" s="1" customFormat="1" ht="20.149999999999999" customHeight="1" x14ac:dyDescent="0.35">
      <c r="B54" s="134"/>
      <c r="C54" s="135"/>
      <c r="D54" s="135"/>
      <c r="E54" s="136"/>
      <c r="F54" s="142">
        <f t="shared" si="0"/>
        <v>0</v>
      </c>
      <c r="G54" s="132"/>
      <c r="H54" s="131"/>
      <c r="Q54"/>
      <c r="R54"/>
      <c r="S54"/>
      <c r="T54"/>
    </row>
    <row r="55" spans="2:20" s="1" customFormat="1" ht="20.149999999999999" customHeight="1" x14ac:dyDescent="0.35">
      <c r="B55" s="134"/>
      <c r="C55" s="135"/>
      <c r="D55" s="135"/>
      <c r="E55" s="136"/>
      <c r="F55" s="142">
        <f t="shared" si="0"/>
        <v>0</v>
      </c>
      <c r="G55" s="132"/>
      <c r="H55" s="131"/>
      <c r="Q55"/>
      <c r="R55"/>
      <c r="S55"/>
      <c r="T55"/>
    </row>
    <row r="56" spans="2:20" s="1" customFormat="1" ht="20.149999999999999" customHeight="1" x14ac:dyDescent="0.35">
      <c r="B56" s="28"/>
      <c r="C56" s="137"/>
      <c r="D56" s="137"/>
      <c r="E56" s="138"/>
      <c r="F56" s="142">
        <f t="shared" si="0"/>
        <v>0</v>
      </c>
      <c r="G56" s="132"/>
      <c r="H56" s="131"/>
      <c r="Q56"/>
      <c r="R56"/>
      <c r="S56"/>
      <c r="T56"/>
    </row>
    <row r="57" spans="2:20" s="1" customFormat="1" ht="40" customHeight="1" x14ac:dyDescent="0.35">
      <c r="B57" s="29" t="s">
        <v>93</v>
      </c>
      <c r="C57" s="30"/>
      <c r="D57" s="30"/>
      <c r="E57" s="30"/>
      <c r="F57" s="19">
        <f>+SUM(F42:F56)</f>
        <v>0</v>
      </c>
      <c r="G57" s="16">
        <f>SUM(G42:G56)</f>
        <v>0</v>
      </c>
      <c r="H57" s="7"/>
      <c r="Q57"/>
      <c r="R57"/>
      <c r="S57"/>
      <c r="T57"/>
    </row>
    <row r="58" spans="2:20" s="1" customFormat="1" ht="20.149999999999999" customHeight="1" x14ac:dyDescent="0.35">
      <c r="B58" s="4"/>
      <c r="C58" s="5"/>
      <c r="D58" s="5"/>
      <c r="E58" s="6"/>
      <c r="F58" s="8"/>
    </row>
    <row r="59" spans="2:20" s="1" customFormat="1" x14ac:dyDescent="0.35">
      <c r="B59" s="6"/>
      <c r="C59" s="6"/>
      <c r="D59" s="6"/>
      <c r="E59" s="6"/>
      <c r="F59" s="6"/>
      <c r="Q59"/>
      <c r="R59"/>
      <c r="S59"/>
      <c r="T59"/>
    </row>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sheetData>
  <sheetProtection algorithmName="SHA-512" hashValue="jxUjv3BIUA/dDKn6/mPDi9hb2zRCFaHAZMSbkcjv+lUwc9ef6njEoTdP4T/OQ95dbsQDKcBpJzbERenLiky+OA==" saltValue="gd0Tro+GD7kFhoPf6V8z8w==" spinCount="100000" sheet="1" insertRows="0"/>
  <mergeCells count="15">
    <mergeCell ref="B24:H24"/>
    <mergeCell ref="B20:D20"/>
    <mergeCell ref="B22:D22"/>
    <mergeCell ref="B3:F3"/>
    <mergeCell ref="B19:D19"/>
    <mergeCell ref="C6:H6"/>
    <mergeCell ref="C13:H13"/>
    <mergeCell ref="C14:H14"/>
    <mergeCell ref="C15:H15"/>
    <mergeCell ref="B17:H17"/>
    <mergeCell ref="C9:H9"/>
    <mergeCell ref="C10:H10"/>
    <mergeCell ref="C12:H12"/>
    <mergeCell ref="C7:H7"/>
    <mergeCell ref="C8:H8"/>
  </mergeCells>
  <conditionalFormatting sqref="H21">
    <cfRule type="cellIs" dxfId="0" priority="1" operator="between">
      <formula>1</formula>
      <formula>3000</formula>
    </cfRule>
  </conditionalFormatting>
  <pageMargins left="0.25" right="0.25" top="0.75" bottom="0.75" header="0.3" footer="0.3"/>
  <pageSetup paperSize="9" scale="46" fitToHeight="0" orientation="portrait" r:id="rId1"/>
  <headerFooter>
    <oddFooter>&amp;R&amp;8Annex pressupost sol·licitud reforç projectes clústers
Versió 1, 22 de juny de 2021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B0ACEDF-67A6-4948-BA27-D14860AB8C81}">
          <x14:formula1>
            <xm:f>'Valors possibles'!$V$2:$V$43</xm:f>
          </x14:formula1>
          <xm:sqref>C12</xm:sqref>
        </x14:dataValidation>
        <x14:dataValidation type="list" allowBlank="1" showInputMessage="1" showErrorMessage="1" xr:uid="{A3CF6108-4F9C-43F9-9275-8DD93FC2DDF0}">
          <x14:formula1>
            <xm:f>'Valors possibles'!$Y$2:$Y$4</xm:f>
          </x14:formula1>
          <xm:sqref>C10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1C05-B5FB-4483-AC20-F49460E9FEB2}">
  <sheetPr>
    <tabColor theme="4" tint="-0.249977111117893"/>
  </sheetPr>
  <dimension ref="A1:BH43"/>
  <sheetViews>
    <sheetView topLeftCell="P1" zoomScaleNormal="100" workbookViewId="0">
      <selection activeCell="Q6" sqref="Q6"/>
    </sheetView>
  </sheetViews>
  <sheetFormatPr defaultColWidth="9.1796875" defaultRowHeight="14.5" x14ac:dyDescent="0.35"/>
  <cols>
    <col min="1" max="1" width="11" style="46" customWidth="1"/>
    <col min="2" max="2" width="11" style="46" bestFit="1" customWidth="1"/>
    <col min="3" max="3" width="11" style="46" customWidth="1"/>
    <col min="4" max="6" width="11" style="46" bestFit="1" customWidth="1"/>
    <col min="7" max="8" width="11" style="46" customWidth="1"/>
    <col min="9" max="16" width="11" style="46" bestFit="1" customWidth="1"/>
    <col min="17" max="17" width="11" style="46" customWidth="1"/>
    <col min="18" max="18" width="11" style="46" bestFit="1" customWidth="1"/>
    <col min="19" max="19" width="2" style="1" customWidth="1"/>
    <col min="20" max="20" width="19.1796875" style="49" bestFit="1" customWidth="1"/>
    <col min="21" max="21" width="2" style="1" customWidth="1"/>
    <col min="22" max="22" width="15.54296875" style="158" bestFit="1" customWidth="1"/>
    <col min="23" max="23" width="19.1796875" style="155" bestFit="1" customWidth="1"/>
    <col min="24" max="24" width="2" style="1" customWidth="1"/>
    <col min="25" max="25" width="15.54296875" style="169" bestFit="1" customWidth="1"/>
    <col min="26" max="26" width="9.1796875" style="169"/>
    <col min="27" max="27" width="9.1796875" style="1"/>
    <col min="28" max="28" width="25.453125" style="204" customWidth="1"/>
    <col min="29" max="29" width="9.1796875" style="204"/>
    <col min="30" max="30" width="6.81640625" style="1" customWidth="1"/>
    <col min="31" max="31" width="24.36328125" style="217" customWidth="1"/>
    <col min="32" max="60" width="9.1796875" style="1"/>
  </cols>
  <sheetData>
    <row r="1" spans="1:60" s="48" customFormat="1" x14ac:dyDescent="0.35">
      <c r="A1" s="45" t="s">
        <v>172</v>
      </c>
      <c r="B1" s="46"/>
      <c r="C1" s="46"/>
      <c r="D1" s="46"/>
      <c r="E1" s="46"/>
      <c r="F1" s="46"/>
      <c r="G1" s="46"/>
      <c r="H1" s="46"/>
      <c r="I1" s="46"/>
      <c r="J1" s="46"/>
      <c r="K1" s="46"/>
      <c r="L1" s="46"/>
      <c r="M1" s="46"/>
      <c r="N1" s="46"/>
      <c r="O1" s="46"/>
      <c r="P1" s="46"/>
      <c r="Q1" s="46"/>
      <c r="R1" s="46"/>
      <c r="S1" s="1"/>
      <c r="T1" s="44" t="s">
        <v>141</v>
      </c>
      <c r="U1" s="1"/>
      <c r="V1" s="156" t="s">
        <v>173</v>
      </c>
      <c r="W1" s="153" t="s">
        <v>239</v>
      </c>
      <c r="X1" s="1"/>
      <c r="Y1" s="168" t="s">
        <v>245</v>
      </c>
      <c r="Z1" s="168"/>
      <c r="AA1" s="47"/>
      <c r="AB1" s="203" t="s">
        <v>326</v>
      </c>
      <c r="AC1" s="203"/>
      <c r="AD1" s="47"/>
      <c r="AE1" s="216" t="s">
        <v>338</v>
      </c>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row>
    <row r="2" spans="1:60" x14ac:dyDescent="0.35">
      <c r="T2" s="173" t="s">
        <v>170</v>
      </c>
      <c r="V2" s="157" t="s">
        <v>174</v>
      </c>
      <c r="W2" s="154">
        <v>2</v>
      </c>
      <c r="Y2" s="170" t="s">
        <v>246</v>
      </c>
      <c r="Z2" s="171">
        <v>0.8</v>
      </c>
      <c r="AB2" s="205" t="s">
        <v>246</v>
      </c>
      <c r="AC2" s="205">
        <v>5</v>
      </c>
      <c r="AE2" s="218" t="s">
        <v>342</v>
      </c>
    </row>
    <row r="3" spans="1:60" x14ac:dyDescent="0.35">
      <c r="A3" s="50" t="s">
        <v>144</v>
      </c>
      <c r="B3" s="50" t="s">
        <v>145</v>
      </c>
      <c r="C3" s="50" t="s">
        <v>243</v>
      </c>
      <c r="D3" s="50" t="s">
        <v>146</v>
      </c>
      <c r="E3" s="50" t="s">
        <v>147</v>
      </c>
      <c r="F3" s="50" t="s">
        <v>148</v>
      </c>
      <c r="G3" s="50" t="s">
        <v>149</v>
      </c>
      <c r="H3" s="50" t="s">
        <v>303</v>
      </c>
      <c r="I3" s="50" t="s">
        <v>150</v>
      </c>
      <c r="J3" s="50" t="s">
        <v>151</v>
      </c>
      <c r="K3" s="50" t="s">
        <v>152</v>
      </c>
      <c r="L3" s="50" t="s">
        <v>153</v>
      </c>
      <c r="M3" s="50" t="s">
        <v>154</v>
      </c>
      <c r="N3" s="50" t="s">
        <v>155</v>
      </c>
      <c r="O3" s="50" t="s">
        <v>156</v>
      </c>
      <c r="P3" s="50" t="s">
        <v>157</v>
      </c>
      <c r="Q3" s="50" t="s">
        <v>323</v>
      </c>
      <c r="R3" s="46" t="s">
        <v>324</v>
      </c>
      <c r="S3" s="68"/>
      <c r="T3" s="173" t="s">
        <v>142</v>
      </c>
      <c r="U3" s="68"/>
      <c r="V3" s="157" t="s">
        <v>188</v>
      </c>
      <c r="W3" s="154">
        <v>2</v>
      </c>
      <c r="X3" s="68"/>
      <c r="Y3" s="170" t="s">
        <v>247</v>
      </c>
      <c r="Z3" s="171">
        <v>0.2</v>
      </c>
      <c r="AB3" s="205" t="s">
        <v>384</v>
      </c>
      <c r="AC3" s="205">
        <v>5</v>
      </c>
      <c r="AE3" s="218" t="s">
        <v>379</v>
      </c>
    </row>
    <row r="4" spans="1:60" x14ac:dyDescent="0.35">
      <c r="A4" s="167">
        <v>0</v>
      </c>
      <c r="B4" s="51">
        <v>0</v>
      </c>
      <c r="C4" s="51">
        <v>0</v>
      </c>
      <c r="D4" s="51">
        <v>0</v>
      </c>
      <c r="E4" s="51">
        <v>0</v>
      </c>
      <c r="F4" s="51">
        <v>0</v>
      </c>
      <c r="G4" s="51">
        <v>0</v>
      </c>
      <c r="H4" s="51">
        <v>0</v>
      </c>
      <c r="I4" s="51">
        <v>0</v>
      </c>
      <c r="J4" s="51">
        <v>0</v>
      </c>
      <c r="K4" s="51">
        <v>0</v>
      </c>
      <c r="L4" s="51">
        <v>0</v>
      </c>
      <c r="M4" s="51">
        <v>0</v>
      </c>
      <c r="N4" s="51">
        <v>0</v>
      </c>
      <c r="O4" s="51">
        <v>0</v>
      </c>
      <c r="P4" s="152">
        <v>0</v>
      </c>
      <c r="Q4" s="51">
        <v>0</v>
      </c>
      <c r="R4" s="51">
        <v>0</v>
      </c>
      <c r="S4" s="68"/>
      <c r="T4" s="173" t="s">
        <v>143</v>
      </c>
      <c r="U4" s="68"/>
      <c r="V4" s="157" t="s">
        <v>189</v>
      </c>
      <c r="W4" s="154">
        <v>2</v>
      </c>
      <c r="X4" s="68"/>
      <c r="Y4" s="170" t="s">
        <v>248</v>
      </c>
      <c r="Z4" s="171">
        <v>0.2</v>
      </c>
      <c r="AB4" s="205" t="s">
        <v>327</v>
      </c>
      <c r="AC4" s="205">
        <v>5</v>
      </c>
      <c r="AE4" s="218" t="s">
        <v>383</v>
      </c>
    </row>
    <row r="5" spans="1:60" x14ac:dyDescent="0.35">
      <c r="A5" s="167">
        <v>2</v>
      </c>
      <c r="B5" s="51">
        <v>2</v>
      </c>
      <c r="C5" s="51">
        <v>2</v>
      </c>
      <c r="D5" s="51">
        <v>3</v>
      </c>
      <c r="E5" s="51">
        <v>2</v>
      </c>
      <c r="F5" s="51">
        <v>1</v>
      </c>
      <c r="G5" s="51">
        <v>3</v>
      </c>
      <c r="H5" s="51">
        <v>3</v>
      </c>
      <c r="I5" s="51">
        <v>1</v>
      </c>
      <c r="J5" s="51">
        <v>1</v>
      </c>
      <c r="K5" s="51">
        <v>2</v>
      </c>
      <c r="L5" s="51">
        <v>2</v>
      </c>
      <c r="M5" s="51">
        <v>2</v>
      </c>
      <c r="N5" s="51">
        <v>1</v>
      </c>
      <c r="O5" s="51">
        <v>1</v>
      </c>
      <c r="P5" s="152">
        <v>3</v>
      </c>
      <c r="Q5" s="51">
        <v>1</v>
      </c>
      <c r="R5" s="51">
        <v>1</v>
      </c>
      <c r="S5" s="68"/>
      <c r="T5" s="173" t="s">
        <v>171</v>
      </c>
      <c r="U5" s="68"/>
      <c r="V5" s="157" t="s">
        <v>203</v>
      </c>
      <c r="W5" s="154">
        <v>5</v>
      </c>
      <c r="X5" s="68"/>
      <c r="AB5" s="205" t="s">
        <v>328</v>
      </c>
      <c r="AC5" s="205">
        <v>3</v>
      </c>
      <c r="AE5" s="218" t="s">
        <v>378</v>
      </c>
    </row>
    <row r="6" spans="1:60" x14ac:dyDescent="0.35">
      <c r="A6" s="167">
        <v>4</v>
      </c>
      <c r="B6" s="51">
        <v>4</v>
      </c>
      <c r="C6" s="51">
        <v>3</v>
      </c>
      <c r="D6" s="51">
        <v>5</v>
      </c>
      <c r="E6" s="51">
        <v>5</v>
      </c>
      <c r="F6" s="51">
        <v>2</v>
      </c>
      <c r="G6" s="51">
        <v>5</v>
      </c>
      <c r="H6" s="51">
        <v>5</v>
      </c>
      <c r="I6" s="51">
        <v>2</v>
      </c>
      <c r="J6" s="51">
        <v>2</v>
      </c>
      <c r="K6" s="51">
        <v>4</v>
      </c>
      <c r="L6" s="51">
        <v>3</v>
      </c>
      <c r="M6" s="51">
        <v>3</v>
      </c>
      <c r="N6" s="51">
        <v>2</v>
      </c>
      <c r="O6" s="51">
        <v>2</v>
      </c>
      <c r="P6" s="152">
        <v>5</v>
      </c>
      <c r="Q6" s="51">
        <v>2</v>
      </c>
      <c r="R6" s="51">
        <v>2</v>
      </c>
      <c r="S6" s="68"/>
      <c r="T6" s="173" t="s">
        <v>291</v>
      </c>
      <c r="U6" s="68"/>
      <c r="V6" s="157" t="s">
        <v>202</v>
      </c>
      <c r="W6" s="154">
        <v>5</v>
      </c>
      <c r="X6" s="68"/>
      <c r="AB6" s="205" t="s">
        <v>329</v>
      </c>
      <c r="AC6" s="205">
        <v>0</v>
      </c>
      <c r="AE6" s="218" t="s">
        <v>377</v>
      </c>
    </row>
    <row r="7" spans="1:60" x14ac:dyDescent="0.35">
      <c r="A7" s="51">
        <v>5</v>
      </c>
      <c r="B7" s="51">
        <v>5</v>
      </c>
      <c r="C7" s="51">
        <v>5</v>
      </c>
      <c r="D7" s="51"/>
      <c r="E7" s="51"/>
      <c r="F7" s="51">
        <v>3</v>
      </c>
      <c r="I7" s="51">
        <v>4</v>
      </c>
      <c r="J7" s="51">
        <v>3</v>
      </c>
      <c r="K7" s="51">
        <v>5</v>
      </c>
      <c r="L7" s="51">
        <v>5</v>
      </c>
      <c r="M7" s="51">
        <v>5</v>
      </c>
      <c r="N7" s="51">
        <v>3</v>
      </c>
      <c r="O7" s="51">
        <v>5</v>
      </c>
      <c r="Q7" s="51">
        <v>3</v>
      </c>
      <c r="R7" s="51">
        <v>3</v>
      </c>
      <c r="S7" s="68"/>
      <c r="T7" s="173" t="s">
        <v>158</v>
      </c>
      <c r="U7" s="68"/>
      <c r="V7" s="157" t="s">
        <v>190</v>
      </c>
      <c r="W7" s="154">
        <v>2</v>
      </c>
      <c r="X7" s="68"/>
      <c r="AE7" s="218" t="s">
        <v>380</v>
      </c>
    </row>
    <row r="8" spans="1:60" x14ac:dyDescent="0.35">
      <c r="F8" s="51">
        <v>4</v>
      </c>
      <c r="I8" s="51">
        <v>5</v>
      </c>
      <c r="J8" s="51">
        <v>4</v>
      </c>
      <c r="N8" s="51">
        <v>4</v>
      </c>
      <c r="Q8" s="51">
        <v>4</v>
      </c>
      <c r="R8" s="51">
        <v>4</v>
      </c>
      <c r="S8" s="68"/>
      <c r="T8" s="173" t="s">
        <v>251</v>
      </c>
      <c r="U8" s="68"/>
      <c r="V8" s="157" t="s">
        <v>204</v>
      </c>
      <c r="W8" s="154">
        <v>5</v>
      </c>
      <c r="X8" s="68"/>
      <c r="AE8" s="218" t="s">
        <v>340</v>
      </c>
    </row>
    <row r="9" spans="1:60" x14ac:dyDescent="0.35">
      <c r="F9" s="51">
        <v>5</v>
      </c>
      <c r="J9" s="51">
        <v>5</v>
      </c>
      <c r="N9" s="51">
        <v>5</v>
      </c>
      <c r="Q9" s="51">
        <v>5</v>
      </c>
      <c r="R9" s="51">
        <v>5</v>
      </c>
      <c r="V9" s="157" t="s">
        <v>175</v>
      </c>
      <c r="W9" s="154">
        <v>0</v>
      </c>
      <c r="AE9" s="218" t="s">
        <v>381</v>
      </c>
    </row>
    <row r="10" spans="1:60" x14ac:dyDescent="0.35">
      <c r="O10" s="50"/>
      <c r="V10" s="157" t="s">
        <v>176</v>
      </c>
      <c r="W10" s="154">
        <v>2</v>
      </c>
      <c r="AE10" s="218" t="s">
        <v>382</v>
      </c>
    </row>
    <row r="11" spans="1:60" x14ac:dyDescent="0.35">
      <c r="O11" s="50"/>
      <c r="V11" s="157" t="s">
        <v>191</v>
      </c>
      <c r="W11" s="154">
        <v>4</v>
      </c>
      <c r="AE11" s="218" t="s">
        <v>341</v>
      </c>
    </row>
    <row r="12" spans="1:60" x14ac:dyDescent="0.35">
      <c r="J12" s="50"/>
      <c r="L12" s="50"/>
      <c r="V12" s="157" t="s">
        <v>205</v>
      </c>
      <c r="W12" s="154">
        <v>4</v>
      </c>
      <c r="AE12" s="218" t="s">
        <v>339</v>
      </c>
    </row>
    <row r="13" spans="1:60" x14ac:dyDescent="0.35">
      <c r="J13" s="50"/>
      <c r="O13" s="50"/>
      <c r="V13" s="157" t="s">
        <v>177</v>
      </c>
      <c r="W13" s="154">
        <v>0</v>
      </c>
    </row>
    <row r="14" spans="1:60" x14ac:dyDescent="0.35">
      <c r="O14" s="50"/>
      <c r="V14" s="157" t="s">
        <v>192</v>
      </c>
      <c r="W14" s="154">
        <v>4</v>
      </c>
    </row>
    <row r="15" spans="1:60" x14ac:dyDescent="0.35">
      <c r="O15" s="50"/>
      <c r="V15" s="157" t="s">
        <v>178</v>
      </c>
      <c r="W15" s="154">
        <v>0</v>
      </c>
    </row>
    <row r="16" spans="1:60" x14ac:dyDescent="0.35">
      <c r="V16" s="157" t="s">
        <v>193</v>
      </c>
      <c r="W16" s="154">
        <v>4</v>
      </c>
    </row>
    <row r="17" spans="22:23" x14ac:dyDescent="0.35">
      <c r="V17" s="157" t="s">
        <v>194</v>
      </c>
      <c r="W17" s="154">
        <v>4</v>
      </c>
    </row>
    <row r="18" spans="22:23" x14ac:dyDescent="0.35">
      <c r="V18" s="157" t="s">
        <v>195</v>
      </c>
      <c r="W18" s="154">
        <v>4</v>
      </c>
    </row>
    <row r="19" spans="22:23" x14ac:dyDescent="0.35">
      <c r="V19" s="157" t="s">
        <v>179</v>
      </c>
      <c r="W19" s="154">
        <v>2</v>
      </c>
    </row>
    <row r="20" spans="22:23" x14ac:dyDescent="0.35">
      <c r="V20" s="157" t="s">
        <v>206</v>
      </c>
      <c r="W20" s="154">
        <v>5</v>
      </c>
    </row>
    <row r="21" spans="22:23" x14ac:dyDescent="0.35">
      <c r="V21" s="157" t="s">
        <v>196</v>
      </c>
      <c r="W21" s="154">
        <v>2</v>
      </c>
    </row>
    <row r="22" spans="22:23" x14ac:dyDescent="0.35">
      <c r="V22" s="157" t="s">
        <v>180</v>
      </c>
      <c r="W22" s="154">
        <v>0</v>
      </c>
    </row>
    <row r="23" spans="22:23" x14ac:dyDescent="0.35">
      <c r="V23" s="157" t="s">
        <v>197</v>
      </c>
      <c r="W23" s="154">
        <v>2</v>
      </c>
    </row>
    <row r="24" spans="22:23" x14ac:dyDescent="0.35">
      <c r="V24" s="157" t="s">
        <v>181</v>
      </c>
      <c r="W24" s="154">
        <v>0</v>
      </c>
    </row>
    <row r="25" spans="22:23" x14ac:dyDescent="0.35">
      <c r="V25" s="157" t="s">
        <v>207</v>
      </c>
      <c r="W25" s="154">
        <v>5</v>
      </c>
    </row>
    <row r="26" spans="22:23" x14ac:dyDescent="0.35">
      <c r="V26" s="157" t="s">
        <v>208</v>
      </c>
      <c r="W26" s="154">
        <v>4</v>
      </c>
    </row>
    <row r="27" spans="22:23" x14ac:dyDescent="0.35">
      <c r="V27" s="157" t="s">
        <v>209</v>
      </c>
      <c r="W27" s="154">
        <v>5</v>
      </c>
    </row>
    <row r="28" spans="22:23" x14ac:dyDescent="0.35">
      <c r="V28" s="157" t="s">
        <v>182</v>
      </c>
      <c r="W28" s="154">
        <v>0</v>
      </c>
    </row>
    <row r="29" spans="22:23" x14ac:dyDescent="0.35">
      <c r="V29" s="157" t="s">
        <v>210</v>
      </c>
      <c r="W29" s="154">
        <v>5</v>
      </c>
    </row>
    <row r="30" spans="22:23" x14ac:dyDescent="0.35">
      <c r="V30" s="157" t="s">
        <v>211</v>
      </c>
      <c r="W30" s="154">
        <v>5</v>
      </c>
    </row>
    <row r="31" spans="22:23" x14ac:dyDescent="0.35">
      <c r="V31" s="157" t="s">
        <v>198</v>
      </c>
      <c r="W31" s="154">
        <v>4</v>
      </c>
    </row>
    <row r="32" spans="22:23" x14ac:dyDescent="0.35">
      <c r="V32" s="157" t="s">
        <v>183</v>
      </c>
      <c r="W32" s="154">
        <v>2</v>
      </c>
    </row>
    <row r="33" spans="22:23" x14ac:dyDescent="0.35">
      <c r="V33" s="157" t="s">
        <v>212</v>
      </c>
      <c r="W33" s="154">
        <v>5</v>
      </c>
    </row>
    <row r="34" spans="22:23" x14ac:dyDescent="0.35">
      <c r="V34" s="157" t="s">
        <v>213</v>
      </c>
      <c r="W34" s="154">
        <v>5</v>
      </c>
    </row>
    <row r="35" spans="22:23" x14ac:dyDescent="0.35">
      <c r="V35" s="157" t="s">
        <v>214</v>
      </c>
      <c r="W35" s="154">
        <v>4</v>
      </c>
    </row>
    <row r="36" spans="22:23" x14ac:dyDescent="0.35">
      <c r="V36" s="157" t="s">
        <v>199</v>
      </c>
      <c r="W36" s="154">
        <v>5</v>
      </c>
    </row>
    <row r="37" spans="22:23" x14ac:dyDescent="0.35">
      <c r="V37" s="157" t="s">
        <v>184</v>
      </c>
      <c r="W37" s="154">
        <v>0</v>
      </c>
    </row>
    <row r="38" spans="22:23" x14ac:dyDescent="0.35">
      <c r="V38" s="157" t="s">
        <v>200</v>
      </c>
      <c r="W38" s="154">
        <v>4</v>
      </c>
    </row>
    <row r="39" spans="22:23" x14ac:dyDescent="0.35">
      <c r="V39" s="157" t="s">
        <v>185</v>
      </c>
      <c r="W39" s="154">
        <v>0</v>
      </c>
    </row>
    <row r="40" spans="22:23" x14ac:dyDescent="0.35">
      <c r="V40" s="157" t="s">
        <v>215</v>
      </c>
      <c r="W40" s="154">
        <v>5</v>
      </c>
    </row>
    <row r="41" spans="22:23" x14ac:dyDescent="0.35">
      <c r="V41" s="157" t="s">
        <v>201</v>
      </c>
      <c r="W41" s="154">
        <v>2</v>
      </c>
    </row>
    <row r="42" spans="22:23" x14ac:dyDescent="0.35">
      <c r="V42" s="157" t="s">
        <v>187</v>
      </c>
      <c r="W42" s="154">
        <v>0</v>
      </c>
    </row>
    <row r="43" spans="22:23" x14ac:dyDescent="0.35">
      <c r="V43" s="157" t="s">
        <v>186</v>
      </c>
      <c r="W43" s="154">
        <v>0</v>
      </c>
    </row>
  </sheetData>
  <sortState xmlns:xlrd2="http://schemas.microsoft.com/office/spreadsheetml/2017/richdata2" ref="AE2:AE12">
    <sortCondition ref="AE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1C66B-C0D3-4558-BC81-41DB6D24B6DB}">
  <sheetPr>
    <tabColor theme="4" tint="-0.499984740745262"/>
    <pageSetUpPr fitToPage="1"/>
  </sheetPr>
  <dimension ref="A1:N104"/>
  <sheetViews>
    <sheetView topLeftCell="A44" zoomScaleNormal="100" workbookViewId="0">
      <selection activeCell="F45" sqref="F45"/>
    </sheetView>
  </sheetViews>
  <sheetFormatPr defaultColWidth="9.1796875" defaultRowHeight="34.5" customHeight="1" x14ac:dyDescent="0.35"/>
  <cols>
    <col min="1" max="1" width="9.1796875" style="1"/>
    <col min="2" max="2" width="33.81640625" customWidth="1"/>
    <col min="3" max="3" width="37.453125" customWidth="1"/>
    <col min="4" max="4" width="9.1796875" style="104"/>
    <col min="5" max="5" width="12.81640625" bestFit="1" customWidth="1"/>
    <col min="6" max="6" width="17.7265625" style="105" customWidth="1"/>
    <col min="7" max="7" width="15.1796875" bestFit="1" customWidth="1"/>
    <col min="8" max="8" width="34.453125" customWidth="1"/>
    <col min="9" max="9" width="19" style="1" customWidth="1"/>
    <col min="10" max="14" width="9.1796875" style="1"/>
  </cols>
  <sheetData>
    <row r="1" spans="1:14" ht="29.25" customHeight="1" x14ac:dyDescent="0.35">
      <c r="B1" s="37" t="s">
        <v>290</v>
      </c>
      <c r="C1" s="37"/>
      <c r="D1" s="1"/>
      <c r="E1" s="1"/>
      <c r="F1" s="1"/>
      <c r="G1" s="1"/>
      <c r="H1" s="53" t="s">
        <v>128</v>
      </c>
    </row>
    <row r="2" spans="1:14" ht="29.25" customHeight="1" x14ac:dyDescent="0.35">
      <c r="B2" s="309" t="s">
        <v>95</v>
      </c>
      <c r="C2" s="309"/>
      <c r="D2" s="309"/>
      <c r="E2" s="309"/>
      <c r="F2" s="309"/>
      <c r="G2" s="309"/>
      <c r="H2" s="309"/>
    </row>
    <row r="3" spans="1:14" ht="30" customHeight="1" x14ac:dyDescent="0.35">
      <c r="B3" s="310" t="s">
        <v>289</v>
      </c>
      <c r="C3" s="310"/>
      <c r="D3" s="310"/>
      <c r="E3" s="310"/>
      <c r="F3" s="310"/>
      <c r="G3" s="63" t="s">
        <v>96</v>
      </c>
      <c r="H3" s="106"/>
    </row>
    <row r="4" spans="1:14" ht="30" customHeight="1" x14ac:dyDescent="0.35">
      <c r="B4" s="311" t="str">
        <f>'DESPESES.SUB_Sol.licitant'!$C$6</f>
        <v>Escriure nom del clúster</v>
      </c>
      <c r="C4" s="311"/>
      <c r="D4" s="311"/>
      <c r="E4" s="311"/>
      <c r="F4" s="311"/>
      <c r="G4" s="64" t="s">
        <v>97</v>
      </c>
      <c r="H4" s="107" t="s">
        <v>250</v>
      </c>
    </row>
    <row r="5" spans="1:14" ht="15" customHeight="1" x14ac:dyDescent="0.35">
      <c r="B5" s="1"/>
      <c r="C5" s="1"/>
      <c r="D5" s="1"/>
      <c r="E5" s="1"/>
      <c r="F5" s="1"/>
      <c r="G5" s="1"/>
      <c r="H5" s="1"/>
    </row>
    <row r="6" spans="1:14" ht="30" customHeight="1" x14ac:dyDescent="0.35">
      <c r="B6" s="312" t="str">
        <f>'DESPESES.SUB_Sol.licitant'!C10</f>
        <v>Escriure títol del projecte</v>
      </c>
      <c r="C6" s="312"/>
      <c r="D6" s="312"/>
      <c r="E6" s="312"/>
      <c r="F6" s="312"/>
      <c r="G6" s="312"/>
      <c r="H6" s="312"/>
    </row>
    <row r="7" spans="1:14" s="67" customFormat="1" ht="30" customHeight="1" x14ac:dyDescent="0.35">
      <c r="A7" s="65"/>
      <c r="B7" s="313" t="s">
        <v>129</v>
      </c>
      <c r="C7" s="313"/>
      <c r="D7" s="313"/>
      <c r="E7" s="313"/>
      <c r="F7" s="65"/>
      <c r="G7" s="66"/>
      <c r="H7" s="66"/>
      <c r="I7" s="65"/>
      <c r="J7" s="65"/>
      <c r="K7" s="65"/>
      <c r="L7" s="65"/>
      <c r="M7" s="65"/>
      <c r="N7" s="65"/>
    </row>
    <row r="8" spans="1:14" ht="30" customHeight="1" x14ac:dyDescent="0.35">
      <c r="B8" s="314" t="s">
        <v>333</v>
      </c>
      <c r="C8" s="314"/>
      <c r="D8" s="314"/>
      <c r="E8" s="314"/>
      <c r="F8" s="314"/>
      <c r="G8" s="314"/>
      <c r="H8" s="314"/>
    </row>
    <row r="9" spans="1:14" ht="30" customHeight="1" x14ac:dyDescent="0.35">
      <c r="B9" s="314"/>
      <c r="C9" s="314"/>
      <c r="D9" s="314"/>
      <c r="E9" s="314"/>
      <c r="F9" s="314"/>
      <c r="G9" s="314"/>
      <c r="H9" s="314"/>
    </row>
    <row r="10" spans="1:14" ht="30" customHeight="1" x14ac:dyDescent="0.35">
      <c r="B10" s="314"/>
      <c r="C10" s="314"/>
      <c r="D10" s="314"/>
      <c r="E10" s="314"/>
      <c r="F10" s="314"/>
      <c r="G10" s="314"/>
      <c r="H10" s="314"/>
    </row>
    <row r="11" spans="1:14" ht="30" customHeight="1" x14ac:dyDescent="0.35">
      <c r="B11" s="314"/>
      <c r="C11" s="314"/>
      <c r="D11" s="314"/>
      <c r="E11" s="314"/>
      <c r="F11" s="314"/>
      <c r="G11" s="314"/>
      <c r="H11" s="314"/>
    </row>
    <row r="12" spans="1:14" ht="30" customHeight="1" x14ac:dyDescent="0.35">
      <c r="B12" s="314"/>
      <c r="C12" s="314"/>
      <c r="D12" s="314"/>
      <c r="E12" s="314"/>
      <c r="F12" s="314"/>
      <c r="G12" s="314"/>
      <c r="H12" s="314"/>
    </row>
    <row r="13" spans="1:14" ht="30" customHeight="1" x14ac:dyDescent="0.35">
      <c r="B13" s="314"/>
      <c r="C13" s="314"/>
      <c r="D13" s="314"/>
      <c r="E13" s="314"/>
      <c r="F13" s="314"/>
      <c r="G13" s="314"/>
      <c r="H13" s="314"/>
    </row>
    <row r="14" spans="1:14" ht="30" customHeight="1" x14ac:dyDescent="0.35">
      <c r="B14" s="314"/>
      <c r="C14" s="314"/>
      <c r="D14" s="314"/>
      <c r="E14" s="314"/>
      <c r="F14" s="314"/>
      <c r="G14" s="314"/>
      <c r="H14" s="314"/>
    </row>
    <row r="15" spans="1:14" ht="30" customHeight="1" x14ac:dyDescent="0.35">
      <c r="B15" s="213"/>
      <c r="C15" s="213"/>
      <c r="D15" s="213"/>
      <c r="E15" s="213"/>
      <c r="F15" s="213"/>
      <c r="G15" s="213"/>
      <c r="H15" s="213"/>
    </row>
    <row r="16" spans="1:14" ht="30" customHeight="1" x14ac:dyDescent="0.35">
      <c r="B16" s="215" t="s">
        <v>336</v>
      </c>
      <c r="C16" s="215"/>
      <c r="D16" s="315" t="s">
        <v>337</v>
      </c>
      <c r="E16" s="315"/>
      <c r="F16" s="315"/>
      <c r="G16" s="315"/>
      <c r="H16" s="315"/>
    </row>
    <row r="17" spans="1:14" ht="30" customHeight="1" x14ac:dyDescent="0.35">
      <c r="B17" s="213"/>
      <c r="C17" s="213"/>
      <c r="D17" s="213"/>
      <c r="E17" s="213"/>
      <c r="F17" s="213"/>
      <c r="G17" s="213"/>
      <c r="H17" s="213"/>
    </row>
    <row r="18" spans="1:14" ht="30" customHeight="1" thickBot="1" x14ac:dyDescent="0.4">
      <c r="B18" s="313" t="s">
        <v>343</v>
      </c>
      <c r="C18" s="313"/>
      <c r="D18" s="313"/>
      <c r="E18" s="313"/>
      <c r="F18" s="213"/>
      <c r="G18" s="213"/>
      <c r="H18" s="213"/>
    </row>
    <row r="19" spans="1:14" ht="17.5" customHeight="1" thickBot="1" x14ac:dyDescent="0.4">
      <c r="B19" s="222" t="str">
        <f>'DESPESES.SUB_Participant 01'!$C$6</f>
        <v>Escriu nom del participant 01</v>
      </c>
      <c r="C19" s="227" t="s">
        <v>344</v>
      </c>
      <c r="D19" s="316" t="str">
        <f>'DESPESES.SUB_Participant 06'!$C$6</f>
        <v>Escriure nom del participant 06</v>
      </c>
      <c r="E19" s="317"/>
      <c r="F19" s="318"/>
      <c r="G19" s="254" t="s">
        <v>349</v>
      </c>
      <c r="H19" s="255"/>
    </row>
    <row r="20" spans="1:14" ht="17.5" customHeight="1" thickBot="1" x14ac:dyDescent="0.4">
      <c r="B20" s="222" t="str">
        <f>'DESPESES.SUB_Participant 02'!$C$6</f>
        <v>Escriu nom del participant 02</v>
      </c>
      <c r="C20" s="228" t="s">
        <v>345</v>
      </c>
      <c r="D20" s="251" t="str">
        <f>'DESPESES.SUB_Participant 07'!$C$6</f>
        <v>Escriure nom del participant 07</v>
      </c>
      <c r="E20" s="252"/>
      <c r="F20" s="253"/>
      <c r="G20" s="256" t="s">
        <v>350</v>
      </c>
      <c r="H20" s="257"/>
    </row>
    <row r="21" spans="1:14" ht="17.5" customHeight="1" thickBot="1" x14ac:dyDescent="0.4">
      <c r="B21" s="222" t="str">
        <f>'DESPESES.SUB_Participant 03'!$C$6</f>
        <v>Escriure nom del participant 03</v>
      </c>
      <c r="C21" s="228" t="s">
        <v>346</v>
      </c>
      <c r="D21" s="251" t="str">
        <f>'DESPESES.SUB_Participant 08'!$C$6</f>
        <v>Escriure nom del participant 08</v>
      </c>
      <c r="E21" s="252"/>
      <c r="F21" s="253"/>
      <c r="G21" s="256" t="s">
        <v>351</v>
      </c>
      <c r="H21" s="257"/>
    </row>
    <row r="22" spans="1:14" ht="17.5" customHeight="1" thickBot="1" x14ac:dyDescent="0.4">
      <c r="B22" s="222" t="str">
        <f>'DESPESES.SUB_Participant 04'!$C$6</f>
        <v>Escriure nom del participant 04</v>
      </c>
      <c r="C22" s="228" t="s">
        <v>347</v>
      </c>
      <c r="D22" s="251" t="str">
        <f>'DESPESES.SUB_Participant 09'!$C$6</f>
        <v>Escriure nom del participant 09</v>
      </c>
      <c r="E22" s="252"/>
      <c r="F22" s="253"/>
      <c r="G22" s="256" t="s">
        <v>352</v>
      </c>
      <c r="H22" s="257"/>
    </row>
    <row r="23" spans="1:14" s="1" customFormat="1" ht="17.5" customHeight="1" thickBot="1" x14ac:dyDescent="0.4">
      <c r="B23" s="222" t="str">
        <f>'DESPESES.SUB_Participant 05'!$C$6</f>
        <v>Escriure nom del participant 05</v>
      </c>
      <c r="C23" s="229" t="s">
        <v>348</v>
      </c>
      <c r="D23" s="251" t="str">
        <f>'DESPESES.SUB_Participant 10'!$C$6</f>
        <v>Escriure nom del participant 10</v>
      </c>
      <c r="E23" s="252"/>
      <c r="F23" s="253"/>
      <c r="G23" s="258" t="s">
        <v>353</v>
      </c>
      <c r="H23" s="259"/>
    </row>
    <row r="24" spans="1:14" s="1" customFormat="1" ht="15" customHeight="1" x14ac:dyDescent="0.35">
      <c r="B24" s="221"/>
      <c r="G24" s="69"/>
      <c r="H24" s="69"/>
    </row>
    <row r="25" spans="1:14" s="1" customFormat="1" ht="15" customHeight="1" thickBot="1" x14ac:dyDescent="0.4">
      <c r="B25" s="214"/>
      <c r="D25" s="214"/>
      <c r="F25" s="68"/>
      <c r="G25" s="69"/>
      <c r="H25" s="69"/>
    </row>
    <row r="26" spans="1:14" ht="34.5" customHeight="1" thickBot="1" x14ac:dyDescent="0.4">
      <c r="B26" s="70"/>
      <c r="C26" s="70"/>
      <c r="D26" s="71"/>
      <c r="E26" s="291" t="s">
        <v>98</v>
      </c>
      <c r="F26" s="292"/>
      <c r="G26" s="145">
        <f>ROUND((+$G$31+$G$32+$G$34+$G$35+$G$36+$G$38+$G$39+G40+$G$42+$G$43+$G$45+$G$46+$G$47+$G$49+$G$50+G52+$G$54+G55),2)</f>
        <v>0</v>
      </c>
      <c r="H26" s="72"/>
      <c r="I26" s="62"/>
    </row>
    <row r="27" spans="1:14" s="1" customFormat="1" ht="15" customHeight="1" thickBot="1" x14ac:dyDescent="0.4">
      <c r="B27" s="70"/>
      <c r="C27" s="70"/>
      <c r="D27" s="71"/>
      <c r="E27" s="73"/>
      <c r="F27" s="73"/>
      <c r="G27" s="33"/>
      <c r="H27" s="33"/>
      <c r="I27" s="62"/>
    </row>
    <row r="28" spans="1:14" ht="36.75" customHeight="1" thickBot="1" x14ac:dyDescent="0.4">
      <c r="B28" s="1"/>
      <c r="C28" s="1"/>
      <c r="D28" s="35"/>
      <c r="E28" s="62"/>
      <c r="F28" s="74"/>
      <c r="G28" s="293" t="s">
        <v>130</v>
      </c>
      <c r="H28" s="294"/>
      <c r="I28" s="62"/>
      <c r="N28"/>
    </row>
    <row r="29" spans="1:14" ht="62.5" thickBot="1" x14ac:dyDescent="0.4">
      <c r="A29" s="75" t="s">
        <v>131</v>
      </c>
      <c r="B29" s="297" t="s">
        <v>132</v>
      </c>
      <c r="C29" s="298"/>
      <c r="D29" s="76" t="s">
        <v>133</v>
      </c>
      <c r="E29" s="77" t="s">
        <v>134</v>
      </c>
      <c r="F29" s="78" t="s">
        <v>135</v>
      </c>
      <c r="G29" s="79" t="s">
        <v>136</v>
      </c>
      <c r="H29" s="80" t="s">
        <v>137</v>
      </c>
      <c r="I29" s="81"/>
    </row>
    <row r="30" spans="1:14" ht="30" customHeight="1" x14ac:dyDescent="0.35">
      <c r="A30" s="272">
        <v>100</v>
      </c>
      <c r="B30" s="274" t="s">
        <v>300</v>
      </c>
      <c r="C30" s="275"/>
      <c r="D30" s="275"/>
      <c r="E30" s="275"/>
      <c r="F30" s="295"/>
      <c r="G30" s="275"/>
      <c r="H30" s="296"/>
      <c r="I30" s="82"/>
    </row>
    <row r="31" spans="1:14" ht="30" customHeight="1" x14ac:dyDescent="0.35">
      <c r="A31" s="273"/>
      <c r="B31" s="299" t="s">
        <v>304</v>
      </c>
      <c r="C31" s="300"/>
      <c r="D31" s="83">
        <v>0.3</v>
      </c>
      <c r="E31" s="84">
        <f>A30*D31</f>
        <v>30</v>
      </c>
      <c r="F31" s="108"/>
      <c r="G31" s="85">
        <f>F31/5*E31</f>
        <v>0</v>
      </c>
      <c r="H31" s="110"/>
      <c r="I31" s="74"/>
    </row>
    <row r="32" spans="1:14" ht="30" customHeight="1" thickBot="1" x14ac:dyDescent="0.4">
      <c r="A32" s="273"/>
      <c r="B32" s="301" t="s">
        <v>138</v>
      </c>
      <c r="C32" s="302"/>
      <c r="D32" s="86">
        <v>0.7</v>
      </c>
      <c r="E32" s="87">
        <f>A30*D32</f>
        <v>70</v>
      </c>
      <c r="F32" s="109"/>
      <c r="G32" s="88">
        <f>F32/5*E32</f>
        <v>0</v>
      </c>
      <c r="H32" s="111"/>
      <c r="I32" s="74"/>
    </row>
    <row r="33" spans="1:10" ht="30" customHeight="1" x14ac:dyDescent="0.35">
      <c r="A33" s="272">
        <v>75</v>
      </c>
      <c r="B33" s="274" t="s">
        <v>301</v>
      </c>
      <c r="C33" s="275"/>
      <c r="D33" s="275"/>
      <c r="E33" s="275"/>
      <c r="F33" s="275"/>
      <c r="G33" s="275"/>
      <c r="H33" s="276"/>
      <c r="I33" s="82"/>
    </row>
    <row r="34" spans="1:10" ht="30" customHeight="1" x14ac:dyDescent="0.35">
      <c r="A34" s="273"/>
      <c r="B34" s="303" t="s">
        <v>305</v>
      </c>
      <c r="C34" s="304"/>
      <c r="D34" s="89">
        <v>0.2</v>
      </c>
      <c r="E34" s="149">
        <v>15</v>
      </c>
      <c r="F34" s="113"/>
      <c r="G34" s="93">
        <f>F34/5*E34</f>
        <v>0</v>
      </c>
      <c r="H34" s="117"/>
      <c r="I34" s="74"/>
    </row>
    <row r="35" spans="1:10" ht="27.5" customHeight="1" x14ac:dyDescent="0.35">
      <c r="A35" s="273"/>
      <c r="B35" s="305" t="s">
        <v>306</v>
      </c>
      <c r="C35" s="306"/>
      <c r="D35" s="92">
        <v>0.4</v>
      </c>
      <c r="E35" s="150">
        <v>30</v>
      </c>
      <c r="F35" s="113"/>
      <c r="G35" s="93">
        <f>F35/5*E35</f>
        <v>0</v>
      </c>
      <c r="H35" s="118"/>
      <c r="I35" s="74"/>
    </row>
    <row r="36" spans="1:10" ht="30" customHeight="1" thickBot="1" x14ac:dyDescent="0.4">
      <c r="A36" s="282"/>
      <c r="B36" s="307" t="s">
        <v>307</v>
      </c>
      <c r="C36" s="308"/>
      <c r="D36" s="86">
        <v>0.4</v>
      </c>
      <c r="E36" s="151">
        <v>30</v>
      </c>
      <c r="F36" s="109"/>
      <c r="G36" s="88">
        <f>F36/5*E36</f>
        <v>0</v>
      </c>
      <c r="H36" s="111"/>
      <c r="I36" s="74"/>
    </row>
    <row r="37" spans="1:10" ht="30" customHeight="1" x14ac:dyDescent="0.35">
      <c r="A37" s="272">
        <v>75</v>
      </c>
      <c r="B37" s="274" t="s">
        <v>302</v>
      </c>
      <c r="C37" s="275"/>
      <c r="D37" s="275"/>
      <c r="E37" s="275"/>
      <c r="F37" s="275"/>
      <c r="G37" s="275"/>
      <c r="H37" s="276"/>
      <c r="I37" s="82"/>
    </row>
    <row r="38" spans="1:10" ht="29" customHeight="1" x14ac:dyDescent="0.35">
      <c r="A38" s="273"/>
      <c r="B38" s="285" t="s">
        <v>308</v>
      </c>
      <c r="C38" s="286"/>
      <c r="D38" s="95">
        <v>0.27</v>
      </c>
      <c r="E38" s="96">
        <v>20</v>
      </c>
      <c r="F38" s="114"/>
      <c r="G38" s="97">
        <f>F38/5*E38</f>
        <v>0</v>
      </c>
      <c r="H38" s="119"/>
      <c r="I38" s="82"/>
    </row>
    <row r="39" spans="1:10" ht="70" customHeight="1" x14ac:dyDescent="0.35">
      <c r="A39" s="273"/>
      <c r="B39" s="287" t="s">
        <v>309</v>
      </c>
      <c r="C39" s="288"/>
      <c r="D39" s="89">
        <v>0.53</v>
      </c>
      <c r="E39" s="96">
        <v>40</v>
      </c>
      <c r="F39" s="245"/>
      <c r="G39" s="224">
        <f>ACE102_CÀLCUL_Criteri_Tipologia!E10</f>
        <v>0</v>
      </c>
      <c r="H39" s="117"/>
      <c r="I39" s="74"/>
    </row>
    <row r="40" spans="1:10" ht="43" customHeight="1" thickBot="1" x14ac:dyDescent="0.4">
      <c r="A40" s="282"/>
      <c r="B40" s="264" t="s">
        <v>310</v>
      </c>
      <c r="C40" s="265"/>
      <c r="D40" s="89">
        <v>0.2</v>
      </c>
      <c r="E40" s="94">
        <v>15</v>
      </c>
      <c r="F40" s="113"/>
      <c r="G40" s="172">
        <f>F40/5*E40</f>
        <v>0</v>
      </c>
      <c r="H40" s="118"/>
      <c r="I40" s="74"/>
    </row>
    <row r="41" spans="1:10" ht="30" customHeight="1" x14ac:dyDescent="0.35">
      <c r="A41" s="277">
        <v>40</v>
      </c>
      <c r="B41" s="274" t="s">
        <v>311</v>
      </c>
      <c r="C41" s="275"/>
      <c r="D41" s="275"/>
      <c r="E41" s="275"/>
      <c r="F41" s="275"/>
      <c r="G41" s="275"/>
      <c r="H41" s="276"/>
      <c r="I41" s="82"/>
    </row>
    <row r="42" spans="1:10" ht="93.5" customHeight="1" x14ac:dyDescent="0.35">
      <c r="A42" s="278"/>
      <c r="B42" s="289" t="s">
        <v>139</v>
      </c>
      <c r="C42" s="290"/>
      <c r="D42" s="95">
        <v>0.5</v>
      </c>
      <c r="E42" s="96">
        <f>$A$41*D42</f>
        <v>20</v>
      </c>
      <c r="F42" s="114"/>
      <c r="G42" s="97">
        <f>F42/5*E42</f>
        <v>0</v>
      </c>
      <c r="H42" s="119"/>
      <c r="I42" s="74"/>
    </row>
    <row r="43" spans="1:10" ht="95.5" customHeight="1" thickBot="1" x14ac:dyDescent="0.4">
      <c r="A43" s="279"/>
      <c r="B43" s="260" t="s">
        <v>140</v>
      </c>
      <c r="C43" s="261"/>
      <c r="D43" s="86">
        <v>0.5</v>
      </c>
      <c r="E43" s="94">
        <f t="shared" ref="E43" si="0">$A$41*D43</f>
        <v>20</v>
      </c>
      <c r="F43" s="109"/>
      <c r="G43" s="88">
        <f>F43/5*E43</f>
        <v>0</v>
      </c>
      <c r="H43" s="111"/>
      <c r="I43" s="74"/>
    </row>
    <row r="44" spans="1:10" ht="30" customHeight="1" x14ac:dyDescent="0.35">
      <c r="A44" s="280">
        <v>75</v>
      </c>
      <c r="B44" s="274" t="s">
        <v>312</v>
      </c>
      <c r="C44" s="275"/>
      <c r="D44" s="275"/>
      <c r="E44" s="275"/>
      <c r="F44" s="275"/>
      <c r="G44" s="275"/>
      <c r="H44" s="276"/>
      <c r="I44" s="82"/>
    </row>
    <row r="45" spans="1:10" ht="239" customHeight="1" x14ac:dyDescent="0.35">
      <c r="A45" s="281"/>
      <c r="B45" s="262" t="s">
        <v>313</v>
      </c>
      <c r="C45" s="263"/>
      <c r="D45" s="89">
        <v>0.33329999999999999</v>
      </c>
      <c r="E45" s="90">
        <v>25</v>
      </c>
      <c r="F45" s="212">
        <f>ACE102_CÀLCUL_Criteri_territori!E8</f>
        <v>0</v>
      </c>
      <c r="G45" s="98">
        <f>F45/5*E45</f>
        <v>0</v>
      </c>
      <c r="H45" s="117"/>
      <c r="I45" s="74"/>
      <c r="J45" s="68"/>
    </row>
    <row r="46" spans="1:10" ht="23" customHeight="1" x14ac:dyDescent="0.35">
      <c r="A46" s="281"/>
      <c r="B46" s="219" t="s">
        <v>314</v>
      </c>
      <c r="C46" s="220"/>
      <c r="D46" s="89">
        <v>0.33329999999999999</v>
      </c>
      <c r="E46" s="96">
        <v>25</v>
      </c>
      <c r="F46" s="116"/>
      <c r="G46" s="98">
        <f>F46/5*E46</f>
        <v>0</v>
      </c>
      <c r="H46" s="120"/>
      <c r="I46" s="74"/>
    </row>
    <row r="47" spans="1:10" ht="42" customHeight="1" thickBot="1" x14ac:dyDescent="0.4">
      <c r="A47" s="281"/>
      <c r="B47" s="264" t="s">
        <v>315</v>
      </c>
      <c r="C47" s="265"/>
      <c r="D47" s="89">
        <v>0.33329999999999999</v>
      </c>
      <c r="E47" s="90">
        <v>25</v>
      </c>
      <c r="F47" s="108"/>
      <c r="G47" s="85">
        <f>F47/5*E47</f>
        <v>0</v>
      </c>
      <c r="H47" s="110"/>
      <c r="I47" s="74"/>
    </row>
    <row r="48" spans="1:10" ht="30" customHeight="1" x14ac:dyDescent="0.35">
      <c r="A48" s="272">
        <v>70</v>
      </c>
      <c r="B48" s="274"/>
      <c r="C48" s="275"/>
      <c r="D48" s="275"/>
      <c r="E48" s="275"/>
      <c r="F48" s="275"/>
      <c r="G48" s="275"/>
      <c r="H48" s="276"/>
      <c r="I48" s="82"/>
    </row>
    <row r="49" spans="1:12" ht="51" customHeight="1" x14ac:dyDescent="0.35">
      <c r="A49" s="273"/>
      <c r="B49" s="262" t="s">
        <v>316</v>
      </c>
      <c r="C49" s="263"/>
      <c r="D49" s="89">
        <v>0.5</v>
      </c>
      <c r="E49" s="99">
        <v>35</v>
      </c>
      <c r="F49" s="112"/>
      <c r="G49" s="91">
        <f>F49/5*E49</f>
        <v>0</v>
      </c>
      <c r="H49" s="117"/>
      <c r="I49" s="74"/>
    </row>
    <row r="50" spans="1:12" ht="95" customHeight="1" thickBot="1" x14ac:dyDescent="0.4">
      <c r="A50" s="273"/>
      <c r="B50" s="270" t="s">
        <v>317</v>
      </c>
      <c r="C50" s="271"/>
      <c r="D50" s="89">
        <v>0.5</v>
      </c>
      <c r="E50" s="100">
        <v>35</v>
      </c>
      <c r="F50" s="115"/>
      <c r="G50" s="101">
        <f>F50/5*E50</f>
        <v>0</v>
      </c>
      <c r="H50" s="121"/>
      <c r="I50" s="74"/>
    </row>
    <row r="51" spans="1:12" ht="36.5" customHeight="1" x14ac:dyDescent="0.35">
      <c r="A51" s="283">
        <v>5</v>
      </c>
      <c r="B51" s="274" t="s">
        <v>318</v>
      </c>
      <c r="C51" s="275"/>
      <c r="D51" s="275"/>
      <c r="E51" s="275"/>
      <c r="F51" s="275"/>
      <c r="G51" s="275"/>
      <c r="H51" s="276"/>
      <c r="I51" s="74"/>
    </row>
    <row r="52" spans="1:12" ht="48.65" customHeight="1" thickBot="1" x14ac:dyDescent="0.4">
      <c r="A52" s="284"/>
      <c r="B52" s="264" t="s">
        <v>319</v>
      </c>
      <c r="C52" s="265"/>
      <c r="D52" s="86">
        <v>1</v>
      </c>
      <c r="E52" s="94">
        <v>5</v>
      </c>
      <c r="F52" s="109"/>
      <c r="G52" s="101">
        <f>F52/5*E52</f>
        <v>0</v>
      </c>
      <c r="H52" s="111"/>
      <c r="I52" s="74"/>
    </row>
    <row r="53" spans="1:12" ht="34.5" customHeight="1" x14ac:dyDescent="0.35">
      <c r="A53" s="277">
        <v>60</v>
      </c>
      <c r="B53" s="274" t="s">
        <v>320</v>
      </c>
      <c r="C53" s="275"/>
      <c r="D53" s="275"/>
      <c r="E53" s="275"/>
      <c r="F53" s="275"/>
      <c r="G53" s="275"/>
      <c r="H53" s="276"/>
      <c r="I53" s="82"/>
    </row>
    <row r="54" spans="1:12" ht="110.5" customHeight="1" x14ac:dyDescent="0.35">
      <c r="A54" s="278"/>
      <c r="B54" s="266" t="s">
        <v>321</v>
      </c>
      <c r="C54" s="267"/>
      <c r="D54" s="89">
        <v>0.66659999999999997</v>
      </c>
      <c r="E54" s="90">
        <v>40</v>
      </c>
      <c r="F54" s="115"/>
      <c r="G54" s="101">
        <f>F54/5*E54</f>
        <v>0</v>
      </c>
      <c r="H54" s="121"/>
      <c r="I54" s="74"/>
      <c r="L54" s="102"/>
    </row>
    <row r="55" spans="1:12" ht="52" customHeight="1" thickBot="1" x14ac:dyDescent="0.4">
      <c r="A55" s="279"/>
      <c r="B55" s="268" t="s">
        <v>322</v>
      </c>
      <c r="C55" s="269"/>
      <c r="D55" s="86">
        <v>0.33329999999999999</v>
      </c>
      <c r="E55" s="94">
        <v>20</v>
      </c>
      <c r="F55" s="200"/>
      <c r="G55" s="201">
        <f>F55/5*E55</f>
        <v>0</v>
      </c>
      <c r="H55" s="202"/>
      <c r="I55" s="74"/>
      <c r="L55" s="102"/>
    </row>
    <row r="56" spans="1:12" s="1" customFormat="1" ht="20.25" customHeight="1" x14ac:dyDescent="0.35">
      <c r="A56" s="103">
        <f>SUM(A30:A54)</f>
        <v>500</v>
      </c>
      <c r="D56" s="71"/>
      <c r="F56" s="68"/>
    </row>
    <row r="57" spans="1:12" s="1" customFormat="1" ht="34.5" customHeight="1" x14ac:dyDescent="0.35">
      <c r="D57" s="71"/>
      <c r="F57" s="68"/>
    </row>
    <row r="58" spans="1:12" s="1" customFormat="1" ht="34.5" customHeight="1" x14ac:dyDescent="0.35">
      <c r="D58" s="71"/>
      <c r="F58" s="68"/>
    </row>
    <row r="59" spans="1:12" s="1" customFormat="1" ht="34.5" customHeight="1" x14ac:dyDescent="0.35">
      <c r="D59" s="71"/>
      <c r="F59" s="68"/>
    </row>
    <row r="60" spans="1:12" s="1" customFormat="1" ht="34.5" customHeight="1" x14ac:dyDescent="0.35">
      <c r="D60" s="71"/>
      <c r="F60" s="68"/>
    </row>
    <row r="61" spans="1:12" s="1" customFormat="1" ht="34.5" customHeight="1" x14ac:dyDescent="0.35">
      <c r="D61" s="71"/>
      <c r="F61" s="68"/>
    </row>
    <row r="62" spans="1:12" s="1" customFormat="1" ht="34.5" customHeight="1" x14ac:dyDescent="0.35">
      <c r="D62" s="71"/>
      <c r="F62" s="68"/>
    </row>
    <row r="63" spans="1:12" s="1" customFormat="1" ht="34.5" customHeight="1" x14ac:dyDescent="0.35">
      <c r="D63" s="71"/>
      <c r="F63" s="68"/>
    </row>
    <row r="64" spans="1:12" s="1" customFormat="1" ht="34.5" customHeight="1" x14ac:dyDescent="0.35">
      <c r="D64" s="71"/>
      <c r="F64" s="68"/>
    </row>
    <row r="65" spans="4:6" s="1" customFormat="1" ht="34.5" customHeight="1" x14ac:dyDescent="0.35">
      <c r="D65" s="71"/>
      <c r="F65" s="68"/>
    </row>
    <row r="66" spans="4:6" s="1" customFormat="1" ht="34.5" customHeight="1" x14ac:dyDescent="0.35">
      <c r="D66" s="71"/>
      <c r="F66" s="68"/>
    </row>
    <row r="67" spans="4:6" s="1" customFormat="1" ht="34.5" customHeight="1" x14ac:dyDescent="0.35">
      <c r="D67" s="71"/>
      <c r="F67" s="68"/>
    </row>
    <row r="68" spans="4:6" s="1" customFormat="1" ht="34.5" customHeight="1" x14ac:dyDescent="0.35">
      <c r="D68" s="71"/>
      <c r="F68" s="68"/>
    </row>
    <row r="69" spans="4:6" s="1" customFormat="1" ht="34.5" customHeight="1" x14ac:dyDescent="0.35">
      <c r="D69" s="71"/>
      <c r="F69" s="68"/>
    </row>
    <row r="70" spans="4:6" s="1" customFormat="1" ht="34.5" customHeight="1" x14ac:dyDescent="0.35">
      <c r="D70" s="71"/>
      <c r="F70" s="68"/>
    </row>
    <row r="71" spans="4:6" s="1" customFormat="1" ht="34.5" customHeight="1" x14ac:dyDescent="0.35">
      <c r="D71" s="71"/>
      <c r="F71" s="68"/>
    </row>
    <row r="72" spans="4:6" s="1" customFormat="1" ht="34.5" customHeight="1" x14ac:dyDescent="0.35">
      <c r="D72" s="71"/>
      <c r="F72" s="68"/>
    </row>
    <row r="73" spans="4:6" s="1" customFormat="1" ht="34.5" customHeight="1" x14ac:dyDescent="0.35">
      <c r="D73" s="71"/>
      <c r="F73" s="68"/>
    </row>
    <row r="74" spans="4:6" s="1" customFormat="1" ht="34.5" customHeight="1" x14ac:dyDescent="0.35">
      <c r="D74" s="71"/>
      <c r="F74" s="68"/>
    </row>
    <row r="75" spans="4:6" s="1" customFormat="1" ht="34.5" customHeight="1" x14ac:dyDescent="0.35">
      <c r="D75" s="71"/>
      <c r="F75" s="68"/>
    </row>
    <row r="76" spans="4:6" s="1" customFormat="1" ht="34.5" customHeight="1" x14ac:dyDescent="0.35">
      <c r="D76" s="71"/>
      <c r="F76" s="68"/>
    </row>
    <row r="77" spans="4:6" s="1" customFormat="1" ht="34.5" customHeight="1" x14ac:dyDescent="0.35">
      <c r="D77" s="71"/>
      <c r="F77" s="68"/>
    </row>
    <row r="78" spans="4:6" s="1" customFormat="1" ht="34.5" customHeight="1" x14ac:dyDescent="0.35">
      <c r="D78" s="71"/>
      <c r="F78" s="68"/>
    </row>
    <row r="79" spans="4:6" s="1" customFormat="1" ht="34.5" customHeight="1" x14ac:dyDescent="0.35">
      <c r="D79" s="71"/>
      <c r="F79" s="68"/>
    </row>
    <row r="80" spans="4:6" s="1" customFormat="1" ht="34.5" customHeight="1" x14ac:dyDescent="0.35">
      <c r="D80" s="71"/>
      <c r="F80" s="68"/>
    </row>
    <row r="81" spans="4:6" s="1" customFormat="1" ht="34.5" customHeight="1" x14ac:dyDescent="0.35">
      <c r="D81" s="71"/>
      <c r="F81" s="68"/>
    </row>
    <row r="82" spans="4:6" s="1" customFormat="1" ht="34.5" customHeight="1" x14ac:dyDescent="0.35">
      <c r="D82" s="71"/>
      <c r="F82" s="68"/>
    </row>
    <row r="83" spans="4:6" s="1" customFormat="1" ht="34.5" customHeight="1" x14ac:dyDescent="0.35">
      <c r="D83" s="71"/>
      <c r="F83" s="68"/>
    </row>
    <row r="84" spans="4:6" s="1" customFormat="1" ht="34.5" customHeight="1" x14ac:dyDescent="0.35">
      <c r="D84" s="71"/>
      <c r="F84" s="68"/>
    </row>
    <row r="85" spans="4:6" s="1" customFormat="1" ht="34.5" customHeight="1" x14ac:dyDescent="0.35">
      <c r="D85" s="71"/>
      <c r="F85" s="68"/>
    </row>
    <row r="86" spans="4:6" s="1" customFormat="1" ht="34.5" customHeight="1" x14ac:dyDescent="0.35">
      <c r="D86" s="71"/>
      <c r="F86" s="68"/>
    </row>
    <row r="87" spans="4:6" s="1" customFormat="1" ht="34.5" customHeight="1" x14ac:dyDescent="0.35">
      <c r="D87" s="71"/>
      <c r="F87" s="68"/>
    </row>
    <row r="88" spans="4:6" s="1" customFormat="1" ht="34.5" customHeight="1" x14ac:dyDescent="0.35">
      <c r="D88" s="71"/>
      <c r="F88" s="68"/>
    </row>
    <row r="89" spans="4:6" s="1" customFormat="1" ht="34.5" customHeight="1" x14ac:dyDescent="0.35">
      <c r="D89" s="71"/>
      <c r="F89" s="68"/>
    </row>
    <row r="90" spans="4:6" s="1" customFormat="1" ht="34.5" customHeight="1" x14ac:dyDescent="0.35">
      <c r="D90" s="71"/>
      <c r="F90" s="68"/>
    </row>
    <row r="91" spans="4:6" s="1" customFormat="1" ht="34.5" customHeight="1" x14ac:dyDescent="0.35">
      <c r="D91" s="71"/>
      <c r="F91" s="68"/>
    </row>
    <row r="92" spans="4:6" s="1" customFormat="1" ht="34.5" customHeight="1" x14ac:dyDescent="0.35">
      <c r="D92" s="71"/>
      <c r="F92" s="68"/>
    </row>
    <row r="93" spans="4:6" s="1" customFormat="1" ht="34.5" customHeight="1" x14ac:dyDescent="0.35">
      <c r="D93" s="71"/>
      <c r="F93" s="68"/>
    </row>
    <row r="94" spans="4:6" s="1" customFormat="1" ht="34.5" customHeight="1" x14ac:dyDescent="0.35">
      <c r="D94" s="71"/>
      <c r="F94" s="68"/>
    </row>
    <row r="95" spans="4:6" s="1" customFormat="1" ht="34.5" customHeight="1" x14ac:dyDescent="0.35">
      <c r="D95" s="71"/>
      <c r="F95" s="68"/>
    </row>
    <row r="96" spans="4:6" s="1" customFormat="1" ht="34.5" customHeight="1" x14ac:dyDescent="0.35">
      <c r="D96" s="71"/>
      <c r="F96" s="68"/>
    </row>
    <row r="97" spans="4:6" s="1" customFormat="1" ht="34.5" customHeight="1" x14ac:dyDescent="0.35">
      <c r="D97" s="71"/>
      <c r="F97" s="68"/>
    </row>
    <row r="98" spans="4:6" s="1" customFormat="1" ht="34.5" customHeight="1" x14ac:dyDescent="0.35">
      <c r="D98" s="71"/>
      <c r="F98" s="68"/>
    </row>
    <row r="99" spans="4:6" s="1" customFormat="1" ht="34.5" customHeight="1" x14ac:dyDescent="0.35">
      <c r="D99" s="71"/>
      <c r="F99" s="68"/>
    </row>
    <row r="100" spans="4:6" s="1" customFormat="1" ht="34.5" customHeight="1" x14ac:dyDescent="0.35">
      <c r="D100" s="71"/>
      <c r="F100" s="68"/>
    </row>
    <row r="101" spans="4:6" s="1" customFormat="1" ht="34.5" customHeight="1" x14ac:dyDescent="0.35">
      <c r="D101" s="71"/>
      <c r="F101" s="68"/>
    </row>
    <row r="102" spans="4:6" s="1" customFormat="1" ht="34.5" customHeight="1" x14ac:dyDescent="0.35">
      <c r="D102" s="71"/>
      <c r="F102" s="68"/>
    </row>
    <row r="103" spans="4:6" s="1" customFormat="1" ht="34.5" customHeight="1" x14ac:dyDescent="0.35">
      <c r="D103" s="71"/>
      <c r="F103" s="68"/>
    </row>
    <row r="104" spans="4:6" s="1" customFormat="1" ht="34.5" customHeight="1" x14ac:dyDescent="0.35">
      <c r="D104" s="71"/>
      <c r="F104" s="68"/>
    </row>
  </sheetData>
  <mergeCells count="54">
    <mergeCell ref="B8:H14"/>
    <mergeCell ref="D16:H16"/>
    <mergeCell ref="B18:E18"/>
    <mergeCell ref="D19:F19"/>
    <mergeCell ref="D20:F20"/>
    <mergeCell ref="B2:H2"/>
    <mergeCell ref="B3:F3"/>
    <mergeCell ref="B4:F4"/>
    <mergeCell ref="B6:H6"/>
    <mergeCell ref="B7:E7"/>
    <mergeCell ref="E26:F26"/>
    <mergeCell ref="G28:H28"/>
    <mergeCell ref="A30:A32"/>
    <mergeCell ref="B30:H30"/>
    <mergeCell ref="A33:A36"/>
    <mergeCell ref="B33:H33"/>
    <mergeCell ref="B29:C29"/>
    <mergeCell ref="B31:C31"/>
    <mergeCell ref="B32:C32"/>
    <mergeCell ref="B34:C34"/>
    <mergeCell ref="B35:C35"/>
    <mergeCell ref="B36:C36"/>
    <mergeCell ref="A48:A50"/>
    <mergeCell ref="B48:H48"/>
    <mergeCell ref="B53:H53"/>
    <mergeCell ref="B37:H37"/>
    <mergeCell ref="A41:A43"/>
    <mergeCell ref="B41:H41"/>
    <mergeCell ref="A44:A47"/>
    <mergeCell ref="B44:H44"/>
    <mergeCell ref="A37:A40"/>
    <mergeCell ref="A51:A52"/>
    <mergeCell ref="B51:H51"/>
    <mergeCell ref="A53:A55"/>
    <mergeCell ref="B38:C38"/>
    <mergeCell ref="B39:C39"/>
    <mergeCell ref="B40:C40"/>
    <mergeCell ref="B42:C42"/>
    <mergeCell ref="B43:C43"/>
    <mergeCell ref="B45:C45"/>
    <mergeCell ref="B47:C47"/>
    <mergeCell ref="B54:C54"/>
    <mergeCell ref="B55:C55"/>
    <mergeCell ref="B52:C52"/>
    <mergeCell ref="B50:C50"/>
    <mergeCell ref="B49:C49"/>
    <mergeCell ref="D22:F22"/>
    <mergeCell ref="D23:F23"/>
    <mergeCell ref="G19:H19"/>
    <mergeCell ref="G20:H20"/>
    <mergeCell ref="G21:H21"/>
    <mergeCell ref="G22:H22"/>
    <mergeCell ref="G23:H23"/>
    <mergeCell ref="D21:F21"/>
  </mergeCells>
  <phoneticPr fontId="51" type="noConversion"/>
  <dataValidations count="1">
    <dataValidation type="list" allowBlank="1" showInputMessage="1" showErrorMessage="1" sqref="F32" xr:uid="{285553B4-190D-4C3A-9435-AB1987027942}">
      <formula1>_1b</formula1>
    </dataValidation>
  </dataValidations>
  <pageMargins left="0.23622047244094491" right="0.23622047244094491" top="0.74803149606299213" bottom="0.74803149606299213" header="0.31496062992125984" footer="0.31496062992125984"/>
  <pageSetup paperSize="9" scale="65" fitToHeight="0" orientation="portrait" r:id="rId1"/>
  <headerFooter>
    <oddFooter>&amp;R&amp;8Versió 2, 4 d'octubre de 2022
Annex Pressupost Sol·licitud projectes reforç 2022</oddFooter>
  </headerFooter>
  <rowBreaks count="1" manualBreakCount="1">
    <brk id="40" min="1" max="6" man="1"/>
  </rowBreaks>
  <extLst>
    <ext xmlns:x14="http://schemas.microsoft.com/office/spreadsheetml/2009/9/main" uri="{CCE6A557-97BC-4b89-ADB6-D9C93CAAB3DF}">
      <x14:dataValidations xmlns:xm="http://schemas.microsoft.com/office/excel/2006/main" count="18">
        <x14:dataValidation type="list" allowBlank="1" showInputMessage="1" showErrorMessage="1" xr:uid="{D0A477A2-B2FB-4CC1-A1BA-D8C58BC203AB}">
          <x14:formula1>
            <xm:f>'Valors possibles'!$F$4:$F$9</xm:f>
          </x14:formula1>
          <xm:sqref>F38</xm:sqref>
        </x14:dataValidation>
        <x14:dataValidation type="list" allowBlank="1" showInputMessage="1" showErrorMessage="1" xr:uid="{49E1A011-CEE7-48CC-B675-A11EA4FC4E7B}">
          <x14:formula1>
            <xm:f>'Valors possibles'!$J$4:$J$9</xm:f>
          </x14:formula1>
          <xm:sqref>F43</xm:sqref>
        </x14:dataValidation>
        <x14:dataValidation type="list" allowBlank="1" showInputMessage="1" showErrorMessage="1" xr:uid="{708264CD-B251-4FC8-A1B0-BF0C93E48598}">
          <x14:formula1>
            <xm:f>'Valors possibles'!$T$2:$T$8</xm:f>
          </x14:formula1>
          <xm:sqref>H3</xm:sqref>
        </x14:dataValidation>
        <x14:dataValidation type="list" allowBlank="1" showInputMessage="1" showErrorMessage="1" xr:uid="{D7036AB8-A46E-4F6D-8804-222C77B330CD}">
          <x14:formula1>
            <xm:f>'Valors possibles'!$A$4:$A$7</xm:f>
          </x14:formula1>
          <xm:sqref>F31</xm:sqref>
        </x14:dataValidation>
        <x14:dataValidation type="list" allowBlank="1" showInputMessage="1" showErrorMessage="1" xr:uid="{E2D4CF83-B59B-49B4-8AFE-22F001EE7BB7}">
          <x14:formula1>
            <xm:f>'Valors possibles'!$D$4:$D$6</xm:f>
          </x14:formula1>
          <xm:sqref>F35</xm:sqref>
        </x14:dataValidation>
        <x14:dataValidation type="list" allowBlank="1" showInputMessage="1" showErrorMessage="1" xr:uid="{1CBDB23A-EBEE-43CF-BCA0-E186340800A2}">
          <x14:formula1>
            <xm:f>'Valors possibles'!$E$4:$E$6</xm:f>
          </x14:formula1>
          <xm:sqref>F36</xm:sqref>
        </x14:dataValidation>
        <x14:dataValidation type="list" allowBlank="1" showInputMessage="1" showErrorMessage="1" xr:uid="{27D2C936-BB73-4242-96E6-DAAB8A85C9AB}">
          <x14:formula1>
            <xm:f>'Valors possibles'!$I$4:$I$8</xm:f>
          </x14:formula1>
          <xm:sqref>F42</xm:sqref>
        </x14:dataValidation>
        <x14:dataValidation type="list" allowBlank="1" showInputMessage="1" showErrorMessage="1" xr:uid="{99DA48D5-A89F-4880-8600-D4F87BDC414C}">
          <x14:formula1>
            <xm:f>'Valors possibles'!$L$4:$L$7</xm:f>
          </x14:formula1>
          <xm:sqref>F46</xm:sqref>
        </x14:dataValidation>
        <x14:dataValidation type="list" allowBlank="1" showInputMessage="1" showErrorMessage="1" xr:uid="{038A8CA8-46F2-4AF7-B026-9CF6C721F4CE}">
          <x14:formula1>
            <xm:f>'Valors possibles'!$M$4:$M$7</xm:f>
          </x14:formula1>
          <xm:sqref>F47</xm:sqref>
        </x14:dataValidation>
        <x14:dataValidation type="list" allowBlank="1" showInputMessage="1" showErrorMessage="1" xr:uid="{FFA4748D-B415-4381-BA5D-49095D0A322C}">
          <x14:formula1>
            <xm:f>'Valors possibles'!$N$4:$N$9</xm:f>
          </x14:formula1>
          <xm:sqref>F49</xm:sqref>
        </x14:dataValidation>
        <x14:dataValidation type="list" allowBlank="1" showInputMessage="1" showErrorMessage="1" xr:uid="{FAB93270-570B-4B30-BFEA-41E0888FB663}">
          <x14:formula1>
            <xm:f>'Valors possibles'!$O$4:$O$7</xm:f>
          </x14:formula1>
          <xm:sqref>F50</xm:sqref>
        </x14:dataValidation>
        <x14:dataValidation type="list" allowBlank="1" showInputMessage="1" showErrorMessage="1" xr:uid="{D5AB018D-DBB9-48D5-8002-4651DAD463A3}">
          <x14:formula1>
            <xm:f>'Valors possibles'!$C$4:$C$7</xm:f>
          </x14:formula1>
          <xm:sqref>F34</xm:sqref>
        </x14:dataValidation>
        <x14:dataValidation type="list" allowBlank="1" showInputMessage="1" showErrorMessage="1" xr:uid="{F06865CC-F09E-4D32-95FB-DAE990CA1A9A}">
          <x14:formula1>
            <xm:f>'Valors possibles'!$H$4:$H$6</xm:f>
          </x14:formula1>
          <xm:sqref>F40</xm:sqref>
        </x14:dataValidation>
        <x14:dataValidation type="list" allowBlank="1" showInputMessage="1" showErrorMessage="1" xr:uid="{3B08F510-6C57-4162-B91F-5A5AB939E8FA}">
          <x14:formula1>
            <xm:f>'Valors possibles'!$R$4:$R$9</xm:f>
          </x14:formula1>
          <xm:sqref>F55</xm:sqref>
        </x14:dataValidation>
        <x14:dataValidation type="list" allowBlank="1" showInputMessage="1" showErrorMessage="1" xr:uid="{F8CD8093-0236-41E0-A1C6-4FE635A4A9F0}">
          <x14:formula1>
            <xm:f>'Valors possibles'!$P$4:$P$6</xm:f>
          </x14:formula1>
          <xm:sqref>F52</xm:sqref>
        </x14:dataValidation>
        <x14:dataValidation type="list" allowBlank="1" showInputMessage="1" showErrorMessage="1" xr:uid="{777B2788-C6E9-4E0A-BF8B-5E6E1130E48A}">
          <x14:formula1>
            <xm:f>'Valors possibles'!$Q$4:$Q$9</xm:f>
          </x14:formula1>
          <xm:sqref>F54</xm:sqref>
        </x14:dataValidation>
        <x14:dataValidation type="list" allowBlank="1" showInputMessage="1" showErrorMessage="1" xr:uid="{BA25231E-DA62-4C23-BFF0-5AAAB1C11542}">
          <x14:formula1>
            <xm:f>'Valors possibles'!$AE$2:$AE$12</xm:f>
          </x14:formula1>
          <xm:sqref>D16:H16</xm:sqref>
        </x14:dataValidation>
        <x14:dataValidation type="list" allowBlank="1" showInputMessage="1" showErrorMessage="1" xr:uid="{996E1269-408B-4351-97F2-1853F5B5225D}">
          <x14:formula1>
            <xm:f>'Valors possibles'!$AB$2:$AB$6</xm:f>
          </x14:formula1>
          <xm:sqref>C19 C20 C21 C22 C23 G19:H19 G20:H20 G21:H21 G22:H22 G23:H23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B2B8C-1EB5-4975-975F-E7DB2BA597B4}">
  <sheetPr>
    <tabColor rgb="FFC00000"/>
  </sheetPr>
  <dimension ref="A1:AE160"/>
  <sheetViews>
    <sheetView topLeftCell="A14" zoomScale="70" zoomScaleNormal="70" workbookViewId="0">
      <selection activeCell="P10" sqref="P10"/>
    </sheetView>
  </sheetViews>
  <sheetFormatPr defaultColWidth="9.1796875" defaultRowHeight="14.5" x14ac:dyDescent="0.35"/>
  <cols>
    <col min="1" max="1" width="9.1796875" style="1"/>
    <col min="2" max="2" width="37.54296875" customWidth="1"/>
    <col min="3" max="3" width="29.453125" customWidth="1"/>
    <col min="4" max="4" width="11.7265625" customWidth="1"/>
    <col min="5" max="5" width="12.26953125" customWidth="1"/>
    <col min="6" max="6" width="22.453125" customWidth="1"/>
    <col min="7" max="7" width="22.453125" bestFit="1" customWidth="1"/>
    <col min="8" max="8" width="30.7265625" customWidth="1"/>
    <col min="9" max="9" width="19" style="1" customWidth="1"/>
    <col min="10" max="10" width="12.54296875" style="1" customWidth="1"/>
    <col min="11" max="11" width="11.6328125" style="1" customWidth="1"/>
    <col min="12" max="12" width="13.36328125" style="1" bestFit="1" customWidth="1"/>
    <col min="13" max="13" width="11.81640625" style="1" bestFit="1" customWidth="1"/>
    <col min="14" max="15" width="12.90625" style="1" bestFit="1" customWidth="1"/>
    <col min="16" max="25" width="9.1796875" style="1"/>
  </cols>
  <sheetData>
    <row r="1" spans="2:31" ht="29.25" customHeight="1" x14ac:dyDescent="0.35">
      <c r="B1" s="37" t="s">
        <v>244</v>
      </c>
      <c r="C1" s="33"/>
      <c r="D1" s="1"/>
      <c r="E1" s="348"/>
      <c r="F1" s="348"/>
      <c r="G1" s="348"/>
      <c r="H1" s="53"/>
      <c r="Z1" s="1"/>
      <c r="AA1" s="1"/>
      <c r="AB1" s="1"/>
      <c r="AC1" s="1"/>
      <c r="AD1" s="1"/>
      <c r="AE1" s="1"/>
    </row>
    <row r="2" spans="2:31" ht="29.25" customHeight="1" x14ac:dyDescent="0.35">
      <c r="B2" s="309" t="s">
        <v>159</v>
      </c>
      <c r="C2" s="309"/>
      <c r="D2" s="309"/>
      <c r="E2" s="309"/>
      <c r="F2" s="309"/>
      <c r="G2" s="309"/>
      <c r="H2" s="309"/>
      <c r="Z2" s="1"/>
      <c r="AA2" s="1"/>
      <c r="AB2" s="1"/>
      <c r="AC2" s="1"/>
      <c r="AD2" s="1"/>
      <c r="AE2" s="1"/>
    </row>
    <row r="3" spans="2:31" ht="30" customHeight="1" x14ac:dyDescent="0.35">
      <c r="B3" s="351" t="str">
        <f>+ACE0102_F1_PUNTUACIÓexpedient!$B$3</f>
        <v>ACE102/23/XX</v>
      </c>
      <c r="C3" s="351"/>
      <c r="D3" s="351"/>
      <c r="E3" s="351"/>
      <c r="F3" s="351"/>
      <c r="G3" s="351"/>
      <c r="H3" s="351"/>
    </row>
    <row r="4" spans="2:31" ht="30" customHeight="1" x14ac:dyDescent="0.35">
      <c r="B4" s="311" t="str">
        <f>'DESPESES.SUB_Sol.licitant'!$C$6</f>
        <v>Escriure nom del clúster</v>
      </c>
      <c r="C4" s="311"/>
      <c r="D4" s="311"/>
      <c r="E4" s="311"/>
      <c r="F4" s="311"/>
      <c r="G4" s="311"/>
      <c r="H4" s="311"/>
    </row>
    <row r="5" spans="2:31" ht="15" customHeight="1" x14ac:dyDescent="0.35">
      <c r="B5" s="1"/>
      <c r="C5" s="1"/>
      <c r="D5" s="1"/>
      <c r="E5" s="1"/>
      <c r="F5" s="1"/>
      <c r="G5" s="1"/>
      <c r="H5" s="1"/>
    </row>
    <row r="6" spans="2:31" ht="30" customHeight="1" x14ac:dyDescent="0.35">
      <c r="B6" s="312" t="str">
        <f>'DESPESES.SUB_Sol.licitant'!$C$10</f>
        <v>Escriure títol del projecte</v>
      </c>
      <c r="C6" s="312"/>
      <c r="D6" s="312"/>
      <c r="E6" s="312"/>
      <c r="F6" s="312"/>
      <c r="G6" s="312"/>
      <c r="H6" s="312"/>
    </row>
    <row r="7" spans="2:31" ht="15" thickBot="1" x14ac:dyDescent="0.4">
      <c r="B7" s="1"/>
      <c r="C7" s="1"/>
      <c r="D7" s="1"/>
      <c r="E7" s="1"/>
      <c r="F7" s="1"/>
      <c r="G7" s="1"/>
      <c r="H7" s="1"/>
    </row>
    <row r="8" spans="2:31" ht="30.75" customHeight="1" thickBot="1" x14ac:dyDescent="0.4">
      <c r="B8" s="58" t="s">
        <v>98</v>
      </c>
      <c r="C8" s="146">
        <f>ACE0102_F1_PUNTUACIÓexpedient!$G$26</f>
        <v>0</v>
      </c>
      <c r="E8" s="349" t="s">
        <v>161</v>
      </c>
      <c r="F8" s="350"/>
      <c r="G8" s="41">
        <f>+SUM($F$25,$F$31,$F$37,$F$43,$F$49,$F$55,$F$61,$F$67,$F$73,$F$79,$F$85)</f>
        <v>0</v>
      </c>
      <c r="H8" s="33"/>
      <c r="I8" s="339" t="s">
        <v>356</v>
      </c>
      <c r="J8" s="340"/>
      <c r="K8" s="340"/>
      <c r="L8" s="340"/>
      <c r="M8" s="340"/>
      <c r="N8" s="340"/>
      <c r="O8" s="340"/>
      <c r="P8" s="340"/>
      <c r="Q8" s="340"/>
      <c r="R8" s="340"/>
      <c r="S8" s="341"/>
      <c r="Z8" s="1"/>
      <c r="AA8" s="1"/>
      <c r="AB8" s="1"/>
      <c r="AC8" s="1"/>
      <c r="AD8" s="1"/>
      <c r="AE8" s="1"/>
    </row>
    <row r="9" spans="2:31" ht="15" thickBot="1" x14ac:dyDescent="0.4">
      <c r="B9" s="54"/>
      <c r="C9" s="1"/>
      <c r="D9" s="1"/>
      <c r="E9" s="1"/>
      <c r="F9" s="1"/>
      <c r="G9" s="1"/>
      <c r="H9" s="1"/>
      <c r="I9" s="239" t="s">
        <v>357</v>
      </c>
      <c r="J9" s="240" t="s">
        <v>360</v>
      </c>
      <c r="K9" s="240" t="s">
        <v>359</v>
      </c>
      <c r="L9" s="240" t="s">
        <v>361</v>
      </c>
      <c r="M9" s="240" t="s">
        <v>362</v>
      </c>
      <c r="N9" s="240" t="s">
        <v>363</v>
      </c>
      <c r="O9" s="240" t="s">
        <v>364</v>
      </c>
      <c r="P9" s="240" t="s">
        <v>365</v>
      </c>
      <c r="Q9" s="240" t="s">
        <v>366</v>
      </c>
      <c r="R9" s="240" t="s">
        <v>367</v>
      </c>
      <c r="S9" s="241" t="s">
        <v>368</v>
      </c>
    </row>
    <row r="10" spans="2:31" ht="27" customHeight="1" thickBot="1" x14ac:dyDescent="0.4">
      <c r="B10" s="59" t="s">
        <v>127</v>
      </c>
      <c r="C10" s="147">
        <f>0.75*$C$8/$G$12</f>
        <v>0</v>
      </c>
      <c r="E10" s="352" t="s">
        <v>162</v>
      </c>
      <c r="F10" s="353"/>
      <c r="G10" s="41">
        <f>+$G$25+$G$31+$G$37+$G$43+$G$49+$G$55+$G$61+$G$67+$G$73+$G$79+$G$85</f>
        <v>0</v>
      </c>
      <c r="H10" s="1"/>
      <c r="I10" s="239" t="s">
        <v>358</v>
      </c>
      <c r="J10" s="234">
        <f>+ACE0102_F1_PUNTUACIÓexpedient!$F$31</f>
        <v>0</v>
      </c>
      <c r="K10" s="234">
        <f>+ACE0102_F1_PUNTUACIÓexpedient!$F$32</f>
        <v>0</v>
      </c>
      <c r="L10" s="234">
        <f>+ACE0102_F1_PUNTUACIÓexpedient!$F$34</f>
        <v>0</v>
      </c>
      <c r="M10" s="234">
        <f>+ACE0102_F1_PUNTUACIÓexpedient!$F$35</f>
        <v>0</v>
      </c>
      <c r="N10" s="234">
        <f>+ACE0102_F1_PUNTUACIÓexpedient!$F$36</f>
        <v>0</v>
      </c>
      <c r="O10" s="234">
        <f>+ACE0102_F1_PUNTUACIÓexpedient!$F$38</f>
        <v>0</v>
      </c>
      <c r="P10" s="234">
        <f>+ACE0102_F1_PUNTUACIÓexpedient!$F$39</f>
        <v>0</v>
      </c>
      <c r="Q10" s="234">
        <f>+ACE0102_F1_PUNTUACIÓexpedient!$F$40</f>
        <v>0</v>
      </c>
      <c r="R10" s="235">
        <f>+ACE0102_F1_PUNTUACIÓexpedient!$F$42</f>
        <v>0</v>
      </c>
      <c r="S10" s="236">
        <f>+ACE0102_F1_PUNTUACIÓexpedient!$F$43</f>
        <v>0</v>
      </c>
    </row>
    <row r="11" spans="2:31" ht="15" thickBot="1" x14ac:dyDescent="0.4">
      <c r="B11" s="54"/>
      <c r="C11" s="1"/>
      <c r="D11" s="1"/>
      <c r="E11" s="1"/>
      <c r="F11" s="1"/>
      <c r="G11" s="1"/>
      <c r="H11" s="1"/>
      <c r="I11" s="239" t="s">
        <v>357</v>
      </c>
      <c r="J11" s="240" t="s">
        <v>369</v>
      </c>
      <c r="K11" s="240" t="s">
        <v>370</v>
      </c>
      <c r="L11" s="240" t="s">
        <v>371</v>
      </c>
      <c r="M11" s="240" t="s">
        <v>372</v>
      </c>
      <c r="N11" s="240" t="s">
        <v>373</v>
      </c>
      <c r="O11" s="240">
        <v>7</v>
      </c>
      <c r="P11" s="240" t="s">
        <v>374</v>
      </c>
      <c r="Q11" s="243" t="s">
        <v>375</v>
      </c>
      <c r="R11" s="231"/>
      <c r="S11" s="232"/>
    </row>
    <row r="12" spans="2:31" ht="30.65" customHeight="1" thickBot="1" x14ac:dyDescent="0.4">
      <c r="B12" s="182" t="s">
        <v>160</v>
      </c>
      <c r="C12" s="41">
        <f>+$D$25+$D$31+$D$37+$D$43+$D$49+$D$55+$D$61+$D$67+$D$73+$D$79+$D$85</f>
        <v>0</v>
      </c>
      <c r="E12" s="355" t="s">
        <v>164</v>
      </c>
      <c r="F12" s="356"/>
      <c r="G12" s="129">
        <v>500</v>
      </c>
      <c r="H12" s="1"/>
      <c r="I12" s="242" t="s">
        <v>358</v>
      </c>
      <c r="J12" s="244">
        <f>_5a</f>
        <v>0</v>
      </c>
      <c r="K12" s="237">
        <f>_5b</f>
        <v>0</v>
      </c>
      <c r="L12" s="237">
        <f>_5c</f>
        <v>0</v>
      </c>
      <c r="M12" s="237">
        <f>_6a</f>
        <v>0</v>
      </c>
      <c r="N12" s="237">
        <f>_6b</f>
        <v>0</v>
      </c>
      <c r="O12" s="237">
        <f>+ACE0102_F1_PUNTUACIÓexpedient!$F$52</f>
        <v>0</v>
      </c>
      <c r="P12" s="237">
        <f>_7a</f>
        <v>0</v>
      </c>
      <c r="Q12" s="238">
        <f>ACE0102_F1_PUNTUACIÓexpedient!F55</f>
        <v>0</v>
      </c>
      <c r="R12" s="233"/>
      <c r="S12" s="68"/>
    </row>
    <row r="13" spans="2:31" ht="15" thickBot="1" x14ac:dyDescent="0.4">
      <c r="B13" s="1"/>
      <c r="C13" s="1"/>
      <c r="D13" s="1"/>
      <c r="E13" s="1"/>
      <c r="F13" s="1"/>
      <c r="G13" s="1"/>
      <c r="H13" s="1"/>
    </row>
    <row r="14" spans="2:31" ht="44" customHeight="1" thickBot="1" x14ac:dyDescent="0.4">
      <c r="B14" s="225" t="s">
        <v>354</v>
      </c>
      <c r="C14" s="230" t="str">
        <f>ACE0102_F1_PUNTUACIÓexpedient!D16</f>
        <v>Identifica la tipologia de projecte, dins dels 5 eixos estratègics</v>
      </c>
      <c r="D14" s="1"/>
      <c r="E14" s="357" t="s">
        <v>355</v>
      </c>
      <c r="F14" s="358"/>
      <c r="G14" s="226">
        <f>ACE102_CÀLCUL_Criteri_Tipologia!$J$8</f>
        <v>0</v>
      </c>
      <c r="H14" s="1"/>
    </row>
    <row r="15" spans="2:31" x14ac:dyDescent="0.35">
      <c r="B15" s="1"/>
      <c r="C15" s="1"/>
      <c r="D15" s="1"/>
      <c r="E15" s="1"/>
      <c r="F15" s="1"/>
      <c r="G15" s="1"/>
      <c r="H15" s="1"/>
    </row>
    <row r="16" spans="2:31" ht="15" customHeight="1" thickBot="1" x14ac:dyDescent="0.4">
      <c r="B16" s="34"/>
      <c r="C16" s="34"/>
      <c r="D16" s="35"/>
      <c r="E16" s="55"/>
      <c r="F16" s="55"/>
      <c r="G16" s="56"/>
      <c r="H16" s="33"/>
      <c r="I16" s="62"/>
      <c r="Z16" s="1"/>
      <c r="AA16" s="1"/>
      <c r="AB16" s="1"/>
      <c r="AC16" s="1"/>
      <c r="AD16" s="1"/>
      <c r="AE16" s="1"/>
    </row>
    <row r="17" spans="2:31" ht="22" thickTop="1" thickBot="1" x14ac:dyDescent="0.4">
      <c r="B17" s="36" t="s">
        <v>99</v>
      </c>
      <c r="C17" s="36"/>
      <c r="D17" s="354"/>
      <c r="E17" s="354"/>
      <c r="F17" s="354"/>
      <c r="G17" s="36"/>
      <c r="H17" s="36"/>
    </row>
    <row r="18" spans="2:31" ht="10" customHeight="1" thickTop="1" x14ac:dyDescent="0.35">
      <c r="B18" s="37"/>
      <c r="C18" s="37"/>
      <c r="D18" s="37"/>
      <c r="E18" s="37"/>
      <c r="F18" s="37"/>
      <c r="G18" s="37"/>
      <c r="H18" s="37"/>
    </row>
    <row r="19" spans="2:31" ht="20.149999999999999" customHeight="1" x14ac:dyDescent="0.35">
      <c r="B19" s="38" t="s">
        <v>100</v>
      </c>
      <c r="C19" s="38"/>
      <c r="D19" s="39"/>
      <c r="E19" s="39"/>
      <c r="F19" s="40"/>
      <c r="G19" s="37"/>
      <c r="H19" s="37"/>
    </row>
    <row r="20" spans="2:31" ht="28.5" customHeight="1" x14ac:dyDescent="0.35">
      <c r="B20" s="198" t="str">
        <f>+$B$4</f>
        <v>Escriure nom del clúster</v>
      </c>
      <c r="C20" s="159" t="str">
        <f>'DESPESES.SUB_Sol.licitant'!C8</f>
        <v>Escriure el NIF del clúster</v>
      </c>
      <c r="D20" s="321" t="s">
        <v>101</v>
      </c>
      <c r="E20" s="322"/>
      <c r="F20" s="325" t="s">
        <v>102</v>
      </c>
      <c r="G20" s="319" t="s">
        <v>103</v>
      </c>
      <c r="H20" s="342" t="s">
        <v>163</v>
      </c>
      <c r="I20" s="52"/>
    </row>
    <row r="21" spans="2:31" ht="28.5" customHeight="1" x14ac:dyDescent="0.35">
      <c r="B21" s="246" t="s">
        <v>246</v>
      </c>
      <c r="C21" s="183" t="s">
        <v>246</v>
      </c>
      <c r="D21" s="323"/>
      <c r="E21" s="324"/>
      <c r="F21" s="326"/>
      <c r="G21" s="320"/>
      <c r="H21" s="343"/>
      <c r="I21" s="52"/>
      <c r="J21" s="346" t="s">
        <v>385</v>
      </c>
      <c r="K21" s="347"/>
      <c r="L21" s="345" t="s">
        <v>101</v>
      </c>
      <c r="M21" s="345"/>
      <c r="N21" s="345" t="s">
        <v>102</v>
      </c>
      <c r="O21" s="345"/>
      <c r="P21" s="345" t="s">
        <v>103</v>
      </c>
      <c r="Q21" s="345"/>
    </row>
    <row r="22" spans="2:31" ht="28.5" customHeight="1" x14ac:dyDescent="0.35">
      <c r="B22" s="329" t="s">
        <v>104</v>
      </c>
      <c r="C22" s="330"/>
      <c r="D22" s="327">
        <f>'DESPESES.SUB_Sol.licitant'!$E$37</f>
        <v>0</v>
      </c>
      <c r="E22" s="327"/>
      <c r="F22" s="42">
        <f>'DESPESES.SUB_Sol.licitant'!$F$37</f>
        <v>0</v>
      </c>
      <c r="G22" s="42">
        <f>ROUND((F22*$C$10),2)</f>
        <v>0</v>
      </c>
      <c r="H22" s="180"/>
      <c r="I22" s="37"/>
      <c r="J22" s="361" t="s">
        <v>386</v>
      </c>
      <c r="K22" s="362"/>
      <c r="L22" s="344">
        <f>D22+D29+D35+D41+D47+D53+D59+D65+D71+D77+D83</f>
        <v>0</v>
      </c>
      <c r="M22" s="344"/>
      <c r="N22" s="344">
        <f>F22+F29+F35+F41+F47+F53+F59+F65+F71+F77+F83</f>
        <v>0</v>
      </c>
      <c r="O22" s="344"/>
      <c r="P22" s="344">
        <f>G22+G29+G35+G41+G47+G53+G59+G65+G71+G77+G83</f>
        <v>0</v>
      </c>
      <c r="Q22" s="344"/>
    </row>
    <row r="23" spans="2:31" ht="28.5" customHeight="1" x14ac:dyDescent="0.35">
      <c r="B23" s="329" t="s">
        <v>330</v>
      </c>
      <c r="C23" s="330"/>
      <c r="D23" s="337">
        <f>'DESPESES.SUB_Sol.licitant'!H18</f>
        <v>0</v>
      </c>
      <c r="E23" s="338"/>
      <c r="F23" s="42">
        <f>'DESPESES.SUB_Sol.licitant'!F42</f>
        <v>0</v>
      </c>
      <c r="G23" s="42">
        <f>F23</f>
        <v>0</v>
      </c>
      <c r="H23" s="211"/>
      <c r="I23" s="37"/>
      <c r="J23" s="361" t="s">
        <v>387</v>
      </c>
      <c r="K23" s="362"/>
      <c r="L23" s="344">
        <f>D23</f>
        <v>0</v>
      </c>
      <c r="M23" s="344"/>
      <c r="N23" s="344">
        <f>F23</f>
        <v>0</v>
      </c>
      <c r="O23" s="344"/>
      <c r="P23" s="344">
        <f>G23</f>
        <v>0</v>
      </c>
      <c r="Q23" s="344"/>
    </row>
    <row r="24" spans="2:31" s="1" customFormat="1" ht="28.5" customHeight="1" x14ac:dyDescent="0.35">
      <c r="B24" s="329" t="s">
        <v>105</v>
      </c>
      <c r="C24" s="330"/>
      <c r="D24" s="327">
        <f>'DESPESES.SUB_Sol.licitant'!$F$61</f>
        <v>0</v>
      </c>
      <c r="E24" s="327"/>
      <c r="F24" s="42">
        <f>'DESPESES.SUB_Sol.licitant'!$G$61</f>
        <v>0</v>
      </c>
      <c r="G24" s="42">
        <f>ROUND((F24*$C$10),2)</f>
        <v>0</v>
      </c>
      <c r="H24" s="181"/>
      <c r="I24" s="37"/>
      <c r="J24" s="361" t="s">
        <v>388</v>
      </c>
      <c r="K24" s="362"/>
      <c r="L24" s="344">
        <f>D24+D30+D36+D42+D48+D54+D60+D66+D72+D78+D84</f>
        <v>0</v>
      </c>
      <c r="M24" s="344"/>
      <c r="N24" s="344">
        <f>F24+F30+F36+F42+F48+F54+F60+F66+F72+F78+F84</f>
        <v>0</v>
      </c>
      <c r="O24" s="344"/>
      <c r="P24" s="344">
        <f>G24+G30+G36+G42+G48+G54+G60+G66+G72+G78+G84</f>
        <v>0</v>
      </c>
      <c r="Q24" s="344"/>
      <c r="Z24"/>
      <c r="AA24"/>
      <c r="AB24"/>
      <c r="AC24"/>
      <c r="AD24"/>
      <c r="AE24"/>
    </row>
    <row r="25" spans="2:31" s="1" customFormat="1" ht="28.5" customHeight="1" x14ac:dyDescent="0.35">
      <c r="B25" s="331" t="s">
        <v>106</v>
      </c>
      <c r="C25" s="332"/>
      <c r="D25" s="333">
        <f>+'DESPESES.SUB_Sol.licitant'!$H$20</f>
        <v>0</v>
      </c>
      <c r="E25" s="333"/>
      <c r="F25" s="43">
        <f>+'DESPESES.SUB_Sol.licitant'!$H$21</f>
        <v>0</v>
      </c>
      <c r="G25" s="57">
        <f>SUM(G22:G24)</f>
        <v>0</v>
      </c>
      <c r="H25" s="43">
        <f>IFERROR(ROUND((+VLOOKUP($C$21,'Valors possibles'!$Y$2:$Z$4,2,FALSE)*$G$25),2),0)</f>
        <v>0</v>
      </c>
      <c r="J25" s="6"/>
      <c r="K25" s="247" t="s">
        <v>389</v>
      </c>
      <c r="L25" s="359">
        <f>SUM(L22:M24)</f>
        <v>0</v>
      </c>
      <c r="M25" s="360"/>
      <c r="N25" s="359">
        <f>SUM(N22:O24)</f>
        <v>0</v>
      </c>
      <c r="O25" s="360"/>
      <c r="P25" s="359">
        <f>SUM(P22:Q24)</f>
        <v>0</v>
      </c>
      <c r="Q25" s="360"/>
      <c r="Z25"/>
      <c r="AA25"/>
      <c r="AB25"/>
      <c r="AC25"/>
      <c r="AD25"/>
      <c r="AE25"/>
    </row>
    <row r="26" spans="2:31" ht="28.5" customHeight="1" x14ac:dyDescent="0.35">
      <c r="B26" s="38" t="s">
        <v>107</v>
      </c>
      <c r="C26" s="38"/>
      <c r="D26" s="1"/>
      <c r="E26" s="1"/>
      <c r="F26" s="1"/>
      <c r="G26" s="37"/>
      <c r="H26" s="37"/>
    </row>
    <row r="27" spans="2:31" ht="28.5" customHeight="1" x14ac:dyDescent="0.35">
      <c r="B27" s="198" t="str">
        <f>'DESPESES.SUB_Participant 01'!$C$6</f>
        <v>Escriu nom del participant 01</v>
      </c>
      <c r="C27" s="199" t="str">
        <f>'DESPESES.SUB_Participant 01'!C8</f>
        <v>Escriu el NIF del participant 01</v>
      </c>
      <c r="D27" s="336" t="s">
        <v>101</v>
      </c>
      <c r="E27" s="322"/>
      <c r="F27" s="325" t="s">
        <v>102</v>
      </c>
      <c r="G27" s="319" t="s">
        <v>103</v>
      </c>
      <c r="H27" s="342" t="s">
        <v>163</v>
      </c>
    </row>
    <row r="28" spans="2:31" ht="28.5" customHeight="1" x14ac:dyDescent="0.35">
      <c r="B28" s="223" t="str">
        <f>ACE0102_F1_PUNTUACIÓexpedient!$C$19</f>
        <v>Escull la tipología del participant 1</v>
      </c>
      <c r="C28" s="183" t="str">
        <f>+'DESPESES.SUB_Participant 01'!$C$10</f>
        <v>Seleccionar tipologia de participant 01</v>
      </c>
      <c r="D28" s="323"/>
      <c r="E28" s="324"/>
      <c r="F28" s="326"/>
      <c r="G28" s="320"/>
      <c r="H28" s="343"/>
    </row>
    <row r="29" spans="2:31" ht="28.5" customHeight="1" x14ac:dyDescent="0.35">
      <c r="B29" s="329" t="s">
        <v>104</v>
      </c>
      <c r="C29" s="330"/>
      <c r="D29" s="327">
        <f>'DESPESES.SUB_Participant 01'!$E$38</f>
        <v>0</v>
      </c>
      <c r="E29" s="327"/>
      <c r="F29" s="42">
        <f>'DESPESES.SUB_Participant 01'!$F$38</f>
        <v>0</v>
      </c>
      <c r="G29" s="42">
        <f>ROUND((F29*$C$10),2)</f>
        <v>0</v>
      </c>
      <c r="H29" s="180"/>
    </row>
    <row r="30" spans="2:31" ht="28.5" customHeight="1" x14ac:dyDescent="0.35">
      <c r="B30" s="329" t="s">
        <v>105</v>
      </c>
      <c r="C30" s="330"/>
      <c r="D30" s="327">
        <f>'DESPESES.SUB_Participant 01'!$F$57</f>
        <v>0</v>
      </c>
      <c r="E30" s="327"/>
      <c r="F30" s="42">
        <f>'DESPESES.SUB_Participant 01'!$G$57</f>
        <v>0</v>
      </c>
      <c r="G30" s="42">
        <f>ROUND((F30*$C$10),2)</f>
        <v>0</v>
      </c>
      <c r="H30" s="181"/>
      <c r="M30" s="249" t="s">
        <v>386</v>
      </c>
      <c r="N30" s="249" t="s">
        <v>387</v>
      </c>
      <c r="O30" s="249" t="s">
        <v>388</v>
      </c>
      <c r="P30" s="248"/>
      <c r="Q30" s="248"/>
      <c r="R30" s="248"/>
      <c r="S30" s="248"/>
      <c r="T30" s="248"/>
      <c r="U30" s="248"/>
      <c r="V30" s="248"/>
    </row>
    <row r="31" spans="2:31" ht="28.5" customHeight="1" x14ac:dyDescent="0.35">
      <c r="B31" s="331" t="s">
        <v>108</v>
      </c>
      <c r="C31" s="332"/>
      <c r="D31" s="333">
        <f>+'DESPESES.SUB_Participant 01'!$H$21</f>
        <v>0</v>
      </c>
      <c r="E31" s="333"/>
      <c r="F31" s="43">
        <f>+'DESPESES.SUB_Participant 01'!$H$22</f>
        <v>0</v>
      </c>
      <c r="G31" s="57">
        <f>SUM(G29:G30)</f>
        <v>0</v>
      </c>
      <c r="H31" s="43">
        <f>IFERROR(ROUND((+VLOOKUP($C$28,'Valors possibles'!$Y$2:$Z$4,2,FALSE)*$G$31),2),0)</f>
        <v>0</v>
      </c>
      <c r="L31" s="1" t="s">
        <v>390</v>
      </c>
      <c r="M31" s="248">
        <f>F22</f>
        <v>0</v>
      </c>
      <c r="N31" s="248">
        <f>F23</f>
        <v>0</v>
      </c>
      <c r="O31" s="248">
        <f>F23</f>
        <v>0</v>
      </c>
    </row>
    <row r="32" spans="2:31" ht="28.5" customHeight="1" x14ac:dyDescent="0.35">
      <c r="B32" s="38" t="s">
        <v>109</v>
      </c>
      <c r="C32" s="38"/>
      <c r="D32" s="1"/>
      <c r="E32" s="1"/>
      <c r="F32" s="1"/>
      <c r="G32" s="37"/>
      <c r="H32" s="37"/>
      <c r="L32" s="1" t="s">
        <v>391</v>
      </c>
      <c r="M32" s="248">
        <f>F29</f>
        <v>0</v>
      </c>
      <c r="N32" s="248"/>
      <c r="O32" s="248">
        <f>F30</f>
        <v>0</v>
      </c>
      <c r="P32" s="248"/>
      <c r="Q32" s="248"/>
      <c r="R32" s="248"/>
      <c r="S32" s="248"/>
      <c r="T32" s="248"/>
      <c r="U32" s="248"/>
      <c r="V32" s="248"/>
    </row>
    <row r="33" spans="2:31" ht="28.5" customHeight="1" x14ac:dyDescent="0.35">
      <c r="B33" s="198" t="str">
        <f>'DESPESES.SUB_Participant 02'!$C$6</f>
        <v>Escriu nom del participant 02</v>
      </c>
      <c r="C33" s="206" t="str">
        <f>'DESPESES.SUB_Participant 02'!C8</f>
        <v>Escriu el NIF del participant 02</v>
      </c>
      <c r="D33" s="321" t="s">
        <v>101</v>
      </c>
      <c r="E33" s="322"/>
      <c r="F33" s="325" t="s">
        <v>102</v>
      </c>
      <c r="G33" s="319" t="s">
        <v>103</v>
      </c>
      <c r="H33" s="342" t="s">
        <v>163</v>
      </c>
      <c r="L33" s="1" t="s">
        <v>392</v>
      </c>
      <c r="M33" s="248">
        <f>F35</f>
        <v>0</v>
      </c>
      <c r="N33" s="248"/>
      <c r="O33" s="248">
        <f>F36</f>
        <v>0</v>
      </c>
    </row>
    <row r="34" spans="2:31" ht="28.5" customHeight="1" x14ac:dyDescent="0.35">
      <c r="B34" s="223" t="str">
        <f>ACE0102_F1_PUNTUACIÓexpedient!$C$20</f>
        <v>Escull la tipología del participant 2</v>
      </c>
      <c r="C34" s="183" t="str">
        <f>+'DESPESES.SUB_Participant 02'!$C$10</f>
        <v>Seleccionar tipologia de participant 02</v>
      </c>
      <c r="D34" s="323"/>
      <c r="E34" s="324"/>
      <c r="F34" s="326"/>
      <c r="G34" s="320"/>
      <c r="H34" s="343"/>
      <c r="L34" s="1" t="s">
        <v>393</v>
      </c>
      <c r="M34" s="248">
        <f>F41</f>
        <v>0</v>
      </c>
      <c r="N34" s="248"/>
      <c r="O34" s="248">
        <f>F42</f>
        <v>0</v>
      </c>
    </row>
    <row r="35" spans="2:31" ht="28.5" customHeight="1" x14ac:dyDescent="0.35">
      <c r="B35" s="329" t="s">
        <v>104</v>
      </c>
      <c r="C35" s="330"/>
      <c r="D35" s="327">
        <f>'DESPESES.SUB_Participant 02'!$E$38</f>
        <v>0</v>
      </c>
      <c r="E35" s="327"/>
      <c r="F35" s="42">
        <f>'DESPESES.SUB_Participant 02'!$F$38</f>
        <v>0</v>
      </c>
      <c r="G35" s="42">
        <f>ROUND((F35*$C$10),2)</f>
        <v>0</v>
      </c>
      <c r="H35" s="180"/>
      <c r="L35" s="1" t="s">
        <v>394</v>
      </c>
      <c r="M35" s="248">
        <f>F47</f>
        <v>0</v>
      </c>
      <c r="N35" s="248"/>
      <c r="O35" s="248">
        <f>F48</f>
        <v>0</v>
      </c>
    </row>
    <row r="36" spans="2:31" ht="28.5" customHeight="1" x14ac:dyDescent="0.35">
      <c r="B36" s="329" t="s">
        <v>105</v>
      </c>
      <c r="C36" s="330"/>
      <c r="D36" s="327">
        <f>'DESPESES.SUB_Participant 02'!$F$57</f>
        <v>0</v>
      </c>
      <c r="E36" s="327"/>
      <c r="F36" s="42">
        <f>'DESPESES.SUB_Participant 02'!$G$57</f>
        <v>0</v>
      </c>
      <c r="G36" s="42">
        <f>ROUND((F36*$C$10),2)</f>
        <v>0</v>
      </c>
      <c r="H36" s="181"/>
      <c r="L36" s="1" t="s">
        <v>395</v>
      </c>
      <c r="M36" s="248">
        <f>F53</f>
        <v>0</v>
      </c>
      <c r="N36" s="248"/>
      <c r="O36" s="248">
        <f>F54</f>
        <v>0</v>
      </c>
    </row>
    <row r="37" spans="2:31" s="1" customFormat="1" ht="28.5" customHeight="1" x14ac:dyDescent="0.35">
      <c r="B37" s="331" t="s">
        <v>110</v>
      </c>
      <c r="C37" s="332"/>
      <c r="D37" s="333">
        <f>+'DESPESES.SUB_Participant 02'!$H$21</f>
        <v>0</v>
      </c>
      <c r="E37" s="333"/>
      <c r="F37" s="43">
        <f>+'DESPESES.SUB_Participant 02'!$H$22</f>
        <v>0</v>
      </c>
      <c r="G37" s="57">
        <f>SUM(G35:G36)</f>
        <v>0</v>
      </c>
      <c r="H37" s="43">
        <f>IFERROR(ROUND((+VLOOKUP($C$34,'Valors possibles'!$Y$2:$Z$4,2,FALSE)*$G$37),2),0)</f>
        <v>0</v>
      </c>
      <c r="L37" s="1" t="s">
        <v>396</v>
      </c>
      <c r="M37" s="248">
        <f>F59</f>
        <v>0</v>
      </c>
      <c r="N37" s="248"/>
      <c r="O37" s="248">
        <f>F60</f>
        <v>0</v>
      </c>
      <c r="Z37"/>
      <c r="AA37"/>
      <c r="AB37"/>
      <c r="AC37"/>
      <c r="AD37"/>
      <c r="AE37"/>
    </row>
    <row r="38" spans="2:31" s="1" customFormat="1" ht="28.5" customHeight="1" x14ac:dyDescent="0.35">
      <c r="B38" s="38" t="s">
        <v>111</v>
      </c>
      <c r="C38" s="38"/>
      <c r="G38" s="37"/>
      <c r="H38" s="37"/>
      <c r="L38" s="1" t="s">
        <v>397</v>
      </c>
      <c r="M38" s="248">
        <f>F65</f>
        <v>0</v>
      </c>
      <c r="N38" s="248"/>
      <c r="O38" s="248">
        <f>F66</f>
        <v>0</v>
      </c>
      <c r="Z38"/>
      <c r="AA38"/>
      <c r="AB38"/>
      <c r="AC38"/>
      <c r="AD38"/>
      <c r="AE38"/>
    </row>
    <row r="39" spans="2:31" s="1" customFormat="1" ht="28.5" customHeight="1" x14ac:dyDescent="0.35">
      <c r="B39" s="198" t="str">
        <f>'DESPESES.SUB_Participant 03'!$C$6</f>
        <v>Escriure nom del participant 03</v>
      </c>
      <c r="C39" s="206" t="str">
        <f>'DESPESES.SUB_Participant 03'!C8</f>
        <v>Escriu el NIF del participant 03</v>
      </c>
      <c r="D39" s="321" t="s">
        <v>101</v>
      </c>
      <c r="E39" s="322"/>
      <c r="F39" s="325" t="s">
        <v>102</v>
      </c>
      <c r="G39" s="319" t="s">
        <v>103</v>
      </c>
      <c r="H39" s="60" t="s">
        <v>163</v>
      </c>
      <c r="L39" s="1" t="s">
        <v>398</v>
      </c>
      <c r="M39" s="248">
        <f>F71</f>
        <v>0</v>
      </c>
      <c r="N39" s="248"/>
      <c r="O39" s="248">
        <f>F72</f>
        <v>0</v>
      </c>
      <c r="Z39"/>
      <c r="AA39"/>
      <c r="AB39"/>
      <c r="AC39"/>
      <c r="AD39"/>
      <c r="AE39"/>
    </row>
    <row r="40" spans="2:31" s="1" customFormat="1" ht="28.5" customHeight="1" x14ac:dyDescent="0.35">
      <c r="B40" s="223" t="str">
        <f>ACE0102_F1_PUNTUACIÓexpedient!$C$21</f>
        <v>Escull la tipología del participant 3</v>
      </c>
      <c r="C40" s="183" t="str">
        <f>+'DESPESES.SUB_Participant 03'!C10</f>
        <v>Seleccionar tipologia de participant 03</v>
      </c>
      <c r="D40" s="323"/>
      <c r="E40" s="324"/>
      <c r="F40" s="326"/>
      <c r="G40" s="320"/>
      <c r="H40" s="61"/>
      <c r="L40" s="1" t="s">
        <v>399</v>
      </c>
      <c r="M40" s="248">
        <f>F77</f>
        <v>0</v>
      </c>
      <c r="N40" s="248"/>
      <c r="O40" s="248">
        <f>F78</f>
        <v>0</v>
      </c>
      <c r="Z40"/>
      <c r="AA40"/>
      <c r="AB40"/>
      <c r="AC40"/>
      <c r="AD40"/>
      <c r="AE40"/>
    </row>
    <row r="41" spans="2:31" s="1" customFormat="1" ht="28.5" customHeight="1" x14ac:dyDescent="0.35">
      <c r="B41" s="329" t="s">
        <v>104</v>
      </c>
      <c r="C41" s="330"/>
      <c r="D41" s="327">
        <f>'DESPESES.SUB_Participant 03'!$E$38</f>
        <v>0</v>
      </c>
      <c r="E41" s="327"/>
      <c r="F41" s="42">
        <f>'DESPESES.SUB_Participant 03'!$F$38</f>
        <v>0</v>
      </c>
      <c r="G41" s="42">
        <f>ROUND((F41*$C$10),2)</f>
        <v>0</v>
      </c>
      <c r="H41" s="180"/>
      <c r="L41" s="1" t="s">
        <v>400</v>
      </c>
      <c r="M41" s="248">
        <f>F83</f>
        <v>0</v>
      </c>
      <c r="N41" s="248"/>
      <c r="O41" s="248">
        <f>F84</f>
        <v>0</v>
      </c>
      <c r="Z41"/>
      <c r="AA41"/>
      <c r="AB41"/>
      <c r="AC41"/>
      <c r="AD41"/>
      <c r="AE41"/>
    </row>
    <row r="42" spans="2:31" s="1" customFormat="1" ht="28.5" customHeight="1" x14ac:dyDescent="0.35">
      <c r="B42" s="329" t="s">
        <v>105</v>
      </c>
      <c r="C42" s="330"/>
      <c r="D42" s="327">
        <f>'DESPESES.SUB_Participant 03'!$F$57</f>
        <v>0</v>
      </c>
      <c r="E42" s="327"/>
      <c r="F42" s="42">
        <f>'DESPESES.SUB_Participant 03'!$G$57</f>
        <v>0</v>
      </c>
      <c r="G42" s="42">
        <f>ROUND((F42*$C$10),2)</f>
        <v>0</v>
      </c>
      <c r="H42" s="181"/>
      <c r="Z42"/>
      <c r="AA42"/>
      <c r="AB42"/>
      <c r="AC42"/>
      <c r="AD42"/>
      <c r="AE42"/>
    </row>
    <row r="43" spans="2:31" s="1" customFormat="1" ht="28.5" customHeight="1" x14ac:dyDescent="0.35">
      <c r="B43" s="331" t="s">
        <v>112</v>
      </c>
      <c r="C43" s="332"/>
      <c r="D43" s="333">
        <f>+'DESPESES.SUB_Participant 03'!$H$21</f>
        <v>0</v>
      </c>
      <c r="E43" s="333"/>
      <c r="F43" s="43">
        <f>+'DESPESES.SUB_Participant 03'!$H$22</f>
        <v>0</v>
      </c>
      <c r="G43" s="57">
        <f>SUM(G41:G42)</f>
        <v>0</v>
      </c>
      <c r="H43" s="43">
        <f>IFERROR(ROUND((+VLOOKUP($C$40,'Valors possibles'!$Y$2:$Z$4,2,FALSE)*$G$43),2),0)</f>
        <v>0</v>
      </c>
      <c r="Z43"/>
      <c r="AA43"/>
      <c r="AB43"/>
      <c r="AC43"/>
      <c r="AD43"/>
      <c r="AE43"/>
    </row>
    <row r="44" spans="2:31" s="1" customFormat="1" ht="28.5" customHeight="1" x14ac:dyDescent="0.35">
      <c r="B44" s="38" t="s">
        <v>113</v>
      </c>
      <c r="C44" s="38"/>
      <c r="G44" s="37"/>
      <c r="H44" s="37"/>
      <c r="Z44"/>
      <c r="AA44"/>
      <c r="AB44"/>
      <c r="AC44"/>
      <c r="AD44"/>
      <c r="AE44"/>
    </row>
    <row r="45" spans="2:31" s="1" customFormat="1" ht="28.5" customHeight="1" x14ac:dyDescent="0.35">
      <c r="B45" s="198" t="str">
        <f>'DESPESES.SUB_Participant 04'!$C$6</f>
        <v>Escriure nom del participant 04</v>
      </c>
      <c r="C45" s="159" t="str">
        <f>'DESPESES.SUB_Participant 04'!C8</f>
        <v>Escriu el NIF del participant 04</v>
      </c>
      <c r="D45" s="321" t="s">
        <v>101</v>
      </c>
      <c r="E45" s="322"/>
      <c r="F45" s="325" t="s">
        <v>102</v>
      </c>
      <c r="G45" s="319" t="s">
        <v>103</v>
      </c>
      <c r="H45" s="60" t="s">
        <v>163</v>
      </c>
      <c r="Z45"/>
      <c r="AA45"/>
      <c r="AB45"/>
      <c r="AC45"/>
      <c r="AD45"/>
      <c r="AE45"/>
    </row>
    <row r="46" spans="2:31" s="1" customFormat="1" ht="28.5" customHeight="1" x14ac:dyDescent="0.35">
      <c r="B46" s="1" t="str">
        <f>ACE0102_F1_PUNTUACIÓexpedient!$C$22</f>
        <v>Escull la tipología del participant 4</v>
      </c>
      <c r="C46" s="183" t="str">
        <f>+'DESPESES.SUB_Participant 04'!$C$10</f>
        <v>Seleccionar tipologia de participant 04</v>
      </c>
      <c r="D46" s="323"/>
      <c r="E46" s="324"/>
      <c r="F46" s="326"/>
      <c r="G46" s="320"/>
      <c r="H46" s="61"/>
      <c r="T46" s="248"/>
      <c r="Z46"/>
      <c r="AA46"/>
      <c r="AB46"/>
      <c r="AC46"/>
      <c r="AD46"/>
      <c r="AE46"/>
    </row>
    <row r="47" spans="2:31" s="1" customFormat="1" ht="28.5" customHeight="1" x14ac:dyDescent="0.35">
      <c r="B47" s="329" t="s">
        <v>104</v>
      </c>
      <c r="C47" s="330"/>
      <c r="D47" s="327">
        <f>'DESPESES.SUB_Participant 04'!$E$38</f>
        <v>0</v>
      </c>
      <c r="E47" s="327"/>
      <c r="F47" s="42">
        <f>'DESPESES.SUB_Participant 04'!$F$38</f>
        <v>0</v>
      </c>
      <c r="G47" s="42">
        <f>ROUND((F47*$C$10),2)</f>
        <v>0</v>
      </c>
      <c r="H47" s="180"/>
      <c r="Z47"/>
      <c r="AA47"/>
      <c r="AB47"/>
      <c r="AC47"/>
      <c r="AD47"/>
      <c r="AE47"/>
    </row>
    <row r="48" spans="2:31" s="1" customFormat="1" ht="28.5" customHeight="1" x14ac:dyDescent="0.35">
      <c r="B48" s="329" t="s">
        <v>105</v>
      </c>
      <c r="C48" s="330"/>
      <c r="D48" s="327">
        <f>'DESPESES.SUB_Participant 04'!$F$57</f>
        <v>0</v>
      </c>
      <c r="E48" s="327"/>
      <c r="F48" s="42">
        <f>'DESPESES.SUB_Participant 04'!$G$57</f>
        <v>0</v>
      </c>
      <c r="G48" s="42">
        <f>ROUND((F48*$C$10),2)</f>
        <v>0</v>
      </c>
      <c r="H48" s="181"/>
      <c r="Z48"/>
      <c r="AA48"/>
      <c r="AB48"/>
      <c r="AC48"/>
      <c r="AD48"/>
      <c r="AE48"/>
    </row>
    <row r="49" spans="2:31" s="1" customFormat="1" ht="28.5" customHeight="1" x14ac:dyDescent="0.35">
      <c r="B49" s="331" t="s">
        <v>114</v>
      </c>
      <c r="C49" s="332"/>
      <c r="D49" s="333">
        <f>+'DESPESES.SUB_Participant 04'!$H$21</f>
        <v>0</v>
      </c>
      <c r="E49" s="333"/>
      <c r="F49" s="43">
        <f>+'DESPESES.SUB_Participant 04'!$H$22</f>
        <v>0</v>
      </c>
      <c r="G49" s="57">
        <f>SUM(G47:G48)</f>
        <v>0</v>
      </c>
      <c r="H49" s="43">
        <f>IFERROR(ROUND((+VLOOKUP($C$46,'Valors possibles'!$Y$2:$Z$4,2,FALSE)*$G$49),2),0)</f>
        <v>0</v>
      </c>
      <c r="Z49"/>
      <c r="AA49"/>
      <c r="AB49"/>
      <c r="AC49"/>
      <c r="AD49"/>
      <c r="AE49"/>
    </row>
    <row r="50" spans="2:31" s="1" customFormat="1" ht="28.5" customHeight="1" x14ac:dyDescent="0.35">
      <c r="B50" s="38" t="s">
        <v>115</v>
      </c>
      <c r="C50" s="38"/>
      <c r="G50" s="37"/>
      <c r="H50" s="37"/>
      <c r="Z50"/>
      <c r="AA50"/>
      <c r="AB50"/>
      <c r="AC50"/>
      <c r="AD50"/>
      <c r="AE50"/>
    </row>
    <row r="51" spans="2:31" s="1" customFormat="1" ht="28.5" customHeight="1" x14ac:dyDescent="0.35">
      <c r="B51" s="198" t="str">
        <f>'DESPESES.SUB_Participant 05'!$C$6</f>
        <v>Escriure nom del participant 05</v>
      </c>
      <c r="C51" s="159" t="str">
        <f>'DESPESES.SUB_Participant 05'!C8</f>
        <v>Escriu el NIF del participant 05</v>
      </c>
      <c r="D51" s="328" t="s">
        <v>101</v>
      </c>
      <c r="E51" s="328"/>
      <c r="F51" s="325" t="s">
        <v>102</v>
      </c>
      <c r="G51" s="319" t="s">
        <v>103</v>
      </c>
      <c r="H51" s="60" t="s">
        <v>163</v>
      </c>
      <c r="Z51"/>
      <c r="AA51"/>
      <c r="AB51"/>
      <c r="AC51"/>
      <c r="AD51"/>
      <c r="AE51"/>
    </row>
    <row r="52" spans="2:31" s="1" customFormat="1" ht="28.5" customHeight="1" x14ac:dyDescent="0.35">
      <c r="B52" s="223" t="str">
        <f>ACE0102_F1_PUNTUACIÓexpedient!$C$23</f>
        <v>Escull la tipología del participant 5</v>
      </c>
      <c r="C52" s="207" t="str">
        <f>+'DESPESES.SUB_Participant 05'!$C$10</f>
        <v>Seleccionar tipologia de participant 05</v>
      </c>
      <c r="D52" s="328"/>
      <c r="E52" s="328"/>
      <c r="F52" s="326"/>
      <c r="G52" s="320"/>
      <c r="H52" s="61"/>
      <c r="Z52"/>
      <c r="AA52"/>
      <c r="AB52"/>
      <c r="AC52"/>
      <c r="AD52"/>
      <c r="AE52"/>
    </row>
    <row r="53" spans="2:31" s="1" customFormat="1" ht="28.5" customHeight="1" x14ac:dyDescent="0.35">
      <c r="B53" s="329" t="s">
        <v>104</v>
      </c>
      <c r="C53" s="330"/>
      <c r="D53" s="327">
        <f>'DESPESES.SUB_Participant 05'!$E$38</f>
        <v>0</v>
      </c>
      <c r="E53" s="327"/>
      <c r="F53" s="42">
        <f>'DESPESES.SUB_Participant 05'!$F$38</f>
        <v>0</v>
      </c>
      <c r="G53" s="42">
        <f>ROUND((F53*$C$10),2)</f>
        <v>0</v>
      </c>
      <c r="H53" s="180"/>
      <c r="Z53"/>
      <c r="AA53"/>
      <c r="AB53"/>
      <c r="AC53"/>
      <c r="AD53"/>
      <c r="AE53"/>
    </row>
    <row r="54" spans="2:31" s="1" customFormat="1" ht="28.5" customHeight="1" x14ac:dyDescent="0.35">
      <c r="B54" s="329" t="s">
        <v>105</v>
      </c>
      <c r="C54" s="330"/>
      <c r="D54" s="327">
        <f>'DESPESES.SUB_Participant 05'!$F$57</f>
        <v>0</v>
      </c>
      <c r="E54" s="327"/>
      <c r="F54" s="42">
        <f>'DESPESES.SUB_Participant 05'!$G$57</f>
        <v>0</v>
      </c>
      <c r="G54" s="42">
        <f>ROUND((F54*$C$10),2)</f>
        <v>0</v>
      </c>
      <c r="H54" s="181"/>
      <c r="Z54"/>
      <c r="AA54"/>
      <c r="AB54"/>
      <c r="AC54"/>
      <c r="AD54"/>
      <c r="AE54"/>
    </row>
    <row r="55" spans="2:31" s="1" customFormat="1" ht="28.5" customHeight="1" x14ac:dyDescent="0.35">
      <c r="B55" s="331" t="s">
        <v>116</v>
      </c>
      <c r="C55" s="332"/>
      <c r="D55" s="333">
        <f>+'DESPESES.SUB_Participant 05'!$H$21</f>
        <v>0</v>
      </c>
      <c r="E55" s="333"/>
      <c r="F55" s="43">
        <f>+'DESPESES.SUB_Participant 05'!$H$22</f>
        <v>0</v>
      </c>
      <c r="G55" s="57">
        <f>SUM(G53:G54)</f>
        <v>0</v>
      </c>
      <c r="H55" s="43">
        <f>IFERROR(ROUND((+VLOOKUP($C$52,'Valors possibles'!$Y$2:$Z$4,2,FALSE)*$G$55),2),0)</f>
        <v>0</v>
      </c>
      <c r="Z55"/>
      <c r="AA55"/>
      <c r="AB55"/>
      <c r="AC55"/>
      <c r="AD55"/>
      <c r="AE55"/>
    </row>
    <row r="56" spans="2:31" s="1" customFormat="1" ht="28.5" customHeight="1" x14ac:dyDescent="0.35">
      <c r="B56" s="38" t="s">
        <v>117</v>
      </c>
      <c r="C56" s="38"/>
      <c r="G56" s="37"/>
      <c r="H56" s="37"/>
      <c r="Z56"/>
      <c r="AA56"/>
      <c r="AB56"/>
      <c r="AC56"/>
      <c r="AD56"/>
      <c r="AE56"/>
    </row>
    <row r="57" spans="2:31" s="1" customFormat="1" ht="28.5" customHeight="1" x14ac:dyDescent="0.35">
      <c r="B57" s="198" t="str">
        <f>'DESPESES.SUB_Participant 06'!$C$6</f>
        <v>Escriure nom del participant 06</v>
      </c>
      <c r="C57" s="159" t="str">
        <f>'DESPESES.SUB_Participant 06'!C8</f>
        <v>Escriu el NIF del participant 06</v>
      </c>
      <c r="D57" s="328" t="s">
        <v>101</v>
      </c>
      <c r="E57" s="328"/>
      <c r="F57" s="325" t="s">
        <v>102</v>
      </c>
      <c r="G57" s="319" t="s">
        <v>103</v>
      </c>
      <c r="H57" s="60" t="s">
        <v>163</v>
      </c>
      <c r="Z57"/>
      <c r="AA57"/>
      <c r="AB57"/>
      <c r="AC57"/>
      <c r="AD57"/>
      <c r="AE57"/>
    </row>
    <row r="58" spans="2:31" s="1" customFormat="1" ht="28.5" customHeight="1" x14ac:dyDescent="0.35">
      <c r="B58" s="223" t="str">
        <f>ACE0102_F1_PUNTUACIÓexpedient!G19</f>
        <v>Escull la tipología del participant 6</v>
      </c>
      <c r="C58" s="207" t="str">
        <f>+'DESPESES.SUB_Participant 06'!C10</f>
        <v>Seleccionar tipologia de participant 06</v>
      </c>
      <c r="D58" s="328"/>
      <c r="E58" s="328"/>
      <c r="F58" s="326"/>
      <c r="G58" s="320"/>
      <c r="H58" s="61"/>
      <c r="Z58"/>
      <c r="AA58"/>
      <c r="AB58"/>
      <c r="AC58"/>
      <c r="AD58"/>
      <c r="AE58"/>
    </row>
    <row r="59" spans="2:31" s="1" customFormat="1" ht="28.5" customHeight="1" x14ac:dyDescent="0.35">
      <c r="B59" s="334" t="s">
        <v>104</v>
      </c>
      <c r="C59" s="334"/>
      <c r="D59" s="327">
        <f>'DESPESES.SUB_Participant 06'!$E$38</f>
        <v>0</v>
      </c>
      <c r="E59" s="327"/>
      <c r="F59" s="42">
        <f>'DESPESES.SUB_Participant 06'!$F$38</f>
        <v>0</v>
      </c>
      <c r="G59" s="42">
        <f>ROUND((F59*$C$10),2)</f>
        <v>0</v>
      </c>
      <c r="H59" s="180"/>
      <c r="Z59"/>
      <c r="AA59"/>
      <c r="AB59"/>
      <c r="AC59"/>
      <c r="AD59"/>
      <c r="AE59"/>
    </row>
    <row r="60" spans="2:31" s="1" customFormat="1" ht="28.5" customHeight="1" x14ac:dyDescent="0.35">
      <c r="B60" s="334" t="s">
        <v>105</v>
      </c>
      <c r="C60" s="334"/>
      <c r="D60" s="327">
        <f>'DESPESES.SUB_Participant 06'!$F$57</f>
        <v>0</v>
      </c>
      <c r="E60" s="327"/>
      <c r="F60" s="42">
        <f>'DESPESES.SUB_Participant 06'!$G$57</f>
        <v>0</v>
      </c>
      <c r="G60" s="42">
        <f>ROUND((F60*$C$10),2)</f>
        <v>0</v>
      </c>
      <c r="H60" s="181"/>
      <c r="Z60"/>
      <c r="AA60"/>
      <c r="AB60"/>
      <c r="AC60"/>
      <c r="AD60"/>
      <c r="AE60"/>
    </row>
    <row r="61" spans="2:31" s="1" customFormat="1" ht="28.5" customHeight="1" x14ac:dyDescent="0.35">
      <c r="B61" s="335" t="s">
        <v>118</v>
      </c>
      <c r="C61" s="335"/>
      <c r="D61" s="333">
        <f>+'DESPESES.SUB_Participant 06'!$H$21</f>
        <v>0</v>
      </c>
      <c r="E61" s="333"/>
      <c r="F61" s="43">
        <f>+'DESPESES.SUB_Participant 06'!$H$22</f>
        <v>0</v>
      </c>
      <c r="G61" s="57">
        <f>SUM(G59:G60)</f>
        <v>0</v>
      </c>
      <c r="H61" s="43">
        <f>IFERROR(ROUND((+VLOOKUP($C$58,'Valors possibles'!$Y$2:$Z$4,2,FALSE)*$G$61),2),0)</f>
        <v>0</v>
      </c>
      <c r="Z61"/>
      <c r="AA61"/>
      <c r="AB61"/>
      <c r="AC61"/>
      <c r="AD61"/>
      <c r="AE61"/>
    </row>
    <row r="62" spans="2:31" s="1" customFormat="1" ht="28.5" customHeight="1" x14ac:dyDescent="0.35">
      <c r="B62" s="38" t="s">
        <v>119</v>
      </c>
      <c r="C62" s="38"/>
      <c r="G62" s="37"/>
      <c r="H62" s="37"/>
      <c r="Z62"/>
      <c r="AA62"/>
      <c r="AB62"/>
      <c r="AC62"/>
      <c r="AD62"/>
      <c r="AE62"/>
    </row>
    <row r="63" spans="2:31" s="1" customFormat="1" ht="28.5" customHeight="1" x14ac:dyDescent="0.35">
      <c r="B63" s="198" t="str">
        <f>'DESPESES.SUB_Participant 07'!$C$6</f>
        <v>Escriure nom del participant 07</v>
      </c>
      <c r="C63" s="159" t="str">
        <f>'DESPESES.SUB_Participant 07'!C8</f>
        <v>Escriu el NIF del participant 07</v>
      </c>
      <c r="D63" s="321" t="s">
        <v>101</v>
      </c>
      <c r="E63" s="322"/>
      <c r="F63" s="325" t="s">
        <v>102</v>
      </c>
      <c r="G63" s="319" t="s">
        <v>103</v>
      </c>
      <c r="H63" s="60" t="s">
        <v>163</v>
      </c>
      <c r="Z63"/>
      <c r="AA63"/>
      <c r="AB63"/>
      <c r="AC63"/>
      <c r="AD63"/>
      <c r="AE63"/>
    </row>
    <row r="64" spans="2:31" s="1" customFormat="1" ht="28.5" customHeight="1" x14ac:dyDescent="0.35">
      <c r="B64" s="223" t="str">
        <f>ACE0102_F1_PUNTUACIÓexpedient!G20</f>
        <v>Escull la tipología del participant 7</v>
      </c>
      <c r="C64" s="183" t="str">
        <f>+'DESPESES.SUB_Participant 07'!C10</f>
        <v>Seleccionar tipologia de participant 07</v>
      </c>
      <c r="D64" s="323"/>
      <c r="E64" s="324"/>
      <c r="F64" s="326"/>
      <c r="G64" s="320"/>
      <c r="H64" s="61"/>
      <c r="Z64"/>
      <c r="AA64"/>
      <c r="AB64"/>
      <c r="AC64"/>
      <c r="AD64"/>
      <c r="AE64"/>
    </row>
    <row r="65" spans="2:31" s="1" customFormat="1" ht="28.5" customHeight="1" x14ac:dyDescent="0.35">
      <c r="B65" s="329" t="s">
        <v>104</v>
      </c>
      <c r="C65" s="330"/>
      <c r="D65" s="327">
        <f>'DESPESES.SUB_Participant 07'!$E$38</f>
        <v>0</v>
      </c>
      <c r="E65" s="327"/>
      <c r="F65" s="42">
        <f>'DESPESES.SUB_Participant 07'!$F$38</f>
        <v>0</v>
      </c>
      <c r="G65" s="42">
        <f>ROUND((F65*$C$10),2)</f>
        <v>0</v>
      </c>
      <c r="H65" s="180"/>
      <c r="Z65"/>
      <c r="AA65"/>
      <c r="AB65"/>
      <c r="AC65"/>
      <c r="AD65"/>
      <c r="AE65"/>
    </row>
    <row r="66" spans="2:31" s="1" customFormat="1" ht="28.5" customHeight="1" x14ac:dyDescent="0.35">
      <c r="B66" s="329" t="s">
        <v>105</v>
      </c>
      <c r="C66" s="330"/>
      <c r="D66" s="327">
        <f>'DESPESES.SUB_Participant 07'!$F$57</f>
        <v>0</v>
      </c>
      <c r="E66" s="327"/>
      <c r="F66" s="42">
        <f>'DESPESES.SUB_Participant 07'!$G$57</f>
        <v>0</v>
      </c>
      <c r="G66" s="42">
        <f>ROUND((F66*$C$10),2)</f>
        <v>0</v>
      </c>
      <c r="H66" s="181"/>
      <c r="Z66"/>
      <c r="AA66"/>
      <c r="AB66"/>
      <c r="AC66"/>
      <c r="AD66"/>
      <c r="AE66"/>
    </row>
    <row r="67" spans="2:31" s="1" customFormat="1" ht="28.5" customHeight="1" x14ac:dyDescent="0.35">
      <c r="B67" s="331" t="s">
        <v>120</v>
      </c>
      <c r="C67" s="332"/>
      <c r="D67" s="333">
        <f>+'DESPESES.SUB_Participant 07'!$H$21</f>
        <v>0</v>
      </c>
      <c r="E67" s="333"/>
      <c r="F67" s="43">
        <f>+'DESPESES.SUB_Participant 07'!$H$22</f>
        <v>0</v>
      </c>
      <c r="G67" s="57">
        <f>SUM(G65:G66)</f>
        <v>0</v>
      </c>
      <c r="H67" s="43">
        <f>IFERROR(ROUND((+VLOOKUP($C$64,'Valors possibles'!$Y$2:$Z$4,2,FALSE)*$G$67),2),0)</f>
        <v>0</v>
      </c>
      <c r="Z67"/>
      <c r="AA67"/>
      <c r="AB67"/>
      <c r="AC67"/>
      <c r="AD67"/>
      <c r="AE67"/>
    </row>
    <row r="68" spans="2:31" s="1" customFormat="1" ht="28.5" customHeight="1" x14ac:dyDescent="0.35">
      <c r="B68" s="38" t="s">
        <v>121</v>
      </c>
      <c r="C68" s="38"/>
      <c r="G68" s="37"/>
      <c r="H68" s="130"/>
      <c r="Z68"/>
      <c r="AA68"/>
      <c r="AB68"/>
      <c r="AC68"/>
      <c r="AD68"/>
      <c r="AE68"/>
    </row>
    <row r="69" spans="2:31" s="1" customFormat="1" ht="28.5" customHeight="1" x14ac:dyDescent="0.35">
      <c r="B69" s="198" t="str">
        <f>'DESPESES.SUB_Participant 08'!$C$6</f>
        <v>Escriure nom del participant 08</v>
      </c>
      <c r="C69" s="159" t="str">
        <f>'DESPESES.SUB_Participant 08'!C8</f>
        <v>Escriu el NIF del participant 08</v>
      </c>
      <c r="D69" s="321" t="s">
        <v>101</v>
      </c>
      <c r="E69" s="322"/>
      <c r="F69" s="325" t="s">
        <v>102</v>
      </c>
      <c r="G69" s="319" t="s">
        <v>103</v>
      </c>
      <c r="H69" s="60" t="s">
        <v>163</v>
      </c>
      <c r="Z69"/>
      <c r="AA69"/>
      <c r="AB69"/>
      <c r="AC69"/>
      <c r="AD69"/>
      <c r="AE69"/>
    </row>
    <row r="70" spans="2:31" s="1" customFormat="1" ht="28.5" customHeight="1" x14ac:dyDescent="0.35">
      <c r="B70" s="223" t="str">
        <f>ACE0102_F1_PUNTUACIÓexpedient!G21</f>
        <v>Escull la tipología del participant 8</v>
      </c>
      <c r="C70" s="183" t="str">
        <f>+'DESPESES.SUB_Participant 08'!C10</f>
        <v>Seleccionar tipologia de participant 08</v>
      </c>
      <c r="D70" s="323"/>
      <c r="E70" s="324"/>
      <c r="F70" s="326"/>
      <c r="G70" s="320"/>
      <c r="H70" s="61"/>
      <c r="Z70"/>
      <c r="AA70"/>
      <c r="AB70"/>
      <c r="AC70"/>
      <c r="AD70"/>
      <c r="AE70"/>
    </row>
    <row r="71" spans="2:31" s="1" customFormat="1" ht="28.5" customHeight="1" x14ac:dyDescent="0.35">
      <c r="B71" s="329" t="s">
        <v>104</v>
      </c>
      <c r="C71" s="330"/>
      <c r="D71" s="327">
        <f>'DESPESES.SUB_Participant 08'!$E$38</f>
        <v>0</v>
      </c>
      <c r="E71" s="327"/>
      <c r="F71" s="42">
        <f>'DESPESES.SUB_Participant 08'!$F$38</f>
        <v>0</v>
      </c>
      <c r="G71" s="42">
        <f>ROUND((F71*$C$10),2)</f>
        <v>0</v>
      </c>
      <c r="H71" s="180"/>
      <c r="Z71"/>
      <c r="AA71"/>
      <c r="AB71"/>
      <c r="AC71"/>
      <c r="AD71"/>
      <c r="AE71"/>
    </row>
    <row r="72" spans="2:31" s="1" customFormat="1" ht="28.5" customHeight="1" x14ac:dyDescent="0.35">
      <c r="B72" s="329" t="s">
        <v>105</v>
      </c>
      <c r="C72" s="330"/>
      <c r="D72" s="327">
        <f>'DESPESES.SUB_Participant 08'!$F$57</f>
        <v>0</v>
      </c>
      <c r="E72" s="327"/>
      <c r="F72" s="42">
        <f>'DESPESES.SUB_Participant 08'!$G$57</f>
        <v>0</v>
      </c>
      <c r="G72" s="42">
        <f>ROUND((F72*$C$10),2)</f>
        <v>0</v>
      </c>
      <c r="H72" s="181"/>
      <c r="Z72"/>
      <c r="AA72"/>
      <c r="AB72"/>
      <c r="AC72"/>
      <c r="AD72"/>
      <c r="AE72"/>
    </row>
    <row r="73" spans="2:31" s="1" customFormat="1" ht="28.5" customHeight="1" x14ac:dyDescent="0.35">
      <c r="B73" s="331" t="s">
        <v>122</v>
      </c>
      <c r="C73" s="332"/>
      <c r="D73" s="333">
        <f>+'DESPESES.SUB_Participant 08'!$H$21</f>
        <v>0</v>
      </c>
      <c r="E73" s="333"/>
      <c r="F73" s="43">
        <f>+'DESPESES.SUB_Participant 08'!$H$22</f>
        <v>0</v>
      </c>
      <c r="G73" s="57">
        <f>ROUND(SUM(G71:G72),2)</f>
        <v>0</v>
      </c>
      <c r="H73" s="43">
        <f>IFERROR(ROUND((+VLOOKUP($C$70,'Valors possibles'!$Y$2:$Z$4,2,FALSE)*$G$73),2),0)</f>
        <v>0</v>
      </c>
      <c r="Z73"/>
      <c r="AA73"/>
      <c r="AB73"/>
      <c r="AC73"/>
      <c r="AD73"/>
      <c r="AE73"/>
    </row>
    <row r="74" spans="2:31" s="1" customFormat="1" ht="28.5" customHeight="1" x14ac:dyDescent="0.35">
      <c r="B74" s="38" t="s">
        <v>123</v>
      </c>
      <c r="C74" s="38"/>
      <c r="G74" s="37"/>
      <c r="H74" s="37"/>
      <c r="Z74"/>
      <c r="AA74"/>
      <c r="AB74"/>
      <c r="AC74"/>
      <c r="AD74"/>
      <c r="AE74"/>
    </row>
    <row r="75" spans="2:31" s="1" customFormat="1" ht="28.5" customHeight="1" x14ac:dyDescent="0.35">
      <c r="B75" s="198" t="str">
        <f>'DESPESES.SUB_Participant 09'!$C$6</f>
        <v>Escriure nom del participant 09</v>
      </c>
      <c r="C75" s="159" t="str">
        <f>'DESPESES.SUB_Participant 09'!C8</f>
        <v>Escriu el NIF del participant 09</v>
      </c>
      <c r="D75" s="321" t="s">
        <v>101</v>
      </c>
      <c r="E75" s="322"/>
      <c r="F75" s="325" t="s">
        <v>102</v>
      </c>
      <c r="G75" s="319" t="s">
        <v>103</v>
      </c>
      <c r="H75" s="60" t="s">
        <v>163</v>
      </c>
      <c r="Z75"/>
      <c r="AA75"/>
      <c r="AB75"/>
      <c r="AC75"/>
      <c r="AD75"/>
      <c r="AE75"/>
    </row>
    <row r="76" spans="2:31" s="1" customFormat="1" ht="28.5" customHeight="1" x14ac:dyDescent="0.35">
      <c r="B76" s="223" t="str">
        <f>ACE0102_F1_PUNTUACIÓexpedient!G22</f>
        <v>Escull la tipología del participant 9</v>
      </c>
      <c r="C76" s="183" t="str">
        <f>+'DESPESES.SUB_Participant 09'!C10</f>
        <v>Seleccionar tipologia de participant 09</v>
      </c>
      <c r="D76" s="323"/>
      <c r="E76" s="324"/>
      <c r="F76" s="326"/>
      <c r="G76" s="320"/>
      <c r="H76" s="61"/>
      <c r="Z76"/>
      <c r="AA76"/>
      <c r="AB76"/>
      <c r="AC76"/>
      <c r="AD76"/>
      <c r="AE76"/>
    </row>
    <row r="77" spans="2:31" s="1" customFormat="1" ht="28.5" customHeight="1" x14ac:dyDescent="0.35">
      <c r="B77" s="329" t="s">
        <v>104</v>
      </c>
      <c r="C77" s="330"/>
      <c r="D77" s="327">
        <f>'DESPESES.SUB_Participant 09'!$E$38</f>
        <v>0</v>
      </c>
      <c r="E77" s="327"/>
      <c r="F77" s="42">
        <f>'DESPESES.SUB_Participant 09'!$F$38</f>
        <v>0</v>
      </c>
      <c r="G77" s="42">
        <f>ROUND((F77*$C$10),2)</f>
        <v>0</v>
      </c>
      <c r="H77" s="180"/>
      <c r="Z77"/>
      <c r="AA77"/>
      <c r="AB77"/>
      <c r="AC77"/>
      <c r="AD77"/>
      <c r="AE77"/>
    </row>
    <row r="78" spans="2:31" s="1" customFormat="1" ht="28.5" customHeight="1" x14ac:dyDescent="0.35">
      <c r="B78" s="329" t="s">
        <v>105</v>
      </c>
      <c r="C78" s="330"/>
      <c r="D78" s="327">
        <f>'DESPESES.SUB_Participant 09'!$F$57</f>
        <v>0</v>
      </c>
      <c r="E78" s="327"/>
      <c r="F78" s="42">
        <f>'DESPESES.SUB_Participant 09'!$G$57</f>
        <v>0</v>
      </c>
      <c r="G78" s="42">
        <f>ROUND((F78*$C$10),2)</f>
        <v>0</v>
      </c>
      <c r="H78" s="181"/>
      <c r="Z78"/>
      <c r="AA78"/>
      <c r="AB78"/>
      <c r="AC78"/>
      <c r="AD78"/>
      <c r="AE78"/>
    </row>
    <row r="79" spans="2:31" s="1" customFormat="1" ht="28.5" customHeight="1" x14ac:dyDescent="0.35">
      <c r="B79" s="331" t="s">
        <v>124</v>
      </c>
      <c r="C79" s="332"/>
      <c r="D79" s="333">
        <f>+'DESPESES.SUB_Participant 09'!$H$21</f>
        <v>0</v>
      </c>
      <c r="E79" s="333"/>
      <c r="F79" s="43">
        <f>+'DESPESES.SUB_Participant 09'!$H$22</f>
        <v>0</v>
      </c>
      <c r="G79" s="57">
        <f>ROUND(SUM(G77:G78),2)</f>
        <v>0</v>
      </c>
      <c r="H79" s="43">
        <f>IFERROR(ROUND((+VLOOKUP($C$76,'Valors possibles'!$Y$2:$Z$4,2,FALSE)*$G$79),2),0)</f>
        <v>0</v>
      </c>
      <c r="Z79"/>
      <c r="AA79"/>
      <c r="AB79"/>
      <c r="AC79"/>
      <c r="AD79"/>
      <c r="AE79"/>
    </row>
    <row r="80" spans="2:31" s="1" customFormat="1" ht="28.5" customHeight="1" x14ac:dyDescent="0.35">
      <c r="B80" s="38" t="s">
        <v>125</v>
      </c>
      <c r="C80" s="38"/>
      <c r="G80" s="37"/>
      <c r="H80" s="37"/>
      <c r="Z80"/>
      <c r="AA80"/>
      <c r="AB80"/>
      <c r="AC80"/>
      <c r="AD80"/>
      <c r="AE80"/>
    </row>
    <row r="81" spans="2:31" s="1" customFormat="1" ht="28.5" customHeight="1" x14ac:dyDescent="0.35">
      <c r="B81" s="159" t="str">
        <f>'DESPESES.SUB_Participant 10'!$C$6</f>
        <v>Escriure nom del participant 10</v>
      </c>
      <c r="C81" s="178" t="str">
        <f>'DESPESES.SUB_Participant 10'!C8</f>
        <v>Escriu el NIF del participant 10</v>
      </c>
      <c r="D81" s="321" t="s">
        <v>101</v>
      </c>
      <c r="E81" s="322"/>
      <c r="F81" s="325" t="s">
        <v>102</v>
      </c>
      <c r="G81" s="319" t="s">
        <v>103</v>
      </c>
      <c r="H81" s="60" t="s">
        <v>163</v>
      </c>
      <c r="Z81"/>
      <c r="AA81"/>
      <c r="AB81"/>
      <c r="AC81"/>
      <c r="AD81"/>
      <c r="AE81"/>
    </row>
    <row r="82" spans="2:31" s="1" customFormat="1" ht="28.5" customHeight="1" x14ac:dyDescent="0.35">
      <c r="B82" s="179" t="str">
        <f>ACE0102_F1_PUNTUACIÓexpedient!G23</f>
        <v>Escull la tipología del participant 10</v>
      </c>
      <c r="C82" s="183" t="str">
        <f>+'DESPESES.SUB_Participant 10'!$C$10</f>
        <v>Seleccionar tipologia de participant 10</v>
      </c>
      <c r="D82" s="323"/>
      <c r="E82" s="324"/>
      <c r="F82" s="326"/>
      <c r="G82" s="320"/>
      <c r="H82" s="61"/>
      <c r="Z82"/>
      <c r="AA82"/>
      <c r="AB82"/>
      <c r="AC82"/>
      <c r="AD82"/>
      <c r="AE82"/>
    </row>
    <row r="83" spans="2:31" s="1" customFormat="1" ht="28.5" customHeight="1" x14ac:dyDescent="0.35">
      <c r="B83" s="329" t="s">
        <v>104</v>
      </c>
      <c r="C83" s="330"/>
      <c r="D83" s="327">
        <f>+'DESPESES.SUB_Participant 10'!$E$38</f>
        <v>0</v>
      </c>
      <c r="E83" s="327"/>
      <c r="F83" s="42">
        <f>+'DESPESES.SUB_Participant 10'!$F$38</f>
        <v>0</v>
      </c>
      <c r="G83" s="42">
        <f>ROUND((F83*$C$10),2)</f>
        <v>0</v>
      </c>
      <c r="H83" s="180"/>
      <c r="Z83"/>
      <c r="AA83"/>
      <c r="AB83"/>
      <c r="AC83"/>
      <c r="AD83"/>
      <c r="AE83"/>
    </row>
    <row r="84" spans="2:31" s="1" customFormat="1" ht="28.5" customHeight="1" x14ac:dyDescent="0.35">
      <c r="B84" s="329" t="s">
        <v>105</v>
      </c>
      <c r="C84" s="330"/>
      <c r="D84" s="327">
        <f>+'DESPESES.SUB_Participant 10'!F57+'DESPESES.SUB_Participant 10'!$F$57</f>
        <v>0</v>
      </c>
      <c r="E84" s="327"/>
      <c r="F84" s="42">
        <f>+'DESPESES.SUB_Participant 10'!$G$57</f>
        <v>0</v>
      </c>
      <c r="G84" s="42">
        <f>ROUND((F84*$C$10),2)</f>
        <v>0</v>
      </c>
      <c r="H84" s="181"/>
      <c r="Z84"/>
      <c r="AA84"/>
      <c r="AB84"/>
      <c r="AC84"/>
      <c r="AD84"/>
      <c r="AE84"/>
    </row>
    <row r="85" spans="2:31" s="1" customFormat="1" ht="28.5" customHeight="1" x14ac:dyDescent="0.35">
      <c r="B85" s="331" t="s">
        <v>126</v>
      </c>
      <c r="C85" s="332"/>
      <c r="D85" s="333">
        <f>+'DESPESES.SUB_Participant 10'!$H$21</f>
        <v>0</v>
      </c>
      <c r="E85" s="333"/>
      <c r="F85" s="43">
        <f>+'DESPESES.SUB_Participant 10'!$H$22</f>
        <v>0</v>
      </c>
      <c r="G85" s="57">
        <f>ROUND(SUM($G$83:$G$84),2)</f>
        <v>0</v>
      </c>
      <c r="H85" s="43">
        <f>IFERROR(ROUND((+VLOOKUP($C$82,'Valors possibles'!$Y$2:$Z$4,2,FALSE)*$G$85),2),0)</f>
        <v>0</v>
      </c>
      <c r="Z85"/>
      <c r="AA85"/>
      <c r="AB85"/>
      <c r="AC85"/>
      <c r="AD85"/>
      <c r="AE85"/>
    </row>
    <row r="86" spans="2:31" s="1" customFormat="1" x14ac:dyDescent="0.35"/>
    <row r="87" spans="2:31" s="1" customFormat="1" x14ac:dyDescent="0.35"/>
    <row r="88" spans="2:31" s="1" customFormat="1" x14ac:dyDescent="0.35"/>
    <row r="89" spans="2:31" s="1" customFormat="1" x14ac:dyDescent="0.35"/>
    <row r="90" spans="2:31" s="1" customFormat="1" x14ac:dyDescent="0.35"/>
    <row r="91" spans="2:31" s="1" customFormat="1" x14ac:dyDescent="0.35"/>
    <row r="92" spans="2:31" s="1" customFormat="1" x14ac:dyDescent="0.35"/>
    <row r="93" spans="2:31" s="1" customFormat="1" x14ac:dyDescent="0.35"/>
    <row r="94" spans="2:31" s="1" customFormat="1" x14ac:dyDescent="0.35"/>
    <row r="95" spans="2:31" s="1" customFormat="1" x14ac:dyDescent="0.35"/>
    <row r="96" spans="2:31"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sheetData>
  <mergeCells count="134">
    <mergeCell ref="H27:H28"/>
    <mergeCell ref="H33:H34"/>
    <mergeCell ref="E1:G1"/>
    <mergeCell ref="B2:H2"/>
    <mergeCell ref="B6:H6"/>
    <mergeCell ref="E8:F8"/>
    <mergeCell ref="P21:Q21"/>
    <mergeCell ref="P22:Q22"/>
    <mergeCell ref="P23:Q23"/>
    <mergeCell ref="P24:Q24"/>
    <mergeCell ref="B3:H3"/>
    <mergeCell ref="B4:H4"/>
    <mergeCell ref="B31:C31"/>
    <mergeCell ref="E10:F10"/>
    <mergeCell ref="D17:F17"/>
    <mergeCell ref="E12:F12"/>
    <mergeCell ref="E14:F14"/>
    <mergeCell ref="L25:M25"/>
    <mergeCell ref="N25:O25"/>
    <mergeCell ref="D22:E22"/>
    <mergeCell ref="J22:K22"/>
    <mergeCell ref="J23:K23"/>
    <mergeCell ref="J24:K24"/>
    <mergeCell ref="P25:Q25"/>
    <mergeCell ref="I8:S8"/>
    <mergeCell ref="H20:H21"/>
    <mergeCell ref="L22:M22"/>
    <mergeCell ref="L21:M21"/>
    <mergeCell ref="L23:M23"/>
    <mergeCell ref="L24:M24"/>
    <mergeCell ref="N22:O22"/>
    <mergeCell ref="N23:O23"/>
    <mergeCell ref="N24:O24"/>
    <mergeCell ref="N21:O21"/>
    <mergeCell ref="J21:K21"/>
    <mergeCell ref="B35:C35"/>
    <mergeCell ref="B36:C36"/>
    <mergeCell ref="G27:G28"/>
    <mergeCell ref="G33:G34"/>
    <mergeCell ref="B23:C23"/>
    <mergeCell ref="D23:E23"/>
    <mergeCell ref="D37:E37"/>
    <mergeCell ref="D25:E25"/>
    <mergeCell ref="D29:E29"/>
    <mergeCell ref="D30:E30"/>
    <mergeCell ref="D31:E31"/>
    <mergeCell ref="D24:E24"/>
    <mergeCell ref="F27:F28"/>
    <mergeCell ref="F33:F34"/>
    <mergeCell ref="D36:E36"/>
    <mergeCell ref="D35:E35"/>
    <mergeCell ref="B77:C77"/>
    <mergeCell ref="B73:C73"/>
    <mergeCell ref="B37:C37"/>
    <mergeCell ref="G20:G21"/>
    <mergeCell ref="F20:F21"/>
    <mergeCell ref="D77:E77"/>
    <mergeCell ref="D78:E78"/>
    <mergeCell ref="D79:E79"/>
    <mergeCell ref="D71:E71"/>
    <mergeCell ref="D72:E72"/>
    <mergeCell ref="D73:E73"/>
    <mergeCell ref="D61:E61"/>
    <mergeCell ref="D65:E65"/>
    <mergeCell ref="D66:E66"/>
    <mergeCell ref="D67:E67"/>
    <mergeCell ref="D69:E70"/>
    <mergeCell ref="B30:C30"/>
    <mergeCell ref="D39:E40"/>
    <mergeCell ref="F39:F40"/>
    <mergeCell ref="G39:G40"/>
    <mergeCell ref="D45:E46"/>
    <mergeCell ref="D53:E53"/>
    <mergeCell ref="D55:E55"/>
    <mergeCell ref="D59:E59"/>
    <mergeCell ref="B79:C79"/>
    <mergeCell ref="B61:C61"/>
    <mergeCell ref="B65:C65"/>
    <mergeCell ref="B66:C66"/>
    <mergeCell ref="B67:C67"/>
    <mergeCell ref="B71:C71"/>
    <mergeCell ref="D20:E21"/>
    <mergeCell ref="D27:E28"/>
    <mergeCell ref="D33:E34"/>
    <mergeCell ref="B41:C41"/>
    <mergeCell ref="B42:C42"/>
    <mergeCell ref="B43:C43"/>
    <mergeCell ref="B22:C22"/>
    <mergeCell ref="B24:C24"/>
    <mergeCell ref="B25:C25"/>
    <mergeCell ref="B29:C29"/>
    <mergeCell ref="D48:E48"/>
    <mergeCell ref="D49:E49"/>
    <mergeCell ref="D54:E54"/>
    <mergeCell ref="D41:E41"/>
    <mergeCell ref="D42:E42"/>
    <mergeCell ref="D43:E43"/>
    <mergeCell ref="D47:E47"/>
    <mergeCell ref="B72:C72"/>
    <mergeCell ref="F45:F46"/>
    <mergeCell ref="G45:G46"/>
    <mergeCell ref="D51:E52"/>
    <mergeCell ref="F51:F52"/>
    <mergeCell ref="G51:G52"/>
    <mergeCell ref="B83:C83"/>
    <mergeCell ref="B84:C84"/>
    <mergeCell ref="B85:C85"/>
    <mergeCell ref="D84:E84"/>
    <mergeCell ref="D83:E83"/>
    <mergeCell ref="D85:E85"/>
    <mergeCell ref="D81:E82"/>
    <mergeCell ref="F81:F82"/>
    <mergeCell ref="G81:G82"/>
    <mergeCell ref="B53:C53"/>
    <mergeCell ref="B54:C54"/>
    <mergeCell ref="B55:C55"/>
    <mergeCell ref="B59:C59"/>
    <mergeCell ref="B60:C60"/>
    <mergeCell ref="B48:C48"/>
    <mergeCell ref="B49:C49"/>
    <mergeCell ref="B47:C47"/>
    <mergeCell ref="F69:F70"/>
    <mergeCell ref="B78:C78"/>
    <mergeCell ref="G69:G70"/>
    <mergeCell ref="D75:E76"/>
    <mergeCell ref="F75:F76"/>
    <mergeCell ref="G75:G76"/>
    <mergeCell ref="F57:F58"/>
    <mergeCell ref="G57:G58"/>
    <mergeCell ref="D63:E64"/>
    <mergeCell ref="F63:F64"/>
    <mergeCell ref="G63:G64"/>
    <mergeCell ref="D60:E60"/>
    <mergeCell ref="D57:E58"/>
  </mergeCells>
  <phoneticPr fontId="51" type="noConversion"/>
  <pageMargins left="0.7" right="0.7" top="0.75" bottom="0.75" header="0.3" footer="0.3"/>
  <pageSetup paperSize="9" scale="51" orientation="portrait" r:id="rId1"/>
  <rowBreaks count="1" manualBreakCount="1">
    <brk id="61" min="1" max="7" man="1"/>
  </rowBreaks>
  <ignoredErrors>
    <ignoredError sqref="G31 G37 G43 G49 G55 G61 G67"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6535D-F2C6-49BC-930A-AEBA707DC14B}">
  <sheetPr>
    <tabColor theme="4" tint="-0.499984740745262"/>
  </sheetPr>
  <dimension ref="A1:AD70"/>
  <sheetViews>
    <sheetView zoomScale="80" zoomScaleNormal="80" workbookViewId="0">
      <selection activeCell="H23" sqref="H23:I25"/>
    </sheetView>
  </sheetViews>
  <sheetFormatPr defaultColWidth="8.7265625" defaultRowHeight="13" x14ac:dyDescent="0.3"/>
  <cols>
    <col min="1" max="1" width="8.7265625" style="148"/>
    <col min="2" max="2" width="10.1796875" style="148" bestFit="1" customWidth="1"/>
    <col min="3" max="12" width="13.54296875" style="148" customWidth="1"/>
    <col min="13" max="25" width="8.7265625" style="160"/>
    <col min="26" max="16384" width="8.7265625" style="148"/>
  </cols>
  <sheetData>
    <row r="1" spans="1:30" customFormat="1" ht="29.25" customHeight="1" x14ac:dyDescent="0.35">
      <c r="A1" s="1"/>
      <c r="B1" s="37" t="s">
        <v>290</v>
      </c>
      <c r="C1" s="33"/>
      <c r="D1" s="1"/>
      <c r="E1" s="166"/>
      <c r="F1" s="166"/>
      <c r="G1" s="166"/>
      <c r="H1" s="53"/>
      <c r="I1" s="1"/>
      <c r="J1" s="160"/>
      <c r="K1" s="369" t="s">
        <v>128</v>
      </c>
      <c r="L1" s="369"/>
      <c r="M1" s="1"/>
      <c r="N1" s="1"/>
      <c r="O1" s="1"/>
      <c r="P1" s="1"/>
      <c r="Q1" s="1"/>
      <c r="R1" s="1"/>
      <c r="S1" s="1"/>
      <c r="T1" s="1"/>
      <c r="U1" s="1"/>
      <c r="V1" s="1"/>
      <c r="W1" s="1"/>
      <c r="X1" s="1"/>
      <c r="Y1" s="1"/>
      <c r="Z1" s="1"/>
      <c r="AA1" s="1"/>
      <c r="AB1" s="1"/>
      <c r="AC1" s="1"/>
      <c r="AD1" s="1"/>
    </row>
    <row r="2" spans="1:30" customFormat="1" ht="29.25" customHeight="1" x14ac:dyDescent="0.35">
      <c r="A2" s="1"/>
      <c r="B2" s="374" t="s">
        <v>235</v>
      </c>
      <c r="C2" s="374"/>
      <c r="D2" s="374"/>
      <c r="E2" s="374"/>
      <c r="F2" s="374"/>
      <c r="G2" s="374"/>
      <c r="H2" s="374"/>
      <c r="I2" s="374"/>
      <c r="J2" s="374"/>
      <c r="K2" s="374"/>
      <c r="L2" s="374"/>
      <c r="M2" s="1"/>
      <c r="N2" s="1"/>
      <c r="O2" s="1"/>
      <c r="P2" s="1"/>
      <c r="Q2" s="1"/>
      <c r="R2" s="1"/>
      <c r="S2" s="1"/>
      <c r="T2" s="1"/>
      <c r="U2" s="1"/>
      <c r="V2" s="1"/>
      <c r="W2" s="1"/>
      <c r="X2" s="1"/>
      <c r="Y2" s="1"/>
      <c r="Z2" s="1"/>
      <c r="AA2" s="1"/>
      <c r="AB2" s="1"/>
      <c r="AC2" s="1"/>
      <c r="AD2" s="1"/>
    </row>
    <row r="3" spans="1:30" customFormat="1" ht="30" customHeight="1" x14ac:dyDescent="0.35">
      <c r="A3" s="1"/>
      <c r="B3" s="351" t="str">
        <f>+ACE0102_F1_PUNTUACIÓexpedient!$B$3</f>
        <v>ACE102/23/XX</v>
      </c>
      <c r="C3" s="351"/>
      <c r="D3" s="351"/>
      <c r="E3" s="351"/>
      <c r="F3" s="351"/>
      <c r="G3" s="351"/>
      <c r="H3" s="351"/>
      <c r="I3" s="351"/>
      <c r="J3" s="351"/>
      <c r="K3" s="351"/>
      <c r="L3" s="351"/>
      <c r="M3" s="1"/>
      <c r="N3" s="1"/>
      <c r="O3" s="1"/>
      <c r="P3" s="1"/>
      <c r="Q3" s="1"/>
      <c r="R3" s="1"/>
      <c r="S3" s="1"/>
      <c r="T3" s="1"/>
      <c r="U3" s="1"/>
      <c r="V3" s="1"/>
      <c r="W3" s="1"/>
      <c r="X3" s="1"/>
      <c r="Y3" s="1"/>
    </row>
    <row r="4" spans="1:30" customFormat="1" ht="30" customHeight="1" x14ac:dyDescent="0.35">
      <c r="A4" s="1"/>
      <c r="B4" s="311" t="str">
        <f>'DESPESES.SUB_Sol.licitant'!$C$6</f>
        <v>Escriure nom del clúster</v>
      </c>
      <c r="C4" s="311"/>
      <c r="D4" s="311"/>
      <c r="E4" s="311"/>
      <c r="F4" s="311"/>
      <c r="G4" s="311"/>
      <c r="H4" s="311"/>
      <c r="I4" s="311"/>
      <c r="J4" s="311"/>
      <c r="K4" s="311"/>
      <c r="L4" s="311"/>
      <c r="M4" s="1"/>
      <c r="N4" s="1"/>
      <c r="O4" s="1"/>
      <c r="P4" s="1"/>
      <c r="Q4" s="1"/>
      <c r="R4" s="1"/>
      <c r="S4" s="1"/>
      <c r="T4" s="1"/>
      <c r="U4" s="1"/>
      <c r="V4" s="1"/>
      <c r="W4" s="1"/>
      <c r="X4" s="1"/>
      <c r="Y4" s="1"/>
    </row>
    <row r="5" spans="1:30" customFormat="1" ht="15" customHeight="1" x14ac:dyDescent="0.35">
      <c r="A5" s="1"/>
      <c r="B5" s="1"/>
      <c r="C5" s="1"/>
      <c r="D5" s="1"/>
      <c r="E5" s="1"/>
      <c r="F5" s="1"/>
      <c r="G5" s="1"/>
      <c r="H5" s="1"/>
      <c r="I5" s="1"/>
      <c r="J5" s="1"/>
      <c r="K5" s="1"/>
      <c r="L5" s="1"/>
      <c r="M5" s="1"/>
      <c r="N5" s="1"/>
      <c r="O5" s="1"/>
      <c r="P5" s="1"/>
      <c r="Q5" s="1"/>
      <c r="R5" s="1"/>
      <c r="S5" s="1"/>
      <c r="T5" s="1"/>
      <c r="U5" s="1"/>
      <c r="V5" s="1"/>
      <c r="W5" s="1"/>
      <c r="X5" s="1"/>
      <c r="Y5" s="1"/>
    </row>
    <row r="6" spans="1:30" customFormat="1" ht="30" customHeight="1" x14ac:dyDescent="0.35">
      <c r="A6" s="1"/>
      <c r="B6" s="312" t="str">
        <f>'DESPESES.SUB_Sol.licitant'!$C$10</f>
        <v>Escriure títol del projecte</v>
      </c>
      <c r="C6" s="312"/>
      <c r="D6" s="312"/>
      <c r="E6" s="312"/>
      <c r="F6" s="312"/>
      <c r="G6" s="312"/>
      <c r="H6" s="312"/>
      <c r="I6" s="312"/>
      <c r="J6" s="312"/>
      <c r="K6" s="312"/>
      <c r="L6" s="312"/>
      <c r="M6" s="1"/>
      <c r="N6" s="1"/>
      <c r="O6" s="1"/>
      <c r="P6" s="1"/>
      <c r="Q6" s="1"/>
      <c r="R6" s="1"/>
      <c r="S6" s="1"/>
      <c r="T6" s="1"/>
      <c r="U6" s="1"/>
      <c r="V6" s="1"/>
      <c r="W6" s="1"/>
      <c r="X6" s="1"/>
      <c r="Y6" s="1"/>
    </row>
    <row r="7" spans="1:30" ht="13.5" thickBot="1" x14ac:dyDescent="0.35">
      <c r="A7" s="160"/>
      <c r="B7" s="160"/>
      <c r="C7" s="160"/>
      <c r="D7" s="160"/>
      <c r="E7" s="160"/>
      <c r="F7" s="160"/>
      <c r="G7" s="160"/>
      <c r="H7" s="160"/>
      <c r="I7" s="160"/>
      <c r="J7" s="160"/>
      <c r="K7" s="160"/>
      <c r="L7" s="160"/>
    </row>
    <row r="8" spans="1:30" ht="35.15" customHeight="1" thickBot="1" x14ac:dyDescent="0.35">
      <c r="A8" s="160"/>
      <c r="B8" s="160"/>
      <c r="C8" s="370" t="s">
        <v>135</v>
      </c>
      <c r="D8" s="371"/>
      <c r="E8" s="372">
        <f>MAX(H11:I49)</f>
        <v>0</v>
      </c>
      <c r="F8" s="373"/>
      <c r="H8" s="160"/>
      <c r="I8" s="160"/>
      <c r="J8" s="160"/>
      <c r="K8" s="160"/>
      <c r="L8" s="163"/>
    </row>
    <row r="9" spans="1:30" ht="13.5" thickBot="1" x14ac:dyDescent="0.35">
      <c r="A9" s="160"/>
      <c r="B9" s="160"/>
      <c r="C9" s="165"/>
      <c r="D9" s="165"/>
      <c r="E9" s="165"/>
      <c r="F9" s="165"/>
      <c r="G9" s="160"/>
      <c r="H9" s="160"/>
      <c r="I9" s="160"/>
      <c r="J9" s="160"/>
      <c r="K9" s="160"/>
      <c r="L9" s="160"/>
    </row>
    <row r="10" spans="1:30" ht="20.149999999999999" customHeight="1" thickBot="1" x14ac:dyDescent="0.35">
      <c r="A10" s="160"/>
      <c r="B10" s="160"/>
      <c r="C10" s="66" t="s">
        <v>107</v>
      </c>
      <c r="D10" s="160"/>
      <c r="E10" s="160"/>
      <c r="F10" s="38"/>
      <c r="G10" s="160"/>
      <c r="H10" s="385" t="s">
        <v>240</v>
      </c>
      <c r="I10" s="386"/>
      <c r="J10" s="160"/>
      <c r="K10" s="160"/>
      <c r="L10" s="160"/>
    </row>
    <row r="11" spans="1:30" ht="20.149999999999999" customHeight="1" x14ac:dyDescent="0.3">
      <c r="A11" s="160"/>
      <c r="B11" s="160"/>
      <c r="C11" s="363" t="str">
        <f>+'DESPESES.SUB_Participant 01'!$C$6:$H$6</f>
        <v>Escriu nom del participant 01</v>
      </c>
      <c r="D11" s="364"/>
      <c r="E11" s="364"/>
      <c r="F11" s="364"/>
      <c r="G11" s="365"/>
      <c r="H11" s="379">
        <f>IFERROR(VLOOKUP($C$13,'Valors possibles'!$V$2:$W$43,2,FALSE),0)</f>
        <v>0</v>
      </c>
      <c r="I11" s="380"/>
      <c r="J11" s="160"/>
      <c r="K11" s="160"/>
      <c r="L11" s="159"/>
    </row>
    <row r="12" spans="1:30" ht="20.149999999999999" customHeight="1" x14ac:dyDescent="0.3">
      <c r="A12" s="160"/>
      <c r="B12" s="160"/>
      <c r="C12" s="375" t="str">
        <f>+'DESPESES.SUB_Participant 01'!$C$8:$H$8</f>
        <v>Escriu el NIF del participant 01</v>
      </c>
      <c r="D12" s="376"/>
      <c r="E12" s="376"/>
      <c r="F12" s="376"/>
      <c r="G12" s="377"/>
      <c r="H12" s="381"/>
      <c r="I12" s="382"/>
      <c r="J12" s="160"/>
      <c r="K12" s="160"/>
      <c r="L12" s="159"/>
    </row>
    <row r="13" spans="1:30" ht="20.149999999999999" customHeight="1" thickBot="1" x14ac:dyDescent="0.35">
      <c r="A13" s="160"/>
      <c r="B13" s="161"/>
      <c r="C13" s="366" t="str">
        <f>+'DESPESES.SUB_Participant 01'!$C$12</f>
        <v>Comarca participant 01</v>
      </c>
      <c r="D13" s="367"/>
      <c r="E13" s="367"/>
      <c r="F13" s="367"/>
      <c r="G13" s="368"/>
      <c r="H13" s="383"/>
      <c r="I13" s="384"/>
      <c r="J13" s="160"/>
      <c r="K13" s="160"/>
      <c r="L13" s="159"/>
    </row>
    <row r="14" spans="1:30" ht="20.149999999999999" customHeight="1" thickBot="1" x14ac:dyDescent="0.4">
      <c r="A14" s="160"/>
      <c r="B14" s="161"/>
      <c r="C14" s="66" t="s">
        <v>109</v>
      </c>
      <c r="D14" s="160"/>
      <c r="E14" s="160"/>
      <c r="F14" s="66"/>
      <c r="G14" s="160"/>
      <c r="H14" s="164"/>
      <c r="I14" s="164"/>
      <c r="J14" s="160"/>
      <c r="K14" s="160"/>
      <c r="L14" s="162"/>
    </row>
    <row r="15" spans="1:30" ht="20.149999999999999" customHeight="1" x14ac:dyDescent="0.3">
      <c r="A15" s="160"/>
      <c r="B15" s="161"/>
      <c r="C15" s="363" t="str">
        <f>+'DESPESES.SUB_Participant 02'!$C$6:$H$6</f>
        <v>Escriu nom del participant 02</v>
      </c>
      <c r="D15" s="364"/>
      <c r="E15" s="364"/>
      <c r="F15" s="364"/>
      <c r="G15" s="365"/>
      <c r="H15" s="379">
        <f>IFERROR(VLOOKUP(C17,'Valors possibles'!$V$2:$W$43,2,FALSE),0)</f>
        <v>0</v>
      </c>
      <c r="I15" s="380"/>
      <c r="J15" s="160"/>
      <c r="K15" s="160"/>
      <c r="L15" s="160"/>
    </row>
    <row r="16" spans="1:30" ht="20.149999999999999" customHeight="1" x14ac:dyDescent="0.3">
      <c r="A16" s="160"/>
      <c r="B16" s="161"/>
      <c r="C16" s="375" t="str">
        <f>+'DESPESES.SUB_Participant 02'!$C$8:$H$8</f>
        <v>Escriu el NIF del participant 02</v>
      </c>
      <c r="D16" s="376"/>
      <c r="E16" s="376"/>
      <c r="F16" s="376"/>
      <c r="G16" s="377"/>
      <c r="H16" s="381"/>
      <c r="I16" s="382"/>
      <c r="J16" s="160"/>
      <c r="K16" s="160"/>
      <c r="L16" s="160"/>
    </row>
    <row r="17" spans="1:12" ht="20.149999999999999" customHeight="1" thickBot="1" x14ac:dyDescent="0.35">
      <c r="A17" s="160"/>
      <c r="B17" s="161"/>
      <c r="C17" s="366" t="str">
        <f>+'DESPESES.SUB_Participant 02'!$C$12</f>
        <v>Comarca participant 02</v>
      </c>
      <c r="D17" s="367"/>
      <c r="E17" s="367"/>
      <c r="F17" s="367"/>
      <c r="G17" s="368"/>
      <c r="H17" s="383"/>
      <c r="I17" s="384"/>
      <c r="J17" s="160"/>
      <c r="K17" s="160"/>
      <c r="L17" s="160"/>
    </row>
    <row r="18" spans="1:12" ht="20.149999999999999" customHeight="1" thickBot="1" x14ac:dyDescent="0.4">
      <c r="A18" s="160"/>
      <c r="B18" s="161"/>
      <c r="C18" s="66" t="s">
        <v>111</v>
      </c>
      <c r="D18" s="160"/>
      <c r="E18" s="160"/>
      <c r="F18" s="38"/>
      <c r="G18" s="160"/>
      <c r="H18" s="164"/>
      <c r="I18" s="164"/>
      <c r="J18" s="160"/>
      <c r="K18" s="160"/>
      <c r="L18" s="160"/>
    </row>
    <row r="19" spans="1:12" ht="20.149999999999999" customHeight="1" x14ac:dyDescent="0.3">
      <c r="A19" s="160"/>
      <c r="B19" s="161"/>
      <c r="C19" s="363" t="str">
        <f>+'DESPESES.SUB_Participant 03'!$C$6:$H$6</f>
        <v>Escriure nom del participant 03</v>
      </c>
      <c r="D19" s="364"/>
      <c r="E19" s="364"/>
      <c r="F19" s="364"/>
      <c r="G19" s="365"/>
      <c r="H19" s="379">
        <f>IFERROR(VLOOKUP(C21,'Valors possibles'!$V$2:$W$43,2,FALSE),0)</f>
        <v>0</v>
      </c>
      <c r="I19" s="380"/>
      <c r="J19" s="160"/>
      <c r="K19" s="160"/>
      <c r="L19" s="160"/>
    </row>
    <row r="20" spans="1:12" ht="20.149999999999999" customHeight="1" x14ac:dyDescent="0.3">
      <c r="A20" s="160"/>
      <c r="B20" s="161"/>
      <c r="C20" s="375" t="str">
        <f>+'DESPESES.SUB_Participant 03'!$C$8:$H$8</f>
        <v>Escriu el NIF del participant 03</v>
      </c>
      <c r="D20" s="376"/>
      <c r="E20" s="376"/>
      <c r="F20" s="376"/>
      <c r="G20" s="377"/>
      <c r="H20" s="381"/>
      <c r="I20" s="382"/>
      <c r="J20" s="160"/>
      <c r="K20" s="160"/>
      <c r="L20" s="160"/>
    </row>
    <row r="21" spans="1:12" ht="20.149999999999999" customHeight="1" thickBot="1" x14ac:dyDescent="0.35">
      <c r="A21" s="160"/>
      <c r="B21" s="161"/>
      <c r="C21" s="366" t="str">
        <f>+'DESPESES.SUB_Participant 03'!$C$12</f>
        <v>Comarca participant 03</v>
      </c>
      <c r="D21" s="367"/>
      <c r="E21" s="367"/>
      <c r="F21" s="367"/>
      <c r="G21" s="368"/>
      <c r="H21" s="383"/>
      <c r="I21" s="384"/>
      <c r="J21" s="160"/>
      <c r="K21" s="160"/>
      <c r="L21" s="160"/>
    </row>
    <row r="22" spans="1:12" s="160" customFormat="1" ht="20.149999999999999" customHeight="1" thickBot="1" x14ac:dyDescent="0.4">
      <c r="B22" s="161"/>
      <c r="C22" s="66" t="s">
        <v>113</v>
      </c>
      <c r="F22" s="66"/>
      <c r="H22" s="164"/>
      <c r="I22" s="164"/>
    </row>
    <row r="23" spans="1:12" ht="20.149999999999999" customHeight="1" x14ac:dyDescent="0.3">
      <c r="A23" s="160"/>
      <c r="B23" s="160"/>
      <c r="C23" s="363" t="str">
        <f>+'DESPESES.SUB_Participant 04'!$C$6:$H$6</f>
        <v>Escriure nom del participant 04</v>
      </c>
      <c r="D23" s="364"/>
      <c r="E23" s="364"/>
      <c r="F23" s="364"/>
      <c r="G23" s="365"/>
      <c r="H23" s="379">
        <f>IFERROR(VLOOKUP(C25,'Valors possibles'!$V$2:$W$43,2,FALSE),0)</f>
        <v>0</v>
      </c>
      <c r="I23" s="380"/>
      <c r="J23" s="160"/>
      <c r="K23" s="160"/>
      <c r="L23" s="160"/>
    </row>
    <row r="24" spans="1:12" ht="20.149999999999999" customHeight="1" x14ac:dyDescent="0.3">
      <c r="A24" s="160"/>
      <c r="B24" s="160"/>
      <c r="C24" s="375" t="str">
        <f>+'DESPESES.SUB_Participant 04'!$C$8:$H$8</f>
        <v>Escriu el NIF del participant 04</v>
      </c>
      <c r="D24" s="376"/>
      <c r="E24" s="376"/>
      <c r="F24" s="376"/>
      <c r="G24" s="377"/>
      <c r="H24" s="381"/>
      <c r="I24" s="382"/>
      <c r="J24" s="160"/>
      <c r="K24" s="160"/>
      <c r="L24" s="160"/>
    </row>
    <row r="25" spans="1:12" ht="20.149999999999999" customHeight="1" thickBot="1" x14ac:dyDescent="0.35">
      <c r="A25" s="160"/>
      <c r="B25" s="160"/>
      <c r="C25" s="366" t="str">
        <f>+'DESPESES.SUB_Participant 04'!$C$12</f>
        <v>Comarca participant 04</v>
      </c>
      <c r="D25" s="367"/>
      <c r="E25" s="367"/>
      <c r="F25" s="367"/>
      <c r="G25" s="368"/>
      <c r="H25" s="383"/>
      <c r="I25" s="384"/>
      <c r="J25" s="160"/>
      <c r="K25" s="160"/>
      <c r="L25" s="159"/>
    </row>
    <row r="26" spans="1:12" s="160" customFormat="1" ht="20.149999999999999" customHeight="1" thickBot="1" x14ac:dyDescent="0.4">
      <c r="C26" s="66" t="s">
        <v>115</v>
      </c>
      <c r="F26" s="38"/>
      <c r="H26" s="164"/>
      <c r="I26" s="164"/>
    </row>
    <row r="27" spans="1:12" ht="20.149999999999999" customHeight="1" x14ac:dyDescent="0.3">
      <c r="A27" s="160"/>
      <c r="B27" s="160"/>
      <c r="C27" s="363" t="str">
        <f>+'DESPESES.SUB_Participant 05'!$C$6:$H$6</f>
        <v>Escriure nom del participant 05</v>
      </c>
      <c r="D27" s="364"/>
      <c r="E27" s="364"/>
      <c r="F27" s="364"/>
      <c r="G27" s="365"/>
      <c r="H27" s="379">
        <f>IFERROR(VLOOKUP(C29,'Valors possibles'!$V$2:$W$43,2,FALSE),0)</f>
        <v>0</v>
      </c>
      <c r="I27" s="380"/>
      <c r="J27" s="160"/>
      <c r="K27" s="160"/>
      <c r="L27" s="159"/>
    </row>
    <row r="28" spans="1:12" ht="20.149999999999999" customHeight="1" x14ac:dyDescent="0.3">
      <c r="A28" s="160"/>
      <c r="B28" s="160"/>
      <c r="C28" s="375" t="str">
        <f>+'DESPESES.SUB_Participant 05'!$C$8:$H$8</f>
        <v>Escriu el NIF del participant 05</v>
      </c>
      <c r="D28" s="376"/>
      <c r="E28" s="376"/>
      <c r="F28" s="376"/>
      <c r="G28" s="377"/>
      <c r="H28" s="381"/>
      <c r="I28" s="382"/>
      <c r="J28" s="160"/>
      <c r="K28" s="160"/>
      <c r="L28" s="159"/>
    </row>
    <row r="29" spans="1:12" ht="20.149999999999999" customHeight="1" thickBot="1" x14ac:dyDescent="0.35">
      <c r="A29" s="160"/>
      <c r="B29" s="161"/>
      <c r="C29" s="366" t="str">
        <f>+'DESPESES.SUB_Participant 05'!$C$12</f>
        <v>Comarca participant 05</v>
      </c>
      <c r="D29" s="367"/>
      <c r="E29" s="367"/>
      <c r="F29" s="367"/>
      <c r="G29" s="368"/>
      <c r="H29" s="383"/>
      <c r="I29" s="384"/>
      <c r="J29" s="160"/>
      <c r="K29" s="160"/>
      <c r="L29" s="159"/>
    </row>
    <row r="30" spans="1:12" s="160" customFormat="1" ht="20.149999999999999" customHeight="1" thickBot="1" x14ac:dyDescent="0.4">
      <c r="B30" s="161"/>
      <c r="C30" s="66" t="s">
        <v>117</v>
      </c>
      <c r="F30" s="66"/>
      <c r="H30" s="164"/>
      <c r="I30" s="164"/>
      <c r="L30" s="162"/>
    </row>
    <row r="31" spans="1:12" ht="20.149999999999999" customHeight="1" x14ac:dyDescent="0.3">
      <c r="A31" s="160"/>
      <c r="B31" s="161"/>
      <c r="C31" s="363" t="str">
        <f>+'DESPESES.SUB_Participant 06'!$C$6:$H$6</f>
        <v>Escriure nom del participant 06</v>
      </c>
      <c r="D31" s="364"/>
      <c r="E31" s="364"/>
      <c r="F31" s="364"/>
      <c r="G31" s="365"/>
      <c r="H31" s="379">
        <f>IFERROR(VLOOKUP(C33,'Valors possibles'!$V$2:$W$43,2,FALSE),0)</f>
        <v>0</v>
      </c>
      <c r="I31" s="380"/>
      <c r="J31" s="160"/>
      <c r="K31" s="160"/>
      <c r="L31" s="160"/>
    </row>
    <row r="32" spans="1:12" ht="20.149999999999999" customHeight="1" x14ac:dyDescent="0.3">
      <c r="A32" s="160"/>
      <c r="B32" s="161"/>
      <c r="C32" s="375" t="str">
        <f>+'DESPESES.SUB_Participant 06'!$C$8:$H$8</f>
        <v>Escriu el NIF del participant 06</v>
      </c>
      <c r="D32" s="376"/>
      <c r="E32" s="376"/>
      <c r="F32" s="376"/>
      <c r="G32" s="377"/>
      <c r="H32" s="381"/>
      <c r="I32" s="382"/>
      <c r="J32" s="160"/>
      <c r="K32" s="160"/>
      <c r="L32" s="160"/>
    </row>
    <row r="33" spans="1:12" ht="20.149999999999999" customHeight="1" thickBot="1" x14ac:dyDescent="0.35">
      <c r="A33" s="160"/>
      <c r="B33" s="161"/>
      <c r="C33" s="366" t="str">
        <f>+'DESPESES.SUB_Participant 06'!C12</f>
        <v>Comarca participant 06</v>
      </c>
      <c r="D33" s="367"/>
      <c r="E33" s="367"/>
      <c r="F33" s="367"/>
      <c r="G33" s="368"/>
      <c r="H33" s="383"/>
      <c r="I33" s="384"/>
      <c r="J33" s="160"/>
      <c r="K33" s="160"/>
      <c r="L33" s="160"/>
    </row>
    <row r="34" spans="1:12" s="160" customFormat="1" ht="20.149999999999999" customHeight="1" thickBot="1" x14ac:dyDescent="0.4">
      <c r="B34" s="161"/>
      <c r="C34" s="66" t="s">
        <v>119</v>
      </c>
      <c r="F34" s="38"/>
      <c r="H34" s="164"/>
      <c r="I34" s="164"/>
    </row>
    <row r="35" spans="1:12" ht="20.149999999999999" customHeight="1" x14ac:dyDescent="0.3">
      <c r="A35" s="160"/>
      <c r="B35" s="161"/>
      <c r="C35" s="363" t="str">
        <f>+'DESPESES.SUB_Participant 07'!$C$6:$H$6</f>
        <v>Escriure nom del participant 07</v>
      </c>
      <c r="D35" s="364"/>
      <c r="E35" s="364"/>
      <c r="F35" s="364"/>
      <c r="G35" s="365"/>
      <c r="H35" s="379">
        <f>IFERROR(VLOOKUP(C37,'Valors possibles'!$V$2:$W$43,2,FALSE),0)</f>
        <v>0</v>
      </c>
      <c r="I35" s="380"/>
      <c r="J35" s="160"/>
      <c r="K35" s="160"/>
      <c r="L35" s="160"/>
    </row>
    <row r="36" spans="1:12" ht="20.149999999999999" customHeight="1" x14ac:dyDescent="0.3">
      <c r="A36" s="160"/>
      <c r="B36" s="161"/>
      <c r="C36" s="375" t="str">
        <f>+'DESPESES.SUB_Participant 07'!$C$8:$H$8</f>
        <v>Escriu el NIF del participant 07</v>
      </c>
      <c r="D36" s="376"/>
      <c r="E36" s="376"/>
      <c r="F36" s="376"/>
      <c r="G36" s="377"/>
      <c r="H36" s="381"/>
      <c r="I36" s="382"/>
      <c r="J36" s="160"/>
      <c r="K36" s="160"/>
      <c r="L36" s="160"/>
    </row>
    <row r="37" spans="1:12" ht="20.149999999999999" customHeight="1" thickBot="1" x14ac:dyDescent="0.35">
      <c r="A37" s="160"/>
      <c r="B37" s="161"/>
      <c r="C37" s="195" t="str">
        <f>+'DESPESES.SUB_Participant 07'!C12</f>
        <v>Comarca participant 07</v>
      </c>
      <c r="D37" s="196"/>
      <c r="E37" s="196"/>
      <c r="F37" s="196"/>
      <c r="G37" s="197"/>
      <c r="H37" s="383"/>
      <c r="I37" s="384"/>
      <c r="J37" s="160"/>
      <c r="K37" s="160"/>
      <c r="L37" s="160"/>
    </row>
    <row r="38" spans="1:12" s="160" customFormat="1" ht="20.149999999999999" customHeight="1" thickBot="1" x14ac:dyDescent="0.4">
      <c r="B38" s="161"/>
      <c r="C38" s="66" t="s">
        <v>121</v>
      </c>
      <c r="F38" s="66"/>
      <c r="H38" s="164"/>
      <c r="I38" s="164"/>
    </row>
    <row r="39" spans="1:12" ht="20.149999999999999" customHeight="1" x14ac:dyDescent="0.3">
      <c r="A39" s="160"/>
      <c r="B39" s="161"/>
      <c r="C39" s="363" t="str">
        <f>+'DESPESES.SUB_Participant 08'!$C$6:$H$6</f>
        <v>Escriure nom del participant 08</v>
      </c>
      <c r="D39" s="364"/>
      <c r="E39" s="364"/>
      <c r="F39" s="364"/>
      <c r="G39" s="365"/>
      <c r="H39" s="379">
        <f>IFERROR(VLOOKUP(C41,'Valors possibles'!$V$2:$W$43,2,FALSE),0)</f>
        <v>0</v>
      </c>
      <c r="I39" s="380"/>
      <c r="J39" s="160"/>
      <c r="K39" s="160"/>
      <c r="L39" s="160"/>
    </row>
    <row r="40" spans="1:12" ht="20.149999999999999" customHeight="1" x14ac:dyDescent="0.3">
      <c r="A40" s="160"/>
      <c r="B40" s="161"/>
      <c r="C40" s="375" t="str">
        <f>+'DESPESES.SUB_Participant 08'!$C$10:$H$10</f>
        <v>Seleccionar tipologia de participant 08</v>
      </c>
      <c r="D40" s="376"/>
      <c r="E40" s="376"/>
      <c r="F40" s="376"/>
      <c r="G40" s="377"/>
      <c r="H40" s="381"/>
      <c r="I40" s="382"/>
      <c r="J40" s="160"/>
      <c r="K40" s="160"/>
      <c r="L40" s="160"/>
    </row>
    <row r="41" spans="1:12" ht="20.149999999999999" customHeight="1" thickBot="1" x14ac:dyDescent="0.35">
      <c r="A41" s="160"/>
      <c r="B41" s="160"/>
      <c r="C41" s="366" t="str">
        <f>+'DESPESES.SUB_Participant 08'!C12</f>
        <v>Comarca participant 08</v>
      </c>
      <c r="D41" s="367"/>
      <c r="E41" s="367"/>
      <c r="F41" s="367"/>
      <c r="G41" s="368"/>
      <c r="H41" s="383"/>
      <c r="I41" s="384"/>
      <c r="J41" s="160"/>
      <c r="K41" s="160"/>
      <c r="L41" s="160"/>
    </row>
    <row r="42" spans="1:12" s="160" customFormat="1" ht="20.149999999999999" customHeight="1" thickBot="1" x14ac:dyDescent="0.4">
      <c r="C42" s="66" t="s">
        <v>123</v>
      </c>
      <c r="F42" s="38"/>
      <c r="H42" s="164"/>
      <c r="I42" s="164"/>
      <c r="L42" s="159"/>
    </row>
    <row r="43" spans="1:12" ht="20.149999999999999" customHeight="1" x14ac:dyDescent="0.3">
      <c r="A43" s="160"/>
      <c r="B43" s="161"/>
      <c r="C43" s="363" t="str">
        <f>+'DESPESES.SUB_Participant 09'!$C$6:$H$6</f>
        <v>Escriure nom del participant 09</v>
      </c>
      <c r="D43" s="364"/>
      <c r="E43" s="364"/>
      <c r="F43" s="364"/>
      <c r="G43" s="365"/>
      <c r="H43" s="379">
        <f>IFERROR(VLOOKUP(C45,'Valors possibles'!$V$2:$W$43,2,FALSE),0)</f>
        <v>0</v>
      </c>
      <c r="I43" s="380"/>
      <c r="J43" s="160"/>
      <c r="K43" s="160"/>
      <c r="L43" s="159"/>
    </row>
    <row r="44" spans="1:12" ht="20.149999999999999" customHeight="1" x14ac:dyDescent="0.3">
      <c r="A44" s="160"/>
      <c r="B44" s="161"/>
      <c r="C44" s="375" t="str">
        <f>+'DESPESES.SUB_Participant 09'!$C$10:$H$10</f>
        <v>Seleccionar tipologia de participant 09</v>
      </c>
      <c r="D44" s="376"/>
      <c r="E44" s="376"/>
      <c r="F44" s="376"/>
      <c r="G44" s="377"/>
      <c r="H44" s="381"/>
      <c r="I44" s="382"/>
      <c r="J44" s="160"/>
      <c r="K44" s="160"/>
      <c r="L44" s="159"/>
    </row>
    <row r="45" spans="1:12" ht="20.149999999999999" customHeight="1" thickBot="1" x14ac:dyDescent="0.35">
      <c r="A45" s="160"/>
      <c r="B45" s="161"/>
      <c r="C45" s="366" t="str">
        <f>+'DESPESES.SUB_Participant 09'!$C$12</f>
        <v>Comarca participant 09</v>
      </c>
      <c r="D45" s="367"/>
      <c r="E45" s="367"/>
      <c r="F45" s="367"/>
      <c r="G45" s="368"/>
      <c r="H45" s="383"/>
      <c r="I45" s="384"/>
      <c r="J45" s="378"/>
      <c r="K45" s="378"/>
      <c r="L45" s="162"/>
    </row>
    <row r="46" spans="1:12" s="160" customFormat="1" ht="20.149999999999999" customHeight="1" thickBot="1" x14ac:dyDescent="0.4">
      <c r="B46" s="161"/>
      <c r="C46" s="66" t="s">
        <v>125</v>
      </c>
      <c r="F46" s="66"/>
      <c r="H46" s="164"/>
      <c r="I46" s="164"/>
    </row>
    <row r="47" spans="1:12" ht="20.149999999999999" customHeight="1" x14ac:dyDescent="0.3">
      <c r="A47" s="160"/>
      <c r="B47" s="160"/>
      <c r="C47" s="363" t="str">
        <f>+'DESPESES.SUB_Participant 10'!$C$6:$H$6</f>
        <v>Escriure nom del participant 10</v>
      </c>
      <c r="D47" s="364"/>
      <c r="E47" s="364"/>
      <c r="F47" s="364"/>
      <c r="G47" s="365"/>
      <c r="H47" s="379">
        <f>IFERROR(VLOOKUP(C49,'Valors possibles'!$V$2:$W$43,2,FALSE),0)</f>
        <v>0</v>
      </c>
      <c r="I47" s="380"/>
      <c r="J47" s="160"/>
      <c r="K47" s="160"/>
      <c r="L47" s="160"/>
    </row>
    <row r="48" spans="1:12" ht="20.149999999999999" customHeight="1" x14ac:dyDescent="0.3">
      <c r="A48" s="160"/>
      <c r="B48" s="160"/>
      <c r="C48" s="375" t="str">
        <f>+'DESPESES.SUB_Participant 10'!$C$10:$H$10</f>
        <v>Seleccionar tipologia de participant 10</v>
      </c>
      <c r="D48" s="376"/>
      <c r="E48" s="376"/>
      <c r="F48" s="376"/>
      <c r="G48" s="377"/>
      <c r="H48" s="381"/>
      <c r="I48" s="382"/>
      <c r="J48" s="160"/>
      <c r="K48" s="160"/>
      <c r="L48" s="160"/>
    </row>
    <row r="49" spans="1:12" ht="20.149999999999999" customHeight="1" thickBot="1" x14ac:dyDescent="0.35">
      <c r="A49" s="160"/>
      <c r="B49" s="160"/>
      <c r="C49" s="366" t="str">
        <f>+'DESPESES.SUB_Participant 10'!$C$12</f>
        <v>Comarca participant 10</v>
      </c>
      <c r="D49" s="367"/>
      <c r="E49" s="367"/>
      <c r="F49" s="367"/>
      <c r="G49" s="368"/>
      <c r="H49" s="383"/>
      <c r="I49" s="384"/>
      <c r="J49" s="160"/>
      <c r="K49" s="160"/>
      <c r="L49" s="159"/>
    </row>
    <row r="50" spans="1:12" s="160" customFormat="1" ht="20.149999999999999" customHeight="1" x14ac:dyDescent="0.3">
      <c r="B50" s="161"/>
      <c r="L50" s="159"/>
    </row>
    <row r="51" spans="1:12" s="160" customFormat="1" ht="14.5" x14ac:dyDescent="0.3">
      <c r="B51" s="161"/>
    </row>
    <row r="52" spans="1:12" s="160" customFormat="1" x14ac:dyDescent="0.3"/>
    <row r="53" spans="1:12" s="160" customFormat="1" x14ac:dyDescent="0.3"/>
    <row r="54" spans="1:12" s="160" customFormat="1" x14ac:dyDescent="0.3"/>
    <row r="55" spans="1:12" s="160" customFormat="1" x14ac:dyDescent="0.3"/>
    <row r="56" spans="1:12" s="160" customFormat="1" x14ac:dyDescent="0.3"/>
    <row r="57" spans="1:12" s="160" customFormat="1" x14ac:dyDescent="0.3"/>
    <row r="58" spans="1:12" s="160" customFormat="1" x14ac:dyDescent="0.3"/>
    <row r="59" spans="1:12" s="160" customFormat="1" x14ac:dyDescent="0.3"/>
    <row r="60" spans="1:12" s="160" customFormat="1" x14ac:dyDescent="0.3"/>
    <row r="61" spans="1:12" s="160" customFormat="1" x14ac:dyDescent="0.3"/>
    <row r="62" spans="1:12" s="160" customFormat="1" x14ac:dyDescent="0.3"/>
    <row r="63" spans="1:12" s="160" customFormat="1" x14ac:dyDescent="0.3"/>
    <row r="64" spans="1:12" s="160" customFormat="1" x14ac:dyDescent="0.3"/>
    <row r="65" s="160" customFormat="1" x14ac:dyDescent="0.3"/>
    <row r="66" s="160" customFormat="1" x14ac:dyDescent="0.3"/>
    <row r="67" s="160" customFormat="1" x14ac:dyDescent="0.3"/>
    <row r="68" s="160" customFormat="1" x14ac:dyDescent="0.3"/>
    <row r="69" s="160" customFormat="1" x14ac:dyDescent="0.3"/>
    <row r="70" s="160" customFormat="1" x14ac:dyDescent="0.3"/>
  </sheetData>
  <mergeCells count="51">
    <mergeCell ref="C25:G25"/>
    <mergeCell ref="C28:G28"/>
    <mergeCell ref="C20:G20"/>
    <mergeCell ref="C24:G24"/>
    <mergeCell ref="H23:I25"/>
    <mergeCell ref="H27:I29"/>
    <mergeCell ref="C27:G27"/>
    <mergeCell ref="H35:I37"/>
    <mergeCell ref="H39:I41"/>
    <mergeCell ref="H10:I10"/>
    <mergeCell ref="H11:I13"/>
    <mergeCell ref="H15:I17"/>
    <mergeCell ref="H19:I21"/>
    <mergeCell ref="C16:G16"/>
    <mergeCell ref="C29:G29"/>
    <mergeCell ref="H47:I49"/>
    <mergeCell ref="C41:G41"/>
    <mergeCell ref="C35:G35"/>
    <mergeCell ref="C39:G39"/>
    <mergeCell ref="C36:G36"/>
    <mergeCell ref="C40:G40"/>
    <mergeCell ref="C31:G31"/>
    <mergeCell ref="C33:G33"/>
    <mergeCell ref="C32:G32"/>
    <mergeCell ref="C19:G19"/>
    <mergeCell ref="C21:G21"/>
    <mergeCell ref="C23:G23"/>
    <mergeCell ref="H31:I33"/>
    <mergeCell ref="C17:G17"/>
    <mergeCell ref="J45:K45"/>
    <mergeCell ref="C43:G43"/>
    <mergeCell ref="C45:G45"/>
    <mergeCell ref="C47:G47"/>
    <mergeCell ref="C49:G49"/>
    <mergeCell ref="C48:G48"/>
    <mergeCell ref="C44:G44"/>
    <mergeCell ref="H43:I45"/>
    <mergeCell ref="C11:G11"/>
    <mergeCell ref="C13:G13"/>
    <mergeCell ref="C15:G15"/>
    <mergeCell ref="K1:L1"/>
    <mergeCell ref="I4:L4"/>
    <mergeCell ref="I3:L3"/>
    <mergeCell ref="C8:D8"/>
    <mergeCell ref="E8:F8"/>
    <mergeCell ref="B3:H3"/>
    <mergeCell ref="B4:H4"/>
    <mergeCell ref="B2:L2"/>
    <mergeCell ref="B6:H6"/>
    <mergeCell ref="C12:G12"/>
    <mergeCell ref="I6:L6"/>
  </mergeCells>
  <dataValidations count="1">
    <dataValidation type="whole" allowBlank="1" showInputMessage="1" showErrorMessage="1" sqref="J8:K8" xr:uid="{64D49C80-152B-4523-894D-48E12397AFF0}">
      <formula1>0</formula1>
      <formula2>10</formula2>
    </dataValidation>
  </dataValidations>
  <pageMargins left="0.7" right="0.7" top="0.75" bottom="0.75" header="0.3" footer="0.3"/>
  <pageSetup paperSize="9" scale="5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174AC-B75D-4584-ACD5-BB10844B7CE6}">
  <sheetPr>
    <tabColor theme="4" tint="-0.499984740745262"/>
  </sheetPr>
  <dimension ref="A1:AD74"/>
  <sheetViews>
    <sheetView topLeftCell="A4" workbookViewId="0">
      <selection activeCell="E10" sqref="E10:F10"/>
    </sheetView>
  </sheetViews>
  <sheetFormatPr defaultColWidth="8.7265625" defaultRowHeight="13" x14ac:dyDescent="0.3"/>
  <cols>
    <col min="1" max="1" width="8.7265625" style="148"/>
    <col min="2" max="2" width="10.1796875" style="148" bestFit="1" customWidth="1"/>
    <col min="3" max="12" width="13.54296875" style="148" customWidth="1"/>
    <col min="13" max="25" width="8.7265625" style="160"/>
    <col min="26" max="16384" width="8.7265625" style="148"/>
  </cols>
  <sheetData>
    <row r="1" spans="1:30" customFormat="1" ht="29.25" customHeight="1" x14ac:dyDescent="0.35">
      <c r="A1" s="1"/>
      <c r="B1" s="37" t="s">
        <v>290</v>
      </c>
      <c r="C1" s="33"/>
      <c r="D1" s="1"/>
      <c r="E1" s="166"/>
      <c r="F1" s="166"/>
      <c r="G1" s="166"/>
      <c r="H1" s="53"/>
      <c r="I1" s="1"/>
      <c r="J1" s="160"/>
      <c r="K1" s="369" t="s">
        <v>128</v>
      </c>
      <c r="L1" s="369"/>
      <c r="M1" s="1"/>
      <c r="N1" s="1"/>
      <c r="O1" s="1"/>
      <c r="P1" s="1"/>
      <c r="Q1" s="1"/>
      <c r="R1" s="1"/>
      <c r="S1" s="1"/>
      <c r="T1" s="1"/>
      <c r="U1" s="1"/>
      <c r="V1" s="1"/>
      <c r="W1" s="1"/>
      <c r="X1" s="1"/>
      <c r="Y1" s="1"/>
      <c r="Z1" s="1"/>
      <c r="AA1" s="1"/>
      <c r="AB1" s="1"/>
      <c r="AC1" s="1"/>
      <c r="AD1" s="1"/>
    </row>
    <row r="2" spans="1:30" customFormat="1" ht="29.25" customHeight="1" x14ac:dyDescent="0.35">
      <c r="A2" s="1"/>
      <c r="B2" s="374" t="s">
        <v>325</v>
      </c>
      <c r="C2" s="374"/>
      <c r="D2" s="374"/>
      <c r="E2" s="374"/>
      <c r="F2" s="374"/>
      <c r="G2" s="374"/>
      <c r="H2" s="374"/>
      <c r="I2" s="374"/>
      <c r="J2" s="374"/>
      <c r="K2" s="374"/>
      <c r="L2" s="374"/>
      <c r="M2" s="1"/>
      <c r="N2" s="1"/>
      <c r="O2" s="1"/>
      <c r="P2" s="1"/>
      <c r="Q2" s="1"/>
      <c r="R2" s="1"/>
      <c r="S2" s="1"/>
      <c r="T2" s="1"/>
      <c r="U2" s="1"/>
      <c r="V2" s="1"/>
      <c r="W2" s="1"/>
      <c r="X2" s="1"/>
      <c r="Y2" s="1"/>
      <c r="Z2" s="1"/>
      <c r="AA2" s="1"/>
      <c r="AB2" s="1"/>
      <c r="AC2" s="1"/>
      <c r="AD2" s="1"/>
    </row>
    <row r="3" spans="1:30" customFormat="1" ht="30" customHeight="1" x14ac:dyDescent="0.35">
      <c r="A3" s="1"/>
      <c r="B3" s="351" t="str">
        <f>+ACE0102_F1_PUNTUACIÓexpedient!$B$3</f>
        <v>ACE102/23/XX</v>
      </c>
      <c r="C3" s="351"/>
      <c r="D3" s="351"/>
      <c r="E3" s="351"/>
      <c r="F3" s="351"/>
      <c r="G3" s="351"/>
      <c r="H3" s="351"/>
      <c r="I3" s="351"/>
      <c r="J3" s="351"/>
      <c r="K3" s="351"/>
      <c r="L3" s="351"/>
      <c r="M3" s="1"/>
      <c r="N3" s="1"/>
      <c r="O3" s="1"/>
      <c r="P3" s="1"/>
      <c r="Q3" s="1"/>
      <c r="R3" s="1"/>
      <c r="S3" s="1"/>
      <c r="T3" s="1"/>
      <c r="U3" s="1"/>
      <c r="V3" s="1"/>
      <c r="W3" s="1"/>
      <c r="X3" s="1"/>
      <c r="Y3" s="1"/>
    </row>
    <row r="4" spans="1:30" customFormat="1" ht="30" customHeight="1" x14ac:dyDescent="0.35">
      <c r="A4" s="1"/>
      <c r="B4" s="311" t="str">
        <f>'DESPESES.SUB_Sol.licitant'!$C$6</f>
        <v>Escriure nom del clúster</v>
      </c>
      <c r="C4" s="311"/>
      <c r="D4" s="311"/>
      <c r="E4" s="311"/>
      <c r="F4" s="311"/>
      <c r="G4" s="311"/>
      <c r="H4" s="311"/>
      <c r="I4" s="311"/>
      <c r="J4" s="311"/>
      <c r="K4" s="311"/>
      <c r="L4" s="311"/>
      <c r="M4" s="1"/>
      <c r="N4" s="1"/>
      <c r="O4" s="1"/>
      <c r="P4" s="1"/>
      <c r="Q4" s="1"/>
      <c r="R4" s="1"/>
      <c r="S4" s="1"/>
      <c r="T4" s="1"/>
      <c r="U4" s="1"/>
      <c r="V4" s="1"/>
      <c r="W4" s="1"/>
      <c r="X4" s="1"/>
      <c r="Y4" s="1"/>
    </row>
    <row r="5" spans="1:30" customFormat="1" ht="15" customHeight="1" x14ac:dyDescent="0.35">
      <c r="A5" s="1"/>
      <c r="B5" s="1"/>
      <c r="C5" s="1"/>
      <c r="D5" s="1"/>
      <c r="E5" s="1"/>
      <c r="F5" s="1"/>
      <c r="G5" s="1"/>
      <c r="H5" s="1"/>
      <c r="I5" s="1"/>
      <c r="J5" s="1"/>
      <c r="K5" s="1"/>
      <c r="L5" s="1"/>
      <c r="M5" s="1"/>
      <c r="N5" s="1"/>
      <c r="O5" s="1"/>
      <c r="P5" s="1"/>
      <c r="Q5" s="1"/>
      <c r="R5" s="1"/>
      <c r="S5" s="1"/>
      <c r="T5" s="1"/>
      <c r="U5" s="1"/>
      <c r="V5" s="1"/>
      <c r="W5" s="1"/>
      <c r="X5" s="1"/>
      <c r="Y5" s="1"/>
    </row>
    <row r="6" spans="1:30" customFormat="1" ht="30" customHeight="1" x14ac:dyDescent="0.35">
      <c r="A6" s="1"/>
      <c r="B6" s="312" t="str">
        <f>'DESPESES.SUB_Sol.licitant'!$C$10</f>
        <v>Escriure títol del projecte</v>
      </c>
      <c r="C6" s="312"/>
      <c r="D6" s="312"/>
      <c r="E6" s="312"/>
      <c r="F6" s="312"/>
      <c r="G6" s="312"/>
      <c r="H6" s="312"/>
      <c r="I6" s="312"/>
      <c r="J6" s="312"/>
      <c r="K6" s="312"/>
      <c r="L6" s="312"/>
      <c r="M6" s="1"/>
      <c r="N6" s="1"/>
      <c r="O6" s="1"/>
      <c r="P6" s="1"/>
      <c r="Q6" s="1"/>
      <c r="R6" s="1"/>
      <c r="S6" s="1"/>
      <c r="T6" s="1"/>
      <c r="U6" s="1"/>
      <c r="V6" s="1"/>
      <c r="W6" s="1"/>
      <c r="X6" s="1"/>
      <c r="Y6" s="1"/>
    </row>
    <row r="7" spans="1:30" ht="13.5" thickBot="1" x14ac:dyDescent="0.35">
      <c r="A7" s="160"/>
      <c r="B7" s="160"/>
      <c r="C7" s="160"/>
      <c r="D7" s="160"/>
      <c r="E7" s="160"/>
      <c r="F7" s="160"/>
      <c r="G7" s="160"/>
      <c r="H7" s="160"/>
      <c r="I7" s="160"/>
      <c r="J7" s="160"/>
      <c r="K7" s="160"/>
      <c r="L7" s="160"/>
    </row>
    <row r="8" spans="1:30" ht="35.15" customHeight="1" thickBot="1" x14ac:dyDescent="0.35">
      <c r="A8" s="160"/>
      <c r="B8" s="160"/>
      <c r="C8" s="370" t="s">
        <v>236</v>
      </c>
      <c r="D8" s="371"/>
      <c r="E8" s="372">
        <v>40</v>
      </c>
      <c r="F8" s="373"/>
      <c r="H8" s="291" t="s">
        <v>237</v>
      </c>
      <c r="I8" s="387"/>
      <c r="J8" s="388">
        <f>COUNTIF(H15:I53,"&gt;=0")</f>
        <v>0</v>
      </c>
      <c r="K8" s="389"/>
      <c r="L8" s="163"/>
    </row>
    <row r="9" spans="1:30" ht="22" customHeight="1" thickBot="1" x14ac:dyDescent="0.35">
      <c r="A9" s="160"/>
      <c r="B9" s="160"/>
      <c r="C9" s="160"/>
      <c r="D9" s="160"/>
      <c r="E9" s="160"/>
      <c r="F9" s="160"/>
      <c r="G9" s="160"/>
      <c r="H9" s="160"/>
      <c r="I9" s="160"/>
      <c r="J9" s="160"/>
      <c r="K9" s="160"/>
      <c r="L9" s="160"/>
    </row>
    <row r="10" spans="1:30" ht="46.5" customHeight="1" thickBot="1" x14ac:dyDescent="0.35">
      <c r="A10" s="160"/>
      <c r="B10" s="160"/>
      <c r="C10" s="390" t="s">
        <v>376</v>
      </c>
      <c r="D10" s="391"/>
      <c r="E10" s="392">
        <f>IFERROR(ROUND((SUMIF($H$15:$I$53,"&gt;=0")*($J$10/5)),1),0)</f>
        <v>0</v>
      </c>
      <c r="F10" s="393"/>
      <c r="H10" s="394" t="s">
        <v>238</v>
      </c>
      <c r="I10" s="395"/>
      <c r="J10" s="396">
        <f>IFERROR((+$E$8/$J$8),0)</f>
        <v>0</v>
      </c>
      <c r="K10" s="397"/>
      <c r="L10" s="160"/>
    </row>
    <row r="11" spans="1:30" ht="14.5" customHeight="1" x14ac:dyDescent="0.3">
      <c r="A11" s="160"/>
      <c r="B11" s="160"/>
      <c r="C11" s="398"/>
      <c r="D11" s="398"/>
      <c r="E11" s="398"/>
      <c r="F11" s="398"/>
      <c r="G11" s="160"/>
      <c r="H11" s="160"/>
      <c r="I11" s="160"/>
      <c r="J11" s="160"/>
      <c r="K11" s="160"/>
      <c r="L11" s="160"/>
    </row>
    <row r="12" spans="1:30" ht="22" customHeight="1" x14ac:dyDescent="0.3">
      <c r="A12" s="160"/>
      <c r="B12" s="160"/>
      <c r="C12" s="399"/>
      <c r="D12" s="399"/>
      <c r="E12" s="399"/>
      <c r="F12" s="399"/>
      <c r="G12" s="160"/>
      <c r="H12" s="160"/>
      <c r="I12" s="160"/>
      <c r="J12" s="160"/>
      <c r="K12" s="160"/>
      <c r="L12" s="160"/>
    </row>
    <row r="13" spans="1:30" ht="13.5" thickBot="1" x14ac:dyDescent="0.35">
      <c r="A13" s="160"/>
      <c r="B13" s="160"/>
      <c r="C13" s="165"/>
      <c r="D13" s="165"/>
      <c r="E13" s="165"/>
      <c r="F13" s="165"/>
      <c r="G13" s="160"/>
      <c r="H13" s="160"/>
      <c r="I13" s="160"/>
      <c r="J13" s="160"/>
      <c r="K13" s="160"/>
      <c r="L13" s="160"/>
    </row>
    <row r="14" spans="1:30" ht="20.149999999999999" customHeight="1" thickBot="1" x14ac:dyDescent="0.35">
      <c r="A14" s="160"/>
      <c r="B14" s="160"/>
      <c r="C14" s="66" t="s">
        <v>107</v>
      </c>
      <c r="D14" s="160"/>
      <c r="E14" s="160"/>
      <c r="F14" s="38"/>
      <c r="G14" s="160"/>
      <c r="H14" s="385" t="s">
        <v>240</v>
      </c>
      <c r="I14" s="386"/>
      <c r="J14" s="160"/>
      <c r="K14" s="160"/>
      <c r="L14" s="160"/>
    </row>
    <row r="15" spans="1:30" ht="20.149999999999999" customHeight="1" x14ac:dyDescent="0.3">
      <c r="A15" s="160"/>
      <c r="B15" s="160"/>
      <c r="C15" s="363" t="str">
        <f>+'DESPESES.SUB_Participant 01'!$C$6:$H$6</f>
        <v>Escriu nom del participant 01</v>
      </c>
      <c r="D15" s="364"/>
      <c r="E15" s="364"/>
      <c r="F15" s="364"/>
      <c r="G15" s="365"/>
      <c r="H15" s="379" t="e">
        <f>+VLOOKUP($C$17,'Valors possibles'!AB2:AC6,2,FALSE)</f>
        <v>#N/A</v>
      </c>
      <c r="I15" s="380"/>
      <c r="J15" s="160"/>
      <c r="K15" s="160"/>
      <c r="L15" s="159"/>
    </row>
    <row r="16" spans="1:30" ht="20.149999999999999" customHeight="1" x14ac:dyDescent="0.3">
      <c r="A16" s="160"/>
      <c r="B16" s="160"/>
      <c r="C16" s="375" t="str">
        <f>+'DESPESES.SUB_Participant 01'!$C$8:$H$8</f>
        <v>Escriu el NIF del participant 01</v>
      </c>
      <c r="D16" s="376"/>
      <c r="E16" s="376"/>
      <c r="F16" s="376"/>
      <c r="G16" s="377"/>
      <c r="H16" s="381"/>
      <c r="I16" s="382"/>
      <c r="J16" s="160"/>
      <c r="K16" s="160"/>
      <c r="L16" s="159"/>
    </row>
    <row r="17" spans="1:12" ht="20.149999999999999" customHeight="1" thickBot="1" x14ac:dyDescent="0.35">
      <c r="A17" s="160"/>
      <c r="B17" s="161"/>
      <c r="C17" s="366" t="str">
        <f>ACE0102_F1_PUNTUACIÓexpedient!$C$19</f>
        <v>Escull la tipología del participant 1</v>
      </c>
      <c r="D17" s="367"/>
      <c r="E17" s="367"/>
      <c r="F17" s="367"/>
      <c r="G17" s="368"/>
      <c r="H17" s="383"/>
      <c r="I17" s="384"/>
      <c r="J17" s="160"/>
      <c r="K17" s="160"/>
      <c r="L17" s="159"/>
    </row>
    <row r="18" spans="1:12" ht="20.149999999999999" customHeight="1" thickBot="1" x14ac:dyDescent="0.4">
      <c r="A18" s="160"/>
      <c r="B18" s="161"/>
      <c r="C18" s="66" t="s">
        <v>109</v>
      </c>
      <c r="D18" s="160"/>
      <c r="E18" s="160"/>
      <c r="F18" s="66"/>
      <c r="G18" s="160"/>
      <c r="H18" s="164"/>
      <c r="I18" s="164"/>
      <c r="J18" s="160"/>
      <c r="K18" s="160"/>
      <c r="L18" s="162"/>
    </row>
    <row r="19" spans="1:12" ht="20.149999999999999" customHeight="1" x14ac:dyDescent="0.3">
      <c r="A19" s="160"/>
      <c r="B19" s="161"/>
      <c r="C19" s="363" t="str">
        <f>+'DESPESES.SUB_Participant 02'!$C$6:$H$6</f>
        <v>Escriu nom del participant 02</v>
      </c>
      <c r="D19" s="364"/>
      <c r="E19" s="364"/>
      <c r="F19" s="364"/>
      <c r="G19" s="365"/>
      <c r="H19" s="379" t="e">
        <f>+VLOOKUP($C$21,'Valors possibles'!AB2:AC6,2,FALSE)</f>
        <v>#N/A</v>
      </c>
      <c r="I19" s="380"/>
      <c r="J19" s="160"/>
      <c r="K19" s="160"/>
      <c r="L19" s="160"/>
    </row>
    <row r="20" spans="1:12" ht="20.149999999999999" customHeight="1" x14ac:dyDescent="0.3">
      <c r="A20" s="160"/>
      <c r="B20" s="161"/>
      <c r="C20" s="375" t="str">
        <f>+'DESPESES.SUB_Participant 02'!$C$8:$H$8</f>
        <v>Escriu el NIF del participant 02</v>
      </c>
      <c r="D20" s="376"/>
      <c r="E20" s="376"/>
      <c r="F20" s="376"/>
      <c r="G20" s="377"/>
      <c r="H20" s="381"/>
      <c r="I20" s="382"/>
      <c r="J20" s="160"/>
      <c r="K20" s="160"/>
      <c r="L20" s="160"/>
    </row>
    <row r="21" spans="1:12" ht="20.149999999999999" customHeight="1" thickBot="1" x14ac:dyDescent="0.35">
      <c r="A21" s="160"/>
      <c r="B21" s="161"/>
      <c r="C21" s="195" t="str">
        <f>ACE0102_F1_PUNTUACIÓexpedient!$C$20</f>
        <v>Escull la tipología del participant 2</v>
      </c>
      <c r="D21" s="196"/>
      <c r="E21" s="196"/>
      <c r="F21" s="196"/>
      <c r="G21" s="197"/>
      <c r="H21" s="383"/>
      <c r="I21" s="384"/>
      <c r="J21" s="160"/>
      <c r="K21" s="160"/>
      <c r="L21" s="160"/>
    </row>
    <row r="22" spans="1:12" ht="20.149999999999999" customHeight="1" thickBot="1" x14ac:dyDescent="0.4">
      <c r="A22" s="160"/>
      <c r="B22" s="161"/>
      <c r="C22" s="66" t="s">
        <v>111</v>
      </c>
      <c r="D22" s="160"/>
      <c r="E22" s="160"/>
      <c r="F22" s="38"/>
      <c r="G22" s="160"/>
      <c r="H22" s="164"/>
      <c r="I22" s="164"/>
      <c r="J22" s="160"/>
      <c r="K22" s="160"/>
      <c r="L22" s="160"/>
    </row>
    <row r="23" spans="1:12" ht="20.149999999999999" customHeight="1" x14ac:dyDescent="0.3">
      <c r="A23" s="160"/>
      <c r="B23" s="161"/>
      <c r="C23" s="363" t="str">
        <f>+'DESPESES.SUB_Participant 03'!$C$6:$H$6</f>
        <v>Escriure nom del participant 03</v>
      </c>
      <c r="D23" s="364"/>
      <c r="E23" s="364"/>
      <c r="F23" s="364"/>
      <c r="G23" s="365"/>
      <c r="H23" s="379" t="e">
        <f>+VLOOKUP($C$25,'Valors possibles'!AB2:AC6,2,FALSE)</f>
        <v>#N/A</v>
      </c>
      <c r="I23" s="380"/>
      <c r="J23" s="160"/>
      <c r="K23" s="160"/>
      <c r="L23" s="160"/>
    </row>
    <row r="24" spans="1:12" ht="20.149999999999999" customHeight="1" x14ac:dyDescent="0.3">
      <c r="A24" s="160"/>
      <c r="B24" s="161"/>
      <c r="C24" s="375" t="str">
        <f>+'DESPESES.SUB_Participant 03'!$C$8:$H$8</f>
        <v>Escriu el NIF del participant 03</v>
      </c>
      <c r="D24" s="376"/>
      <c r="E24" s="376"/>
      <c r="F24" s="376"/>
      <c r="G24" s="377"/>
      <c r="H24" s="381"/>
      <c r="I24" s="382"/>
      <c r="J24" s="160"/>
      <c r="K24" s="160"/>
      <c r="L24" s="160"/>
    </row>
    <row r="25" spans="1:12" ht="20.149999999999999" customHeight="1" thickBot="1" x14ac:dyDescent="0.35">
      <c r="A25" s="160"/>
      <c r="B25" s="161"/>
      <c r="C25" s="366" t="str">
        <f>ACE0102_F1_PUNTUACIÓexpedient!$C$21</f>
        <v>Escull la tipología del participant 3</v>
      </c>
      <c r="D25" s="367"/>
      <c r="E25" s="367"/>
      <c r="F25" s="367"/>
      <c r="G25" s="368"/>
      <c r="H25" s="383"/>
      <c r="I25" s="384"/>
      <c r="J25" s="160"/>
      <c r="K25" s="160"/>
      <c r="L25" s="160"/>
    </row>
    <row r="26" spans="1:12" s="160" customFormat="1" ht="20.149999999999999" customHeight="1" thickBot="1" x14ac:dyDescent="0.4">
      <c r="B26" s="161"/>
      <c r="C26" s="66" t="s">
        <v>113</v>
      </c>
      <c r="F26" s="66"/>
      <c r="H26" s="164"/>
      <c r="I26" s="164"/>
    </row>
    <row r="27" spans="1:12" ht="20.149999999999999" customHeight="1" x14ac:dyDescent="0.3">
      <c r="A27" s="160"/>
      <c r="B27" s="160"/>
      <c r="C27" s="363" t="str">
        <f>+'DESPESES.SUB_Participant 04'!$C$6:$H$6</f>
        <v>Escriure nom del participant 04</v>
      </c>
      <c r="D27" s="364"/>
      <c r="E27" s="364"/>
      <c r="F27" s="364"/>
      <c r="G27" s="365"/>
      <c r="H27" s="379" t="e">
        <f>+VLOOKUP($C$29,'Valors possibles'!AB2:AC6,2,FALSE)</f>
        <v>#N/A</v>
      </c>
      <c r="I27" s="380"/>
      <c r="J27" s="160"/>
      <c r="K27" s="160"/>
      <c r="L27" s="160"/>
    </row>
    <row r="28" spans="1:12" ht="20.149999999999999" customHeight="1" x14ac:dyDescent="0.3">
      <c r="A28" s="160"/>
      <c r="B28" s="160"/>
      <c r="C28" s="375" t="str">
        <f>+'DESPESES.SUB_Participant 04'!$C$8:$H$8</f>
        <v>Escriu el NIF del participant 04</v>
      </c>
      <c r="D28" s="376"/>
      <c r="E28" s="376"/>
      <c r="F28" s="376"/>
      <c r="G28" s="377"/>
      <c r="H28" s="381"/>
      <c r="I28" s="382"/>
      <c r="J28" s="160"/>
      <c r="K28" s="160"/>
      <c r="L28" s="160"/>
    </row>
    <row r="29" spans="1:12" ht="20.149999999999999" customHeight="1" thickBot="1" x14ac:dyDescent="0.35">
      <c r="A29" s="160"/>
      <c r="B29" s="160"/>
      <c r="C29" s="366" t="str">
        <f>ACE0102_F1_PUNTUACIÓexpedient!$C$22</f>
        <v>Escull la tipología del participant 4</v>
      </c>
      <c r="D29" s="367"/>
      <c r="E29" s="367"/>
      <c r="F29" s="367"/>
      <c r="G29" s="368"/>
      <c r="H29" s="383"/>
      <c r="I29" s="384"/>
      <c r="J29" s="160"/>
      <c r="K29" s="160"/>
      <c r="L29" s="159"/>
    </row>
    <row r="30" spans="1:12" s="160" customFormat="1" ht="20.149999999999999" customHeight="1" thickBot="1" x14ac:dyDescent="0.4">
      <c r="C30" s="66" t="s">
        <v>115</v>
      </c>
      <c r="F30" s="38"/>
      <c r="H30" s="164"/>
      <c r="I30" s="164"/>
    </row>
    <row r="31" spans="1:12" ht="20.149999999999999" customHeight="1" x14ac:dyDescent="0.3">
      <c r="A31" s="160"/>
      <c r="B31" s="160"/>
      <c r="C31" s="363" t="str">
        <f>+'DESPESES.SUB_Participant 05'!$C$6:$H$6</f>
        <v>Escriure nom del participant 05</v>
      </c>
      <c r="D31" s="364"/>
      <c r="E31" s="364"/>
      <c r="F31" s="364"/>
      <c r="G31" s="365"/>
      <c r="H31" s="379" t="e">
        <f>+VLOOKUP($C$33,'Valors possibles'!AB2:AC6,2,FALSE)</f>
        <v>#N/A</v>
      </c>
      <c r="I31" s="380"/>
      <c r="J31" s="160"/>
      <c r="K31" s="160"/>
      <c r="L31" s="159"/>
    </row>
    <row r="32" spans="1:12" ht="20.149999999999999" customHeight="1" x14ac:dyDescent="0.3">
      <c r="A32" s="160"/>
      <c r="B32" s="160"/>
      <c r="C32" s="375" t="str">
        <f>+'DESPESES.SUB_Participant 05'!$C$8:$H$8</f>
        <v>Escriu el NIF del participant 05</v>
      </c>
      <c r="D32" s="376"/>
      <c r="E32" s="376"/>
      <c r="F32" s="376"/>
      <c r="G32" s="377"/>
      <c r="H32" s="381"/>
      <c r="I32" s="382"/>
      <c r="J32" s="160"/>
      <c r="K32" s="160"/>
      <c r="L32" s="159"/>
    </row>
    <row r="33" spans="1:12" ht="20.149999999999999" customHeight="1" thickBot="1" x14ac:dyDescent="0.35">
      <c r="A33" s="160"/>
      <c r="B33" s="161"/>
      <c r="C33" s="366" t="str">
        <f>ACE0102_F1_PUNTUACIÓexpedient!$C$23</f>
        <v>Escull la tipología del participant 5</v>
      </c>
      <c r="D33" s="367"/>
      <c r="E33" s="367"/>
      <c r="F33" s="367"/>
      <c r="G33" s="368"/>
      <c r="H33" s="383"/>
      <c r="I33" s="384"/>
      <c r="J33" s="160"/>
      <c r="K33" s="160"/>
      <c r="L33" s="159"/>
    </row>
    <row r="34" spans="1:12" s="160" customFormat="1" ht="20.149999999999999" customHeight="1" thickBot="1" x14ac:dyDescent="0.4">
      <c r="B34" s="161"/>
      <c r="C34" s="66" t="s">
        <v>117</v>
      </c>
      <c r="F34" s="66"/>
      <c r="H34" s="164"/>
      <c r="I34" s="164"/>
      <c r="L34" s="162"/>
    </row>
    <row r="35" spans="1:12" ht="20.149999999999999" customHeight="1" x14ac:dyDescent="0.3">
      <c r="A35" s="160"/>
      <c r="B35" s="161"/>
      <c r="C35" s="363" t="str">
        <f>+'DESPESES.SUB_Participant 06'!$C$6:$H$6</f>
        <v>Escriure nom del participant 06</v>
      </c>
      <c r="D35" s="364"/>
      <c r="E35" s="364"/>
      <c r="F35" s="364"/>
      <c r="G35" s="365"/>
      <c r="H35" s="379" t="e">
        <f>+VLOOKUP($C$37,'Valors possibles'!AB2:AC6,2,FALSE)</f>
        <v>#N/A</v>
      </c>
      <c r="I35" s="380"/>
      <c r="J35" s="160"/>
      <c r="K35" s="160"/>
      <c r="L35" s="160"/>
    </row>
    <row r="36" spans="1:12" ht="20.149999999999999" customHeight="1" x14ac:dyDescent="0.3">
      <c r="A36" s="160"/>
      <c r="B36" s="161"/>
      <c r="C36" s="375" t="str">
        <f>+'DESPESES.SUB_Participant 06'!$C$8:$H$8</f>
        <v>Escriu el NIF del participant 06</v>
      </c>
      <c r="D36" s="376"/>
      <c r="E36" s="376"/>
      <c r="F36" s="376"/>
      <c r="G36" s="377"/>
      <c r="H36" s="381"/>
      <c r="I36" s="382"/>
      <c r="J36" s="160"/>
      <c r="K36" s="160"/>
      <c r="L36" s="160"/>
    </row>
    <row r="37" spans="1:12" ht="20.149999999999999" customHeight="1" thickBot="1" x14ac:dyDescent="0.35">
      <c r="A37" s="160"/>
      <c r="B37" s="161"/>
      <c r="C37" s="195" t="str">
        <f>ACE0102_F1_PUNTUACIÓexpedient!$G$19</f>
        <v>Escull la tipología del participant 6</v>
      </c>
      <c r="D37" s="196"/>
      <c r="E37" s="196"/>
      <c r="F37" s="196"/>
      <c r="G37" s="197"/>
      <c r="H37" s="383"/>
      <c r="I37" s="384"/>
      <c r="J37" s="160"/>
      <c r="K37" s="160"/>
      <c r="L37" s="160"/>
    </row>
    <row r="38" spans="1:12" s="160" customFormat="1" ht="20.149999999999999" customHeight="1" thickBot="1" x14ac:dyDescent="0.4">
      <c r="B38" s="161"/>
      <c r="C38" s="66" t="s">
        <v>119</v>
      </c>
      <c r="F38" s="38"/>
      <c r="H38" s="164"/>
      <c r="I38" s="164"/>
    </row>
    <row r="39" spans="1:12" ht="20.149999999999999" customHeight="1" x14ac:dyDescent="0.3">
      <c r="A39" s="160"/>
      <c r="B39" s="161"/>
      <c r="C39" s="363" t="str">
        <f>+'DESPESES.SUB_Participant 07'!$C$6:$H$6</f>
        <v>Escriure nom del participant 07</v>
      </c>
      <c r="D39" s="364"/>
      <c r="E39" s="364"/>
      <c r="F39" s="364"/>
      <c r="G39" s="365"/>
      <c r="H39" s="379" t="e">
        <f>+VLOOKUP($C$41,'Valors possibles'!AB2:AC6,2,FALSE)</f>
        <v>#N/A</v>
      </c>
      <c r="I39" s="380"/>
      <c r="J39" s="160"/>
      <c r="K39" s="160"/>
      <c r="L39" s="160"/>
    </row>
    <row r="40" spans="1:12" ht="20.149999999999999" customHeight="1" x14ac:dyDescent="0.3">
      <c r="A40" s="160"/>
      <c r="B40" s="161"/>
      <c r="C40" s="375" t="str">
        <f>+'DESPESES.SUB_Participant 07'!$C$8:$H$8</f>
        <v>Escriu el NIF del participant 07</v>
      </c>
      <c r="D40" s="376"/>
      <c r="E40" s="376"/>
      <c r="F40" s="376"/>
      <c r="G40" s="377"/>
      <c r="H40" s="381"/>
      <c r="I40" s="382"/>
      <c r="J40" s="160"/>
      <c r="K40" s="160"/>
      <c r="L40" s="160"/>
    </row>
    <row r="41" spans="1:12" ht="20.149999999999999" customHeight="1" thickBot="1" x14ac:dyDescent="0.35">
      <c r="A41" s="160"/>
      <c r="B41" s="161"/>
      <c r="C41" s="195" t="str">
        <f>ACE0102_F1_PUNTUACIÓexpedient!$G$20</f>
        <v>Escull la tipología del participant 7</v>
      </c>
      <c r="D41" s="196"/>
      <c r="E41" s="196"/>
      <c r="F41" s="196"/>
      <c r="G41" s="197"/>
      <c r="H41" s="383"/>
      <c r="I41" s="384"/>
      <c r="J41" s="160"/>
      <c r="K41" s="160"/>
      <c r="L41" s="160"/>
    </row>
    <row r="42" spans="1:12" s="160" customFormat="1" ht="20.149999999999999" customHeight="1" thickBot="1" x14ac:dyDescent="0.4">
      <c r="B42" s="161"/>
      <c r="C42" s="66" t="s">
        <v>121</v>
      </c>
      <c r="F42" s="66"/>
      <c r="H42" s="164"/>
      <c r="I42" s="164"/>
    </row>
    <row r="43" spans="1:12" ht="20.149999999999999" customHeight="1" x14ac:dyDescent="0.3">
      <c r="A43" s="160"/>
      <c r="B43" s="161"/>
      <c r="C43" s="363" t="str">
        <f>+'DESPESES.SUB_Participant 08'!$C$6:$H$6</f>
        <v>Escriure nom del participant 08</v>
      </c>
      <c r="D43" s="364"/>
      <c r="E43" s="364"/>
      <c r="F43" s="364"/>
      <c r="G43" s="365"/>
      <c r="H43" s="379" t="e">
        <f>+VLOOKUP($C$45,'Valors possibles'!AB2:AC6,2,FALSE)</f>
        <v>#N/A</v>
      </c>
      <c r="I43" s="380"/>
      <c r="J43" s="160"/>
      <c r="K43" s="160"/>
      <c r="L43" s="160"/>
    </row>
    <row r="44" spans="1:12" ht="20.149999999999999" customHeight="1" x14ac:dyDescent="0.3">
      <c r="A44" s="160"/>
      <c r="B44" s="161"/>
      <c r="C44" s="375" t="str">
        <f>+'DESPESES.SUB_Participant 08'!$C$10:$H$10</f>
        <v>Seleccionar tipologia de participant 08</v>
      </c>
      <c r="D44" s="376"/>
      <c r="E44" s="376"/>
      <c r="F44" s="376"/>
      <c r="G44" s="377"/>
      <c r="H44" s="381"/>
      <c r="I44" s="382"/>
      <c r="J44" s="160"/>
      <c r="K44" s="160"/>
      <c r="L44" s="160"/>
    </row>
    <row r="45" spans="1:12" ht="20.149999999999999" customHeight="1" thickBot="1" x14ac:dyDescent="0.35">
      <c r="A45" s="160"/>
      <c r="B45" s="160"/>
      <c r="C45" s="366" t="str">
        <f>ACE0102_F1_PUNTUACIÓexpedient!$G$21</f>
        <v>Escull la tipología del participant 8</v>
      </c>
      <c r="D45" s="367"/>
      <c r="E45" s="367"/>
      <c r="F45" s="367"/>
      <c r="G45" s="368"/>
      <c r="H45" s="383"/>
      <c r="I45" s="384"/>
      <c r="J45" s="160"/>
      <c r="K45" s="160"/>
      <c r="L45" s="160"/>
    </row>
    <row r="46" spans="1:12" s="160" customFormat="1" ht="20.149999999999999" customHeight="1" thickBot="1" x14ac:dyDescent="0.4">
      <c r="C46" s="66" t="s">
        <v>123</v>
      </c>
      <c r="F46" s="38"/>
      <c r="H46" s="164"/>
      <c r="I46" s="164"/>
      <c r="L46" s="159"/>
    </row>
    <row r="47" spans="1:12" ht="20.149999999999999" customHeight="1" x14ac:dyDescent="0.3">
      <c r="A47" s="160"/>
      <c r="B47" s="161"/>
      <c r="C47" s="363" t="str">
        <f>+'DESPESES.SUB_Participant 09'!$C$6:$H$6</f>
        <v>Escriure nom del participant 09</v>
      </c>
      <c r="D47" s="364"/>
      <c r="E47" s="364"/>
      <c r="F47" s="364"/>
      <c r="G47" s="365"/>
      <c r="H47" s="379" t="e">
        <f>+VLOOKUP($C$49,'Valors possibles'!AB2:AC6,2,FALSE)</f>
        <v>#N/A</v>
      </c>
      <c r="I47" s="380"/>
      <c r="J47" s="160"/>
      <c r="K47" s="160"/>
      <c r="L47" s="159"/>
    </row>
    <row r="48" spans="1:12" ht="20.149999999999999" customHeight="1" x14ac:dyDescent="0.3">
      <c r="A48" s="160"/>
      <c r="B48" s="161"/>
      <c r="C48" s="375" t="str">
        <f>+'DESPESES.SUB_Participant 09'!$C$10:$H$10</f>
        <v>Seleccionar tipologia de participant 09</v>
      </c>
      <c r="D48" s="376"/>
      <c r="E48" s="376"/>
      <c r="F48" s="376"/>
      <c r="G48" s="377"/>
      <c r="H48" s="381"/>
      <c r="I48" s="382"/>
      <c r="J48" s="160"/>
      <c r="K48" s="160"/>
      <c r="L48" s="159"/>
    </row>
    <row r="49" spans="1:12" ht="20.149999999999999" customHeight="1" thickBot="1" x14ac:dyDescent="0.35">
      <c r="A49" s="160"/>
      <c r="B49" s="161"/>
      <c r="C49" s="400" t="str">
        <f>ACE0102_F1_PUNTUACIÓexpedient!$G$22</f>
        <v>Escull la tipología del participant 9</v>
      </c>
      <c r="D49" s="367"/>
      <c r="E49" s="367"/>
      <c r="F49" s="367"/>
      <c r="G49" s="368"/>
      <c r="H49" s="383"/>
      <c r="I49" s="384"/>
      <c r="J49" s="378"/>
      <c r="K49" s="378"/>
      <c r="L49" s="162"/>
    </row>
    <row r="50" spans="1:12" s="160" customFormat="1" ht="20.149999999999999" customHeight="1" thickBot="1" x14ac:dyDescent="0.4">
      <c r="B50" s="161"/>
      <c r="C50" s="66" t="s">
        <v>125</v>
      </c>
      <c r="F50" s="66"/>
      <c r="H50" s="164"/>
      <c r="I50" s="164"/>
    </row>
    <row r="51" spans="1:12" ht="20.149999999999999" customHeight="1" x14ac:dyDescent="0.3">
      <c r="A51" s="160"/>
      <c r="B51" s="160"/>
      <c r="C51" s="363" t="str">
        <f>+'DESPESES.SUB_Participant 10'!$C$6:$H$6</f>
        <v>Escriure nom del participant 10</v>
      </c>
      <c r="D51" s="364"/>
      <c r="E51" s="364"/>
      <c r="F51" s="364"/>
      <c r="G51" s="365"/>
      <c r="H51" s="379" t="e">
        <f>+VLOOKUP($C$53,'Valors possibles'!AB2:AC6,2,FALSE)</f>
        <v>#N/A</v>
      </c>
      <c r="I51" s="380"/>
      <c r="J51" s="160"/>
      <c r="K51" s="160"/>
      <c r="L51" s="160"/>
    </row>
    <row r="52" spans="1:12" ht="20.149999999999999" customHeight="1" x14ac:dyDescent="0.3">
      <c r="A52" s="160"/>
      <c r="B52" s="160"/>
      <c r="C52" s="375" t="str">
        <f>+'DESPESES.SUB_Participant 10'!$C$10:$H$10</f>
        <v>Seleccionar tipologia de participant 10</v>
      </c>
      <c r="D52" s="376"/>
      <c r="E52" s="376"/>
      <c r="F52" s="376"/>
      <c r="G52" s="377"/>
      <c r="H52" s="381"/>
      <c r="I52" s="382"/>
      <c r="J52" s="160"/>
      <c r="K52" s="160"/>
      <c r="L52" s="160"/>
    </row>
    <row r="53" spans="1:12" ht="20.149999999999999" customHeight="1" thickBot="1" x14ac:dyDescent="0.35">
      <c r="A53" s="160"/>
      <c r="B53" s="160"/>
      <c r="C53" s="366" t="str">
        <f>ACE0102_F1_PUNTUACIÓexpedient!$G$23</f>
        <v>Escull la tipología del participant 10</v>
      </c>
      <c r="D53" s="367"/>
      <c r="E53" s="367"/>
      <c r="F53" s="367"/>
      <c r="G53" s="368"/>
      <c r="H53" s="383"/>
      <c r="I53" s="384"/>
      <c r="J53" s="160"/>
      <c r="K53" s="160"/>
      <c r="L53" s="159"/>
    </row>
    <row r="54" spans="1:12" s="160" customFormat="1" ht="20.149999999999999" customHeight="1" x14ac:dyDescent="0.3">
      <c r="B54" s="161"/>
      <c r="L54" s="159"/>
    </row>
    <row r="55" spans="1:12" s="160" customFormat="1" ht="14.5" x14ac:dyDescent="0.3">
      <c r="B55" s="161"/>
    </row>
    <row r="56" spans="1:12" s="160" customFormat="1" x14ac:dyDescent="0.3"/>
    <row r="57" spans="1:12" s="160" customFormat="1" x14ac:dyDescent="0.3"/>
    <row r="58" spans="1:12" s="160" customFormat="1" x14ac:dyDescent="0.3"/>
    <row r="59" spans="1:12" s="160" customFormat="1" x14ac:dyDescent="0.3"/>
    <row r="60" spans="1:12" s="160" customFormat="1" x14ac:dyDescent="0.3"/>
    <row r="61" spans="1:12" s="160" customFormat="1" x14ac:dyDescent="0.3"/>
    <row r="62" spans="1:12" s="160" customFormat="1" x14ac:dyDescent="0.3"/>
    <row r="63" spans="1:12" s="160" customFormat="1" x14ac:dyDescent="0.3"/>
    <row r="64" spans="1:12" s="160" customFormat="1" x14ac:dyDescent="0.3"/>
    <row r="65" s="160" customFormat="1" x14ac:dyDescent="0.3"/>
    <row r="66" s="160" customFormat="1" x14ac:dyDescent="0.3"/>
    <row r="67" s="160" customFormat="1" x14ac:dyDescent="0.3"/>
    <row r="68" s="160" customFormat="1" x14ac:dyDescent="0.3"/>
    <row r="69" s="160" customFormat="1" x14ac:dyDescent="0.3"/>
    <row r="70" s="160" customFormat="1" x14ac:dyDescent="0.3"/>
    <row r="71" s="160" customFormat="1" x14ac:dyDescent="0.3"/>
    <row r="72" s="160" customFormat="1" x14ac:dyDescent="0.3"/>
    <row r="73" s="160" customFormat="1" x14ac:dyDescent="0.3"/>
    <row r="74" s="160" customFormat="1" x14ac:dyDescent="0.3"/>
  </sheetData>
  <mergeCells count="56">
    <mergeCell ref="C47:G47"/>
    <mergeCell ref="H47:I49"/>
    <mergeCell ref="C48:G48"/>
    <mergeCell ref="C49:G49"/>
    <mergeCell ref="J49:K49"/>
    <mergeCell ref="C51:G51"/>
    <mergeCell ref="H51:I53"/>
    <mergeCell ref="C52:G52"/>
    <mergeCell ref="C53:G53"/>
    <mergeCell ref="C31:G31"/>
    <mergeCell ref="H31:I33"/>
    <mergeCell ref="C32:G32"/>
    <mergeCell ref="C33:G33"/>
    <mergeCell ref="C35:G35"/>
    <mergeCell ref="H35:I37"/>
    <mergeCell ref="C36:G36"/>
    <mergeCell ref="C39:G39"/>
    <mergeCell ref="H39:I41"/>
    <mergeCell ref="C40:G40"/>
    <mergeCell ref="C43:G43"/>
    <mergeCell ref="H43:I45"/>
    <mergeCell ref="C44:G44"/>
    <mergeCell ref="C45:G45"/>
    <mergeCell ref="C23:G23"/>
    <mergeCell ref="H23:I25"/>
    <mergeCell ref="C24:G24"/>
    <mergeCell ref="C25:G25"/>
    <mergeCell ref="C27:G27"/>
    <mergeCell ref="H27:I29"/>
    <mergeCell ref="C28:G28"/>
    <mergeCell ref="C29:G29"/>
    <mergeCell ref="C15:G15"/>
    <mergeCell ref="H15:I17"/>
    <mergeCell ref="C16:G16"/>
    <mergeCell ref="C17:G17"/>
    <mergeCell ref="C19:G19"/>
    <mergeCell ref="H19:I21"/>
    <mergeCell ref="C20:G20"/>
    <mergeCell ref="H14:I14"/>
    <mergeCell ref="B6:H6"/>
    <mergeCell ref="I6:L6"/>
    <mergeCell ref="C8:D8"/>
    <mergeCell ref="E8:F8"/>
    <mergeCell ref="H8:I8"/>
    <mergeCell ref="J8:K8"/>
    <mergeCell ref="C10:D10"/>
    <mergeCell ref="E10:F10"/>
    <mergeCell ref="H10:I10"/>
    <mergeCell ref="J10:K10"/>
    <mergeCell ref="C11:F12"/>
    <mergeCell ref="K1:L1"/>
    <mergeCell ref="B2:L2"/>
    <mergeCell ref="B3:H3"/>
    <mergeCell ref="I3:L3"/>
    <mergeCell ref="B4:H4"/>
    <mergeCell ref="I4:L4"/>
  </mergeCells>
  <dataValidations count="1">
    <dataValidation type="whole" allowBlank="1" showInputMessage="1" showErrorMessage="1" sqref="J8:K8" xr:uid="{B38357FF-640B-43F3-AFF6-5666C178960F}">
      <formula1>0</formula1>
      <formula2>10</formula2>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D65C-1B6D-47A1-AF8F-56B8AE612869}">
  <sheetPr>
    <tabColor theme="4" tint="-0.249977111117893"/>
    <pageSetUpPr fitToPage="1"/>
  </sheetPr>
  <dimension ref="A1:AB165"/>
  <sheetViews>
    <sheetView zoomScale="69" zoomScaleNormal="69" zoomScaleSheetLayoutView="62" workbookViewId="0">
      <selection activeCell="C56" sqref="C56"/>
    </sheetView>
  </sheetViews>
  <sheetFormatPr defaultRowHeight="14.5" x14ac:dyDescent="0.35"/>
  <cols>
    <col min="1" max="1" width="5.7265625" style="1" customWidth="1"/>
    <col min="2" max="2" width="74.453125" customWidth="1"/>
    <col min="3" max="3" width="26.453125" customWidth="1"/>
    <col min="4" max="4" width="22.54296875" customWidth="1"/>
    <col min="5" max="5" width="24" customWidth="1"/>
    <col min="6" max="6" width="23.453125" customWidth="1"/>
    <col min="7" max="7" width="21.453125" style="1" customWidth="1"/>
    <col min="8" max="8" width="21.54296875" style="1" customWidth="1"/>
    <col min="9" max="16" width="8.7265625" style="1"/>
  </cols>
  <sheetData>
    <row r="1" spans="2:28" ht="25.5" customHeight="1" x14ac:dyDescent="0.35">
      <c r="B1" s="1"/>
      <c r="C1" s="1"/>
      <c r="D1" s="1"/>
      <c r="E1" s="1"/>
      <c r="F1" s="1"/>
    </row>
    <row r="2" spans="2:28" ht="38.15" customHeight="1" x14ac:dyDescent="0.35">
      <c r="B2" s="1"/>
      <c r="C2" s="1"/>
      <c r="D2" s="1"/>
      <c r="E2" s="1"/>
      <c r="F2" s="1"/>
    </row>
    <row r="3" spans="2:28" ht="30" customHeight="1" x14ac:dyDescent="0.35">
      <c r="B3" s="250" t="s">
        <v>273</v>
      </c>
      <c r="C3" s="250"/>
      <c r="D3" s="250"/>
      <c r="E3" s="250"/>
      <c r="F3" s="250"/>
      <c r="Q3" s="1"/>
      <c r="R3" s="1"/>
      <c r="S3" s="1"/>
      <c r="T3" s="1"/>
      <c r="U3" s="1"/>
      <c r="V3" s="1"/>
      <c r="W3" s="1"/>
      <c r="X3" s="1"/>
      <c r="Y3" s="1"/>
      <c r="Z3" s="1"/>
      <c r="AA3" s="1"/>
      <c r="AB3" s="1"/>
    </row>
    <row r="4" spans="2:28" ht="23.5" x14ac:dyDescent="0.35">
      <c r="B4" s="9" t="s">
        <v>274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0" t="s">
        <v>10</v>
      </c>
      <c r="C6" s="408" t="s">
        <v>73</v>
      </c>
      <c r="D6" s="408"/>
      <c r="E6" s="408"/>
      <c r="F6" s="408"/>
      <c r="G6" s="408"/>
      <c r="H6" s="409"/>
      <c r="Q6" s="1"/>
      <c r="R6" s="1"/>
      <c r="S6" s="1"/>
      <c r="T6" s="1"/>
      <c r="U6" s="1"/>
      <c r="V6" s="1"/>
      <c r="W6" s="1"/>
      <c r="X6" s="1"/>
      <c r="Y6" s="1"/>
      <c r="Z6" s="1"/>
      <c r="AA6" s="1"/>
      <c r="AB6" s="1"/>
    </row>
    <row r="7" spans="2:28" ht="15" customHeight="1" x14ac:dyDescent="0.35">
      <c r="B7" s="11"/>
      <c r="C7" s="401"/>
      <c r="D7" s="401"/>
      <c r="E7" s="401"/>
      <c r="F7" s="401"/>
      <c r="G7" s="401"/>
      <c r="H7" s="402"/>
      <c r="Q7" s="1"/>
      <c r="R7" s="1"/>
      <c r="S7" s="1"/>
      <c r="T7" s="1"/>
      <c r="U7" s="1"/>
      <c r="V7" s="1"/>
      <c r="W7" s="1"/>
      <c r="X7" s="1"/>
      <c r="Y7" s="1"/>
      <c r="Z7" s="1"/>
      <c r="AA7" s="1"/>
      <c r="AB7" s="1"/>
    </row>
    <row r="8" spans="2:28" ht="18.5" x14ac:dyDescent="0.35">
      <c r="B8" s="192" t="s">
        <v>275</v>
      </c>
      <c r="C8" s="403" t="s">
        <v>276</v>
      </c>
      <c r="D8" s="403"/>
      <c r="E8" s="403"/>
      <c r="F8" s="403"/>
      <c r="G8" s="403"/>
      <c r="H8" s="404"/>
      <c r="Q8" s="1"/>
      <c r="R8" s="1"/>
      <c r="S8" s="1"/>
      <c r="T8" s="1"/>
      <c r="U8" s="1"/>
      <c r="V8" s="1"/>
      <c r="W8" s="1"/>
      <c r="X8" s="1"/>
      <c r="Y8" s="1"/>
      <c r="Z8" s="1"/>
      <c r="AA8" s="1"/>
      <c r="AB8" s="1"/>
    </row>
    <row r="9" spans="2:28" ht="15" customHeight="1" x14ac:dyDescent="0.35">
      <c r="B9" s="11"/>
      <c r="C9" s="401"/>
      <c r="D9" s="401"/>
      <c r="E9" s="401"/>
      <c r="F9" s="401"/>
      <c r="G9" s="401"/>
      <c r="H9" s="402"/>
      <c r="Q9" s="1"/>
      <c r="R9" s="1"/>
      <c r="S9" s="1"/>
      <c r="T9" s="1"/>
      <c r="U9" s="1"/>
      <c r="V9" s="1"/>
      <c r="W9" s="1"/>
      <c r="X9" s="1"/>
      <c r="Y9" s="1"/>
      <c r="Z9" s="1"/>
      <c r="AA9" s="1"/>
      <c r="AB9" s="1"/>
    </row>
    <row r="10" spans="2:28" ht="18.5" x14ac:dyDescent="0.35">
      <c r="B10" s="12" t="s">
        <v>11</v>
      </c>
      <c r="C10" s="410" t="s">
        <v>12</v>
      </c>
      <c r="D10" s="410"/>
      <c r="E10" s="410"/>
      <c r="F10" s="410"/>
      <c r="G10" s="410"/>
      <c r="H10" s="411"/>
      <c r="Q10" s="1"/>
      <c r="R10" s="1"/>
      <c r="S10" s="1"/>
      <c r="T10" s="1"/>
      <c r="U10" s="1"/>
      <c r="V10" s="1"/>
      <c r="W10" s="1"/>
      <c r="X10" s="1"/>
      <c r="Y10" s="1"/>
      <c r="Z10" s="1"/>
      <c r="AA10" s="1"/>
      <c r="AB10" s="1"/>
    </row>
    <row r="11" spans="2:28" ht="19" thickBot="1" x14ac:dyDescent="0.4">
      <c r="B11" s="13"/>
      <c r="C11" s="412"/>
      <c r="D11" s="412"/>
      <c r="E11" s="412"/>
      <c r="F11" s="412"/>
      <c r="G11" s="412"/>
      <c r="H11" s="413"/>
      <c r="Q11" s="1"/>
      <c r="R11" s="1"/>
      <c r="S11" s="1"/>
      <c r="T11" s="1"/>
      <c r="U11" s="1"/>
      <c r="V11" s="1"/>
      <c r="W11" s="1"/>
      <c r="X11" s="1"/>
      <c r="Y11" s="1"/>
      <c r="Z11" s="1"/>
      <c r="AA11" s="1"/>
      <c r="AB11" s="1"/>
    </row>
    <row r="12" spans="2:28" s="1" customFormat="1" ht="15" customHeight="1" thickBot="1" x14ac:dyDescent="0.4">
      <c r="B12" s="27"/>
      <c r="C12" s="27"/>
      <c r="D12" s="27"/>
      <c r="E12" s="27"/>
      <c r="F12" s="27"/>
    </row>
    <row r="13" spans="2:28" ht="32.25" customHeight="1" thickBot="1" x14ac:dyDescent="0.4">
      <c r="B13" s="405" t="s">
        <v>94</v>
      </c>
      <c r="C13" s="406"/>
      <c r="D13" s="406"/>
      <c r="E13" s="407"/>
      <c r="F13" s="414">
        <f>H20+'DESPESES.SUB_Participant 01'!H21+'DESPESES.SUB_Participant 02'!H21+'DESPESES.SUB_Participant 03'!H21+'DESPESES.SUB_Participant 04'!H21+'DESPESES.SUB_Participant 05'!H21+'DESPESES.SUB_Participant 06'!H21+'DESPESES.SUB_Participant 07'!H21+'DESPESES.SUB_Participant 08'!H21+'DESPESES.SUB_Participant 09'!H21+'DESPESES.SUB_Participant 10'!H21</f>
        <v>0</v>
      </c>
      <c r="G13" s="415"/>
      <c r="H13" s="416"/>
    </row>
    <row r="14" spans="2:28" s="1" customFormat="1" ht="20.149999999999999" customHeight="1" x14ac:dyDescent="0.35">
      <c r="B14" s="27"/>
      <c r="C14" s="27"/>
      <c r="D14" s="27"/>
      <c r="E14" s="27"/>
      <c r="F14" s="27"/>
    </row>
    <row r="15" spans="2:28" ht="23.5" x14ac:dyDescent="0.35">
      <c r="B15" s="417" t="s">
        <v>18</v>
      </c>
      <c r="C15" s="417"/>
      <c r="D15" s="417"/>
      <c r="E15" s="417"/>
      <c r="F15" s="417"/>
      <c r="G15" s="417"/>
      <c r="H15" s="417"/>
    </row>
    <row r="16" spans="2:28" s="1" customFormat="1" ht="20.149999999999999" customHeight="1" thickBot="1" x14ac:dyDescent="0.4">
      <c r="B16" s="27"/>
      <c r="C16" s="27"/>
      <c r="D16" s="27"/>
      <c r="E16" s="27"/>
      <c r="F16" s="27"/>
    </row>
    <row r="17" spans="2:20" s="1" customFormat="1" ht="30" customHeight="1" thickTop="1" x14ac:dyDescent="0.35">
      <c r="B17" s="420" t="s">
        <v>9</v>
      </c>
      <c r="C17" s="421"/>
      <c r="D17" s="421"/>
      <c r="E17" s="421"/>
      <c r="F17" s="174"/>
      <c r="G17" s="174"/>
      <c r="H17" s="184">
        <f>+$E$37</f>
        <v>0</v>
      </c>
    </row>
    <row r="18" spans="2:20" s="1" customFormat="1" ht="30" customHeight="1" x14ac:dyDescent="0.35">
      <c r="B18" s="208" t="s">
        <v>331</v>
      </c>
      <c r="C18" s="209"/>
      <c r="D18" s="209"/>
      <c r="E18" s="209"/>
      <c r="F18" s="210"/>
      <c r="G18" s="210"/>
      <c r="H18" s="185">
        <f>+$E$42</f>
        <v>0</v>
      </c>
    </row>
    <row r="19" spans="2:20" s="1" customFormat="1" ht="30" customHeight="1" x14ac:dyDescent="0.35">
      <c r="B19" s="122" t="s">
        <v>15</v>
      </c>
      <c r="C19" s="123"/>
      <c r="D19" s="123"/>
      <c r="E19" s="21"/>
      <c r="F19" s="175"/>
      <c r="G19" s="175"/>
      <c r="H19" s="185">
        <f>+$F$61</f>
        <v>0</v>
      </c>
    </row>
    <row r="20" spans="2:20" s="1" customFormat="1" ht="30" customHeight="1" thickBot="1" x14ac:dyDescent="0.4">
      <c r="B20" s="418" t="s">
        <v>14</v>
      </c>
      <c r="C20" s="419"/>
      <c r="D20" s="419"/>
      <c r="E20" s="419"/>
      <c r="F20" s="176"/>
      <c r="G20" s="176"/>
      <c r="H20" s="186">
        <f>SUM($H$17:$H$19)</f>
        <v>0</v>
      </c>
    </row>
    <row r="21" spans="2:20" s="1" customFormat="1" ht="30" customHeight="1" thickBot="1" x14ac:dyDescent="0.4">
      <c r="B21" s="422" t="s">
        <v>71</v>
      </c>
      <c r="C21" s="423"/>
      <c r="D21" s="423"/>
      <c r="E21" s="423"/>
      <c r="F21" s="177"/>
      <c r="G21" s="177"/>
      <c r="H21" s="187">
        <f>+$F$37+F42+$G$61</f>
        <v>0</v>
      </c>
    </row>
    <row r="22" spans="2:20" s="1" customFormat="1" ht="15" thickTop="1" x14ac:dyDescent="0.35"/>
    <row r="23" spans="2:20" ht="23.5" x14ac:dyDescent="0.35">
      <c r="B23" s="417" t="s">
        <v>19</v>
      </c>
      <c r="C23" s="417"/>
      <c r="D23" s="417"/>
      <c r="E23" s="417"/>
      <c r="F23" s="417"/>
      <c r="G23" s="417"/>
      <c r="H23" s="417"/>
    </row>
    <row r="24" spans="2:20" x14ac:dyDescent="0.35">
      <c r="B24" s="1"/>
      <c r="C24" s="1"/>
      <c r="D24" s="1"/>
      <c r="E24" s="1"/>
      <c r="F24" s="1"/>
    </row>
    <row r="25" spans="2:20" s="1" customFormat="1" ht="15.5" x14ac:dyDescent="0.35">
      <c r="B25" s="14" t="s">
        <v>20</v>
      </c>
      <c r="C25" s="15"/>
      <c r="D25" s="15"/>
      <c r="E25" s="15"/>
      <c r="F25" s="15"/>
      <c r="G25" s="15"/>
      <c r="Q25"/>
      <c r="R25"/>
      <c r="S25"/>
      <c r="T25"/>
    </row>
    <row r="26" spans="2:20" s="1" customFormat="1" ht="50.25" customHeight="1" x14ac:dyDescent="0.35">
      <c r="B26" s="139" t="s">
        <v>2</v>
      </c>
      <c r="C26" s="31" t="s">
        <v>3</v>
      </c>
      <c r="D26" s="31" t="s">
        <v>4</v>
      </c>
      <c r="E26" s="17" t="s">
        <v>13</v>
      </c>
      <c r="F26" s="17" t="s">
        <v>70</v>
      </c>
      <c r="G26" s="17" t="s">
        <v>83</v>
      </c>
      <c r="Q26"/>
      <c r="R26"/>
      <c r="S26"/>
      <c r="T26"/>
    </row>
    <row r="27" spans="2:20" s="1" customFormat="1" ht="20.149999999999999" customHeight="1" x14ac:dyDescent="0.35">
      <c r="B27" s="134"/>
      <c r="C27" s="135"/>
      <c r="D27" s="135"/>
      <c r="E27" s="140"/>
      <c r="F27" s="124"/>
      <c r="G27" s="131"/>
      <c r="Q27"/>
      <c r="R27"/>
      <c r="S27"/>
      <c r="T27"/>
    </row>
    <row r="28" spans="2:20" s="1" customFormat="1" ht="20.149999999999999" customHeight="1" x14ac:dyDescent="0.35">
      <c r="B28" s="134"/>
      <c r="C28" s="135"/>
      <c r="D28" s="135"/>
      <c r="E28" s="140"/>
      <c r="F28" s="124"/>
      <c r="G28" s="131"/>
      <c r="Q28"/>
      <c r="R28"/>
      <c r="S28"/>
      <c r="T28"/>
    </row>
    <row r="29" spans="2:20" s="1" customFormat="1" ht="20.149999999999999" customHeight="1" x14ac:dyDescent="0.35">
      <c r="B29" s="134"/>
      <c r="C29" s="135"/>
      <c r="D29" s="135"/>
      <c r="E29" s="140"/>
      <c r="F29" s="124"/>
      <c r="G29" s="131"/>
      <c r="Q29"/>
      <c r="R29"/>
      <c r="S29"/>
      <c r="T29"/>
    </row>
    <row r="30" spans="2:20" s="1" customFormat="1" ht="20.149999999999999" customHeight="1" x14ac:dyDescent="0.35">
      <c r="B30" s="134"/>
      <c r="C30" s="135"/>
      <c r="D30" s="135"/>
      <c r="E30" s="140"/>
      <c r="F30" s="124"/>
      <c r="G30" s="131"/>
      <c r="Q30"/>
      <c r="R30"/>
      <c r="S30"/>
      <c r="T30"/>
    </row>
    <row r="31" spans="2:20" s="1" customFormat="1" ht="20.149999999999999" customHeight="1" x14ac:dyDescent="0.35">
      <c r="B31" s="134"/>
      <c r="C31" s="135"/>
      <c r="D31" s="135"/>
      <c r="E31" s="140"/>
      <c r="F31" s="124"/>
      <c r="G31" s="131"/>
      <c r="Q31"/>
      <c r="R31"/>
      <c r="S31"/>
      <c r="T31"/>
    </row>
    <row r="32" spans="2:20" s="1" customFormat="1" ht="20.149999999999999" customHeight="1" x14ac:dyDescent="0.35">
      <c r="B32" s="134"/>
      <c r="C32" s="135"/>
      <c r="D32" s="135"/>
      <c r="E32" s="140"/>
      <c r="F32" s="124"/>
      <c r="G32" s="131"/>
      <c r="Q32"/>
      <c r="R32"/>
      <c r="S32"/>
      <c r="T32"/>
    </row>
    <row r="33" spans="2:20" s="1" customFormat="1" ht="20.149999999999999" customHeight="1" x14ac:dyDescent="0.35">
      <c r="B33" s="134"/>
      <c r="C33" s="135"/>
      <c r="D33" s="135"/>
      <c r="E33" s="140"/>
      <c r="F33" s="124"/>
      <c r="G33" s="131"/>
      <c r="Q33"/>
      <c r="R33"/>
      <c r="S33"/>
      <c r="T33"/>
    </row>
    <row r="34" spans="2:20" s="1" customFormat="1" ht="20.149999999999999" customHeight="1" x14ac:dyDescent="0.35">
      <c r="B34" s="134"/>
      <c r="C34" s="135"/>
      <c r="D34" s="135"/>
      <c r="E34" s="140"/>
      <c r="F34" s="124"/>
      <c r="G34" s="131"/>
      <c r="Q34"/>
      <c r="R34"/>
      <c r="S34"/>
      <c r="T34"/>
    </row>
    <row r="35" spans="2:20" s="1" customFormat="1" ht="20.149999999999999" customHeight="1" x14ac:dyDescent="0.35">
      <c r="B35" s="134"/>
      <c r="C35" s="135"/>
      <c r="D35" s="135"/>
      <c r="E35" s="140"/>
      <c r="F35" s="124"/>
      <c r="G35" s="131"/>
      <c r="Q35"/>
      <c r="R35"/>
      <c r="S35"/>
      <c r="T35"/>
    </row>
    <row r="36" spans="2:20" s="1" customFormat="1" ht="20.149999999999999" customHeight="1" x14ac:dyDescent="0.35">
      <c r="B36" s="28"/>
      <c r="C36" s="137"/>
      <c r="D36" s="137"/>
      <c r="E36" s="3"/>
      <c r="F36" s="124"/>
      <c r="G36" s="131"/>
      <c r="Q36"/>
      <c r="R36"/>
      <c r="S36"/>
      <c r="T36"/>
    </row>
    <row r="37" spans="2:20" s="1" customFormat="1" ht="40" customHeight="1" x14ac:dyDescent="0.35">
      <c r="B37" s="29" t="s">
        <v>0</v>
      </c>
      <c r="C37" s="30"/>
      <c r="D37" s="30"/>
      <c r="E37" s="16">
        <f>+SUM(E27:E36)</f>
        <v>0</v>
      </c>
      <c r="F37" s="16">
        <f>SUM(F27:F36)</f>
        <v>0</v>
      </c>
      <c r="G37" s="7"/>
      <c r="Q37"/>
      <c r="R37"/>
      <c r="S37"/>
      <c r="T37"/>
    </row>
    <row r="38" spans="2:20" x14ac:dyDescent="0.35">
      <c r="B38" s="1"/>
      <c r="C38" s="1"/>
      <c r="D38" s="1"/>
      <c r="E38" s="1"/>
      <c r="F38" s="1"/>
    </row>
    <row r="39" spans="2:20" s="1" customFormat="1" ht="15.5" x14ac:dyDescent="0.35">
      <c r="B39" s="14" t="s">
        <v>332</v>
      </c>
      <c r="C39" s="15"/>
      <c r="D39" s="15"/>
      <c r="E39" s="15"/>
      <c r="F39" s="15"/>
      <c r="G39" s="15"/>
      <c r="Q39"/>
      <c r="R39"/>
      <c r="S39"/>
      <c r="T39"/>
    </row>
    <row r="40" spans="2:20" s="1" customFormat="1" ht="50.25" customHeight="1" x14ac:dyDescent="0.35">
      <c r="B40" s="139" t="s">
        <v>2</v>
      </c>
      <c r="C40" s="31" t="s">
        <v>3</v>
      </c>
      <c r="D40" s="31" t="s">
        <v>4</v>
      </c>
      <c r="E40" s="17" t="s">
        <v>13</v>
      </c>
      <c r="F40" s="17" t="s">
        <v>70</v>
      </c>
      <c r="G40" s="17" t="s">
        <v>83</v>
      </c>
      <c r="Q40"/>
      <c r="R40"/>
      <c r="S40"/>
      <c r="T40"/>
    </row>
    <row r="41" spans="2:20" s="1" customFormat="1" ht="20.149999999999999" customHeight="1" x14ac:dyDescent="0.35">
      <c r="B41" s="135"/>
      <c r="C41" s="135"/>
      <c r="D41" s="135"/>
      <c r="E41" s="135"/>
      <c r="F41" s="124"/>
      <c r="G41" s="131"/>
      <c r="Q41"/>
      <c r="R41"/>
      <c r="S41"/>
      <c r="T41"/>
    </row>
    <row r="42" spans="2:20" s="1" customFormat="1" ht="40" customHeight="1" x14ac:dyDescent="0.35">
      <c r="B42" s="29" t="s">
        <v>0</v>
      </c>
      <c r="C42" s="30"/>
      <c r="D42" s="30"/>
      <c r="E42" s="16">
        <f>+SUM(E41:E41)</f>
        <v>0</v>
      </c>
      <c r="F42" s="16">
        <f>SUM(F41:F41)</f>
        <v>0</v>
      </c>
      <c r="G42" s="7"/>
      <c r="Q42"/>
      <c r="R42"/>
      <c r="S42"/>
      <c r="T42"/>
    </row>
    <row r="43" spans="2:20" s="1" customFormat="1" x14ac:dyDescent="0.35">
      <c r="B43" s="4"/>
      <c r="C43" s="5"/>
      <c r="D43" s="5"/>
      <c r="E43" s="7"/>
    </row>
    <row r="44" spans="2:20" s="1" customFormat="1" ht="15.5" x14ac:dyDescent="0.35">
      <c r="B44" s="14" t="s">
        <v>6</v>
      </c>
      <c r="C44" s="15"/>
      <c r="D44" s="15"/>
      <c r="E44" s="15"/>
      <c r="F44" s="15"/>
      <c r="G44" s="15"/>
      <c r="H44" s="15"/>
      <c r="Q44"/>
      <c r="R44"/>
      <c r="S44"/>
      <c r="T44"/>
    </row>
    <row r="45" spans="2:20" s="1" customFormat="1" ht="51" customHeight="1" x14ac:dyDescent="0.35">
      <c r="B45" s="133" t="s">
        <v>5</v>
      </c>
      <c r="C45" s="17" t="s">
        <v>7</v>
      </c>
      <c r="D45" s="31" t="s">
        <v>16</v>
      </c>
      <c r="E45" s="18" t="s">
        <v>8</v>
      </c>
      <c r="F45" s="17" t="s">
        <v>13</v>
      </c>
      <c r="G45" s="17" t="s">
        <v>70</v>
      </c>
      <c r="H45" s="17" t="s">
        <v>83</v>
      </c>
      <c r="Q45"/>
      <c r="R45"/>
      <c r="S45"/>
      <c r="T45"/>
    </row>
    <row r="46" spans="2:20" s="1" customFormat="1" ht="20.149999999999999" customHeight="1" x14ac:dyDescent="0.35">
      <c r="B46" s="134"/>
      <c r="C46" s="135"/>
      <c r="D46" s="135"/>
      <c r="E46" s="136"/>
      <c r="F46" s="141">
        <f t="shared" ref="F46:F60" si="0">+D46*E46</f>
        <v>0</v>
      </c>
      <c r="G46" s="125"/>
      <c r="H46" s="131"/>
      <c r="Q46"/>
      <c r="R46"/>
      <c r="S46"/>
      <c r="T46"/>
    </row>
    <row r="47" spans="2:20" s="1" customFormat="1" ht="20.149999999999999" customHeight="1" x14ac:dyDescent="0.35">
      <c r="B47" s="134"/>
      <c r="C47" s="135"/>
      <c r="D47" s="135"/>
      <c r="E47" s="136"/>
      <c r="F47" s="141">
        <f t="shared" si="0"/>
        <v>0</v>
      </c>
      <c r="G47" s="125"/>
      <c r="H47" s="131"/>
      <c r="Q47"/>
      <c r="R47"/>
      <c r="S47"/>
      <c r="T47"/>
    </row>
    <row r="48" spans="2:20" s="1" customFormat="1" ht="20.149999999999999" customHeight="1" x14ac:dyDescent="0.35">
      <c r="B48" s="134"/>
      <c r="C48" s="135"/>
      <c r="D48" s="135"/>
      <c r="E48" s="136"/>
      <c r="F48" s="141">
        <f t="shared" si="0"/>
        <v>0</v>
      </c>
      <c r="G48" s="125"/>
      <c r="H48" s="131"/>
      <c r="Q48"/>
      <c r="R48"/>
      <c r="S48"/>
      <c r="T48"/>
    </row>
    <row r="49" spans="2:20" s="1" customFormat="1" ht="20.149999999999999" customHeight="1" x14ac:dyDescent="0.35">
      <c r="B49" s="134"/>
      <c r="C49" s="135"/>
      <c r="D49" s="135"/>
      <c r="E49" s="136"/>
      <c r="F49" s="141">
        <f t="shared" si="0"/>
        <v>0</v>
      </c>
      <c r="G49" s="125"/>
      <c r="H49" s="131"/>
      <c r="Q49"/>
      <c r="R49"/>
      <c r="S49"/>
      <c r="T49"/>
    </row>
    <row r="50" spans="2:20" s="1" customFormat="1" ht="20.149999999999999" customHeight="1" x14ac:dyDescent="0.35">
      <c r="B50" s="134"/>
      <c r="C50" s="135"/>
      <c r="D50" s="135"/>
      <c r="E50" s="136"/>
      <c r="F50" s="141">
        <f t="shared" si="0"/>
        <v>0</v>
      </c>
      <c r="G50" s="125"/>
      <c r="H50" s="131"/>
      <c r="Q50"/>
      <c r="R50"/>
      <c r="S50"/>
      <c r="T50"/>
    </row>
    <row r="51" spans="2:20" s="1" customFormat="1" ht="20.149999999999999" customHeight="1" x14ac:dyDescent="0.35">
      <c r="B51" s="134"/>
      <c r="C51" s="135"/>
      <c r="D51" s="135"/>
      <c r="E51" s="136"/>
      <c r="F51" s="141">
        <f t="shared" si="0"/>
        <v>0</v>
      </c>
      <c r="G51" s="125"/>
      <c r="H51" s="131"/>
      <c r="Q51"/>
      <c r="R51"/>
      <c r="S51"/>
      <c r="T51"/>
    </row>
    <row r="52" spans="2:20" s="1" customFormat="1" ht="20.149999999999999" customHeight="1" x14ac:dyDescent="0.35">
      <c r="B52" s="134"/>
      <c r="C52" s="135"/>
      <c r="D52" s="135"/>
      <c r="E52" s="136"/>
      <c r="F52" s="141">
        <f t="shared" si="0"/>
        <v>0</v>
      </c>
      <c r="G52" s="125"/>
      <c r="H52" s="131"/>
      <c r="Q52"/>
      <c r="R52"/>
      <c r="S52"/>
      <c r="T52"/>
    </row>
    <row r="53" spans="2:20" s="1" customFormat="1" ht="20.149999999999999" customHeight="1" x14ac:dyDescent="0.35">
      <c r="B53" s="134"/>
      <c r="C53" s="135"/>
      <c r="D53" s="135"/>
      <c r="E53" s="136"/>
      <c r="F53" s="141">
        <f t="shared" si="0"/>
        <v>0</v>
      </c>
      <c r="G53" s="125"/>
      <c r="H53" s="131"/>
      <c r="Q53"/>
      <c r="R53"/>
      <c r="S53"/>
      <c r="T53"/>
    </row>
    <row r="54" spans="2:20" s="1" customFormat="1" ht="20.149999999999999" customHeight="1" x14ac:dyDescent="0.35">
      <c r="B54" s="134"/>
      <c r="C54" s="135"/>
      <c r="D54" s="135"/>
      <c r="E54" s="136"/>
      <c r="F54" s="141">
        <f t="shared" si="0"/>
        <v>0</v>
      </c>
      <c r="G54" s="125"/>
      <c r="H54" s="131"/>
      <c r="Q54"/>
      <c r="R54"/>
      <c r="S54"/>
      <c r="T54"/>
    </row>
    <row r="55" spans="2:20" s="1" customFormat="1" ht="20.149999999999999" customHeight="1" x14ac:dyDescent="0.35">
      <c r="B55" s="134"/>
      <c r="C55" s="135"/>
      <c r="D55" s="135"/>
      <c r="E55" s="136"/>
      <c r="F55" s="141">
        <f t="shared" si="0"/>
        <v>0</v>
      </c>
      <c r="G55" s="125"/>
      <c r="H55" s="131"/>
      <c r="Q55"/>
      <c r="R55"/>
      <c r="S55"/>
      <c r="T55"/>
    </row>
    <row r="56" spans="2:20" s="1" customFormat="1" ht="20.149999999999999" customHeight="1" x14ac:dyDescent="0.35">
      <c r="B56" s="134"/>
      <c r="C56" s="135"/>
      <c r="D56" s="135"/>
      <c r="E56" s="136"/>
      <c r="F56" s="141">
        <f t="shared" si="0"/>
        <v>0</v>
      </c>
      <c r="G56" s="125"/>
      <c r="H56" s="131"/>
      <c r="Q56"/>
      <c r="R56"/>
      <c r="S56"/>
      <c r="T56"/>
    </row>
    <row r="57" spans="2:20" s="1" customFormat="1" ht="20.149999999999999" customHeight="1" x14ac:dyDescent="0.35">
      <c r="B57" s="134"/>
      <c r="C57" s="135"/>
      <c r="D57" s="135"/>
      <c r="E57" s="136"/>
      <c r="F57" s="141">
        <f t="shared" si="0"/>
        <v>0</v>
      </c>
      <c r="G57" s="125"/>
      <c r="H57" s="131"/>
      <c r="Q57"/>
      <c r="R57"/>
      <c r="S57"/>
      <c r="T57"/>
    </row>
    <row r="58" spans="2:20" s="1" customFormat="1" ht="20.149999999999999" customHeight="1" x14ac:dyDescent="0.35">
      <c r="B58" s="134"/>
      <c r="C58" s="135"/>
      <c r="D58" s="135"/>
      <c r="E58" s="136"/>
      <c r="F58" s="141">
        <f t="shared" si="0"/>
        <v>0</v>
      </c>
      <c r="G58" s="125"/>
      <c r="H58" s="131"/>
      <c r="Q58"/>
      <c r="R58"/>
      <c r="S58"/>
      <c r="T58"/>
    </row>
    <row r="59" spans="2:20" s="1" customFormat="1" ht="20.149999999999999" customHeight="1" x14ac:dyDescent="0.35">
      <c r="B59" s="134"/>
      <c r="C59" s="135"/>
      <c r="D59" s="135"/>
      <c r="E59" s="136"/>
      <c r="F59" s="141">
        <f t="shared" si="0"/>
        <v>0</v>
      </c>
      <c r="G59" s="125"/>
      <c r="H59" s="131"/>
      <c r="Q59"/>
      <c r="R59"/>
      <c r="S59"/>
      <c r="T59"/>
    </row>
    <row r="60" spans="2:20" s="1" customFormat="1" ht="20.149999999999999" customHeight="1" x14ac:dyDescent="0.35">
      <c r="B60" s="28"/>
      <c r="C60" s="137"/>
      <c r="D60" s="137"/>
      <c r="E60" s="138"/>
      <c r="F60" s="141">
        <f t="shared" si="0"/>
        <v>0</v>
      </c>
      <c r="G60" s="125"/>
      <c r="H60" s="131"/>
      <c r="Q60"/>
      <c r="R60"/>
      <c r="S60"/>
      <c r="T60"/>
    </row>
    <row r="61" spans="2:20" s="1" customFormat="1" ht="40" customHeight="1" x14ac:dyDescent="0.35">
      <c r="B61" s="29" t="s">
        <v>1</v>
      </c>
      <c r="C61" s="30"/>
      <c r="D61" s="30"/>
      <c r="E61" s="30"/>
      <c r="F61" s="19">
        <f>+SUM(F46:F60)</f>
        <v>0</v>
      </c>
      <c r="G61" s="16">
        <f>SUM(G46:G60)</f>
        <v>0</v>
      </c>
      <c r="H61" s="128"/>
      <c r="Q61"/>
      <c r="R61"/>
      <c r="S61"/>
      <c r="T61"/>
    </row>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sheetData>
  <sheetProtection algorithmName="SHA-512" hashValue="GLeFi2qFPNfXmeKuf6Oaf6yQaJOi1C8MckuZ4mzYccA/doT2LqFnIDW54x8LoGvMimz1bpcqOltE1MY7afUQQQ==" saltValue="YKo5fT9MipK3kBNxZD9u2w==" spinCount="100000" sheet="1" insertRows="0"/>
  <mergeCells count="14">
    <mergeCell ref="B23:H23"/>
    <mergeCell ref="B15:H15"/>
    <mergeCell ref="B20:E20"/>
    <mergeCell ref="B17:E17"/>
    <mergeCell ref="B21:E21"/>
    <mergeCell ref="C7:H7"/>
    <mergeCell ref="C8:H8"/>
    <mergeCell ref="B3:F3"/>
    <mergeCell ref="B13:E13"/>
    <mergeCell ref="C6:H6"/>
    <mergeCell ref="C10:H10"/>
    <mergeCell ref="C9:H9"/>
    <mergeCell ref="C11:H11"/>
    <mergeCell ref="F13:H13"/>
  </mergeCells>
  <conditionalFormatting sqref="E41">
    <cfRule type="cellIs" dxfId="12" priority="1" operator="greaterThan">
      <formula>2000</formula>
    </cfRule>
  </conditionalFormatting>
  <conditionalFormatting sqref="F13:H13">
    <cfRule type="cellIs" dxfId="11" priority="2" operator="greaterThan">
      <formula>100000</formula>
    </cfRule>
  </conditionalFormatting>
  <conditionalFormatting sqref="H20">
    <cfRule type="cellIs" dxfId="10" priority="3" operator="between">
      <formula>1</formula>
      <formula>3000</formula>
    </cfRule>
  </conditionalFormatting>
  <pageMargins left="0.25" right="0.25" top="0.75" bottom="0.75" header="0.3" footer="0.3"/>
  <pageSetup paperSize="9" scale="46" fitToHeight="0" orientation="portrait" r:id="rId1"/>
  <headerFooter>
    <oddFooter>&amp;R&amp;8Annex pressupost sol·licitud reforç projectes clústers
Versió 1, 22 de juny de 2021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82E54-D804-4A85-9C56-3A895BF9E411}">
  <sheetPr>
    <tabColor theme="4" tint="-0.249977111117893"/>
    <pageSetUpPr fitToPage="1"/>
  </sheetPr>
  <dimension ref="A1:AB168"/>
  <sheetViews>
    <sheetView zoomScale="85" zoomScaleNormal="85" zoomScaleSheetLayoutView="62" workbookViewId="0">
      <selection activeCell="F42" sqref="F42:F56"/>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1796875" style="1" customWidth="1"/>
    <col min="8" max="8" width="19.7265625" style="1" customWidth="1"/>
    <col min="9" max="16" width="8.7265625" style="1"/>
  </cols>
  <sheetData>
    <row r="1" spans="2:28" ht="25.5" customHeight="1" x14ac:dyDescent="0.35">
      <c r="B1" s="1"/>
      <c r="C1" s="1"/>
      <c r="D1" s="1"/>
      <c r="E1" s="1"/>
      <c r="F1" s="1"/>
    </row>
    <row r="2" spans="2:28" ht="36" customHeight="1" x14ac:dyDescent="0.35">
      <c r="B2" s="1"/>
      <c r="C2" s="1"/>
      <c r="D2" s="1"/>
      <c r="E2" s="1"/>
      <c r="F2" s="1"/>
    </row>
    <row r="3" spans="2:28" ht="30" customHeight="1" x14ac:dyDescent="0.35">
      <c r="B3" s="250" t="s">
        <v>270</v>
      </c>
      <c r="C3" s="250"/>
      <c r="D3" s="250"/>
      <c r="E3" s="250"/>
      <c r="F3" s="250"/>
      <c r="Q3" s="1"/>
      <c r="R3" s="1"/>
      <c r="S3" s="1"/>
      <c r="T3" s="1"/>
      <c r="U3" s="1"/>
      <c r="V3" s="1"/>
      <c r="W3" s="1"/>
      <c r="X3" s="1"/>
      <c r="Y3" s="1"/>
      <c r="Z3" s="1"/>
      <c r="AA3" s="1"/>
      <c r="AB3" s="1"/>
    </row>
    <row r="4" spans="2:28" ht="23.5" x14ac:dyDescent="0.35">
      <c r="B4" s="9" t="s">
        <v>274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0" t="s">
        <v>17</v>
      </c>
      <c r="C6" s="408" t="s">
        <v>242</v>
      </c>
      <c r="D6" s="408"/>
      <c r="E6" s="408"/>
      <c r="F6" s="408"/>
      <c r="G6" s="408"/>
      <c r="H6" s="409"/>
      <c r="Q6" s="1"/>
      <c r="R6" s="1"/>
      <c r="S6" s="1"/>
      <c r="T6" s="1"/>
      <c r="U6" s="1"/>
      <c r="V6" s="1"/>
      <c r="W6" s="1"/>
      <c r="X6" s="1"/>
      <c r="Y6" s="1"/>
      <c r="Z6" s="1"/>
      <c r="AA6" s="1"/>
      <c r="AB6" s="1"/>
    </row>
    <row r="7" spans="2:28" ht="15" customHeight="1" x14ac:dyDescent="0.35">
      <c r="B7" s="11"/>
      <c r="C7" s="401"/>
      <c r="D7" s="401"/>
      <c r="E7" s="401"/>
      <c r="F7" s="401"/>
      <c r="G7" s="401"/>
      <c r="H7" s="402"/>
      <c r="Q7" s="1"/>
      <c r="R7" s="1"/>
      <c r="S7" s="1"/>
      <c r="T7" s="1"/>
      <c r="U7" s="1"/>
      <c r="V7" s="1"/>
      <c r="W7" s="1"/>
      <c r="X7" s="1"/>
      <c r="Y7" s="1"/>
      <c r="Z7" s="1"/>
      <c r="AA7" s="1"/>
      <c r="AB7" s="1"/>
    </row>
    <row r="8" spans="2:28" ht="18.5" x14ac:dyDescent="0.35">
      <c r="B8" s="192" t="s">
        <v>284</v>
      </c>
      <c r="C8" s="193" t="s">
        <v>277</v>
      </c>
      <c r="D8" s="193"/>
      <c r="E8" s="193"/>
      <c r="F8" s="193"/>
      <c r="G8" s="193"/>
      <c r="H8" s="194"/>
      <c r="Q8" s="1"/>
      <c r="R8" s="1"/>
      <c r="S8" s="1"/>
      <c r="T8" s="1"/>
      <c r="U8" s="1"/>
      <c r="V8" s="1"/>
      <c r="W8" s="1"/>
      <c r="X8" s="1"/>
      <c r="Y8" s="1"/>
      <c r="Z8" s="1"/>
      <c r="AA8" s="1"/>
      <c r="AB8" s="1"/>
    </row>
    <row r="9" spans="2:28" ht="15" customHeight="1" x14ac:dyDescent="0.35">
      <c r="B9" s="11"/>
      <c r="C9" s="401"/>
      <c r="D9" s="401"/>
      <c r="E9" s="401"/>
      <c r="F9" s="401"/>
      <c r="G9" s="401"/>
      <c r="H9" s="402"/>
      <c r="Q9" s="1"/>
      <c r="R9" s="1"/>
      <c r="S9" s="1"/>
      <c r="T9" s="1"/>
      <c r="U9" s="1"/>
      <c r="V9" s="1"/>
      <c r="W9" s="1"/>
      <c r="X9" s="1"/>
      <c r="Y9" s="1"/>
      <c r="Z9" s="1"/>
      <c r="AA9" s="1"/>
      <c r="AB9" s="1"/>
    </row>
    <row r="10" spans="2:28" ht="19.5" customHeight="1" x14ac:dyDescent="0.35">
      <c r="B10" s="188" t="s">
        <v>260</v>
      </c>
      <c r="C10" s="403" t="s">
        <v>335</v>
      </c>
      <c r="D10" s="403"/>
      <c r="E10" s="403"/>
      <c r="F10" s="403"/>
      <c r="G10" s="403"/>
      <c r="H10" s="428"/>
      <c r="Q10" s="1"/>
      <c r="R10" s="1"/>
      <c r="S10" s="1"/>
      <c r="T10" s="1"/>
      <c r="U10" s="1"/>
      <c r="V10" s="1"/>
      <c r="W10" s="1"/>
      <c r="X10" s="1"/>
      <c r="Y10" s="1"/>
      <c r="Z10" s="1"/>
      <c r="AA10" s="1"/>
      <c r="AB10" s="1"/>
    </row>
    <row r="11" spans="2:28" ht="15" customHeight="1" x14ac:dyDescent="0.35">
      <c r="B11" s="11"/>
      <c r="C11" s="189"/>
      <c r="D11" s="189"/>
      <c r="E11" s="189"/>
      <c r="F11" s="189"/>
      <c r="G11" s="189"/>
      <c r="H11" s="190"/>
      <c r="Q11" s="1"/>
      <c r="R11" s="1"/>
      <c r="S11" s="1"/>
      <c r="T11" s="1"/>
      <c r="U11" s="1"/>
      <c r="V11" s="1"/>
      <c r="W11" s="1"/>
      <c r="X11" s="1"/>
      <c r="Y11" s="1"/>
      <c r="Z11" s="1"/>
      <c r="AA11" s="1"/>
      <c r="AB11" s="1"/>
    </row>
    <row r="12" spans="2:28" ht="19" customHeight="1" x14ac:dyDescent="0.35">
      <c r="B12" s="191" t="s">
        <v>216</v>
      </c>
      <c r="C12" s="429" t="s">
        <v>334</v>
      </c>
      <c r="D12" s="429"/>
      <c r="E12" s="429"/>
      <c r="F12" s="429"/>
      <c r="G12" s="429"/>
      <c r="H12" s="430"/>
      <c r="Q12" s="1"/>
      <c r="R12" s="1"/>
      <c r="S12" s="1"/>
      <c r="T12" s="1"/>
      <c r="U12" s="1"/>
      <c r="V12" s="1"/>
      <c r="W12" s="1"/>
      <c r="X12" s="1"/>
      <c r="Y12" s="1"/>
      <c r="Z12" s="1"/>
      <c r="AA12" s="1"/>
      <c r="AB12" s="1"/>
    </row>
    <row r="13" spans="2:28" ht="15" customHeight="1" x14ac:dyDescent="0.35">
      <c r="B13" s="11"/>
      <c r="C13" s="189"/>
      <c r="D13" s="189"/>
      <c r="E13" s="189"/>
      <c r="F13" s="189"/>
      <c r="G13" s="189"/>
      <c r="H13" s="190"/>
      <c r="Q13" s="1"/>
      <c r="R13" s="1"/>
      <c r="S13" s="1"/>
      <c r="T13" s="1"/>
      <c r="U13" s="1"/>
      <c r="V13" s="1"/>
      <c r="W13" s="1"/>
      <c r="X13" s="1"/>
      <c r="Y13" s="1"/>
      <c r="Z13" s="1"/>
      <c r="AA13" s="1"/>
      <c r="AB13" s="1"/>
    </row>
    <row r="14" spans="2:28" ht="18.5" x14ac:dyDescent="0.35">
      <c r="B14" s="12" t="s">
        <v>11</v>
      </c>
      <c r="C14" s="426" t="str">
        <f>'DESPESES.SUB_Sol.licitant'!$C$10</f>
        <v>Escriure títol del projecte</v>
      </c>
      <c r="D14" s="426"/>
      <c r="E14" s="426"/>
      <c r="F14" s="426"/>
      <c r="G14" s="426"/>
      <c r="H14" s="427"/>
      <c r="Q14" s="1"/>
      <c r="R14" s="1"/>
      <c r="S14" s="1"/>
      <c r="T14" s="1"/>
      <c r="U14" s="1"/>
      <c r="V14" s="1"/>
      <c r="W14" s="1"/>
      <c r="X14" s="1"/>
      <c r="Y14" s="1"/>
      <c r="Z14" s="1"/>
      <c r="AA14" s="1"/>
      <c r="AB14" s="1"/>
    </row>
    <row r="15" spans="2:28" ht="19" thickBot="1" x14ac:dyDescent="0.4">
      <c r="B15" s="13"/>
      <c r="C15" s="412"/>
      <c r="D15" s="412"/>
      <c r="E15" s="412"/>
      <c r="F15" s="412"/>
      <c r="G15" s="412"/>
      <c r="H15" s="413"/>
      <c r="Q15" s="1"/>
      <c r="R15" s="1"/>
      <c r="S15" s="1"/>
      <c r="T15" s="1"/>
      <c r="U15" s="1"/>
      <c r="V15" s="1"/>
      <c r="W15" s="1"/>
      <c r="X15" s="1"/>
      <c r="Y15" s="1"/>
      <c r="Z15" s="1"/>
      <c r="AA15" s="1"/>
      <c r="AB15" s="1"/>
    </row>
    <row r="16" spans="2:28" s="1" customFormat="1" ht="15" customHeight="1" x14ac:dyDescent="0.35">
      <c r="B16" s="27"/>
      <c r="C16" s="27"/>
      <c r="D16" s="27"/>
      <c r="E16" s="27"/>
      <c r="F16" s="27"/>
    </row>
    <row r="17" spans="2:20" ht="23.5" x14ac:dyDescent="0.35">
      <c r="B17" s="417" t="s">
        <v>21</v>
      </c>
      <c r="C17" s="417"/>
      <c r="D17" s="417"/>
      <c r="E17" s="417"/>
      <c r="F17" s="417"/>
      <c r="G17" s="417"/>
      <c r="H17" s="417"/>
    </row>
    <row r="18" spans="2:20" s="1" customFormat="1" ht="20.149999999999999" customHeight="1" thickBot="1" x14ac:dyDescent="0.4">
      <c r="B18" s="27"/>
      <c r="C18" s="27"/>
      <c r="D18" s="27"/>
      <c r="E18" s="27"/>
      <c r="F18" s="27"/>
    </row>
    <row r="19" spans="2:20" s="1" customFormat="1" ht="30" customHeight="1" thickTop="1" x14ac:dyDescent="0.35">
      <c r="B19" s="420" t="s">
        <v>9</v>
      </c>
      <c r="C19" s="421"/>
      <c r="D19" s="421"/>
      <c r="E19" s="20"/>
      <c r="F19" s="174"/>
      <c r="G19" s="174"/>
      <c r="H19" s="174">
        <f>+$E$38</f>
        <v>0</v>
      </c>
    </row>
    <row r="20" spans="2:20" s="1" customFormat="1" ht="30" customHeight="1" x14ac:dyDescent="0.35">
      <c r="B20" s="424" t="s">
        <v>26</v>
      </c>
      <c r="C20" s="425"/>
      <c r="D20" s="425"/>
      <c r="E20" s="21"/>
      <c r="F20" s="175"/>
      <c r="G20" s="175"/>
      <c r="H20" s="175">
        <f>+$F$57</f>
        <v>0</v>
      </c>
    </row>
    <row r="21" spans="2:20" s="1" customFormat="1" ht="30" customHeight="1" thickBot="1" x14ac:dyDescent="0.4">
      <c r="B21" s="22" t="s">
        <v>14</v>
      </c>
      <c r="C21" s="23"/>
      <c r="D21" s="23"/>
      <c r="E21" s="24"/>
      <c r="F21" s="176"/>
      <c r="G21" s="176"/>
      <c r="H21" s="176">
        <f>SUM($H$19:$H$20)</f>
        <v>0</v>
      </c>
    </row>
    <row r="22" spans="2:20" s="1" customFormat="1" ht="30" customHeight="1" thickBot="1" x14ac:dyDescent="0.4">
      <c r="B22" s="422" t="s">
        <v>71</v>
      </c>
      <c r="C22" s="423"/>
      <c r="D22" s="423"/>
      <c r="E22" s="127"/>
      <c r="F22" s="177"/>
      <c r="G22" s="177"/>
      <c r="H22" s="177">
        <f>+$F$38+$G$57</f>
        <v>0</v>
      </c>
    </row>
    <row r="23" spans="2:20" s="1" customFormat="1" ht="15" thickTop="1" x14ac:dyDescent="0.35"/>
    <row r="24" spans="2:20" ht="23.5" x14ac:dyDescent="0.35">
      <c r="B24" s="417" t="s">
        <v>22</v>
      </c>
      <c r="C24" s="417"/>
      <c r="D24" s="417"/>
      <c r="E24" s="417"/>
      <c r="F24" s="417"/>
      <c r="G24" s="417"/>
      <c r="H24" s="417"/>
    </row>
    <row r="25" spans="2:20" x14ac:dyDescent="0.35">
      <c r="B25" s="1"/>
      <c r="C25" s="1"/>
      <c r="D25" s="1"/>
      <c r="E25" s="1"/>
      <c r="F25" s="1"/>
    </row>
    <row r="26" spans="2:20" s="1" customFormat="1" ht="15.5" x14ac:dyDescent="0.35">
      <c r="B26" s="14" t="s">
        <v>23</v>
      </c>
      <c r="C26" s="15"/>
      <c r="D26" s="15"/>
      <c r="E26" s="15"/>
      <c r="F26" s="15"/>
      <c r="G26" s="15"/>
      <c r="Q26"/>
      <c r="R26"/>
      <c r="S26"/>
      <c r="T26"/>
    </row>
    <row r="27" spans="2:20" s="1" customFormat="1" ht="50.25" customHeight="1" x14ac:dyDescent="0.35">
      <c r="B27" s="139" t="s">
        <v>2</v>
      </c>
      <c r="C27" s="31" t="s">
        <v>3</v>
      </c>
      <c r="D27" s="31" t="s">
        <v>4</v>
      </c>
      <c r="E27" s="17" t="s">
        <v>13</v>
      </c>
      <c r="F27" s="17" t="s">
        <v>70</v>
      </c>
      <c r="G27" s="17" t="s">
        <v>83</v>
      </c>
      <c r="Q27"/>
      <c r="R27"/>
      <c r="S27"/>
      <c r="T27"/>
    </row>
    <row r="28" spans="2:20" s="1" customFormat="1" ht="20.149999999999999" customHeight="1" x14ac:dyDescent="0.35">
      <c r="B28" s="134"/>
      <c r="C28" s="135"/>
      <c r="D28" s="135"/>
      <c r="E28" s="140"/>
      <c r="F28" s="124"/>
      <c r="G28" s="131"/>
      <c r="Q28"/>
      <c r="R28"/>
      <c r="S28"/>
      <c r="T28"/>
    </row>
    <row r="29" spans="2:20" s="1" customFormat="1" ht="20.149999999999999" customHeight="1" x14ac:dyDescent="0.35">
      <c r="B29" s="134"/>
      <c r="C29" s="135"/>
      <c r="D29" s="135"/>
      <c r="E29" s="140"/>
      <c r="F29" s="124"/>
      <c r="G29" s="131"/>
      <c r="Q29"/>
      <c r="R29"/>
      <c r="S29"/>
      <c r="T29"/>
    </row>
    <row r="30" spans="2:20" s="1" customFormat="1" ht="20.149999999999999" customHeight="1" x14ac:dyDescent="0.35">
      <c r="B30" s="134"/>
      <c r="C30" s="135"/>
      <c r="D30" s="135"/>
      <c r="E30" s="140"/>
      <c r="F30" s="124"/>
      <c r="G30" s="131"/>
      <c r="Q30"/>
      <c r="R30"/>
      <c r="S30"/>
      <c r="T30"/>
    </row>
    <row r="31" spans="2:20" s="1" customFormat="1" ht="20.149999999999999" customHeight="1" x14ac:dyDescent="0.35">
      <c r="B31" s="134"/>
      <c r="C31" s="135"/>
      <c r="D31" s="135"/>
      <c r="E31" s="140"/>
      <c r="F31" s="124"/>
      <c r="G31" s="131"/>
      <c r="Q31"/>
      <c r="R31"/>
      <c r="S31"/>
      <c r="T31"/>
    </row>
    <row r="32" spans="2:20" s="1" customFormat="1" ht="20.149999999999999" customHeight="1" x14ac:dyDescent="0.35">
      <c r="B32" s="134"/>
      <c r="C32" s="135"/>
      <c r="D32" s="135"/>
      <c r="E32" s="140"/>
      <c r="F32" s="124"/>
      <c r="G32" s="131"/>
      <c r="Q32"/>
      <c r="R32"/>
      <c r="S32"/>
      <c r="T32"/>
    </row>
    <row r="33" spans="2:20" s="1" customFormat="1" ht="20.149999999999999" customHeight="1" x14ac:dyDescent="0.35">
      <c r="B33" s="134"/>
      <c r="C33" s="135"/>
      <c r="D33" s="135"/>
      <c r="E33" s="140"/>
      <c r="F33" s="124"/>
      <c r="G33" s="131"/>
      <c r="Q33"/>
      <c r="R33"/>
      <c r="S33"/>
      <c r="T33"/>
    </row>
    <row r="34" spans="2:20" s="1" customFormat="1" ht="20.149999999999999" customHeight="1" x14ac:dyDescent="0.35">
      <c r="B34" s="134"/>
      <c r="C34" s="135"/>
      <c r="D34" s="135"/>
      <c r="E34" s="140"/>
      <c r="F34" s="124"/>
      <c r="G34" s="131"/>
      <c r="Q34"/>
      <c r="R34"/>
      <c r="S34"/>
      <c r="T34"/>
    </row>
    <row r="35" spans="2:20" s="1" customFormat="1" ht="20.149999999999999" customHeight="1" x14ac:dyDescent="0.35">
      <c r="B35" s="134"/>
      <c r="C35" s="135"/>
      <c r="D35" s="135"/>
      <c r="E35" s="140"/>
      <c r="F35" s="124"/>
      <c r="G35" s="131"/>
      <c r="Q35"/>
      <c r="R35"/>
      <c r="S35"/>
      <c r="T35"/>
    </row>
    <row r="36" spans="2:20" s="1" customFormat="1" ht="20.149999999999999" customHeight="1" x14ac:dyDescent="0.35">
      <c r="B36" s="134"/>
      <c r="C36" s="135"/>
      <c r="D36" s="135"/>
      <c r="E36" s="140"/>
      <c r="F36" s="124"/>
      <c r="G36" s="131"/>
      <c r="Q36"/>
      <c r="R36"/>
      <c r="S36"/>
      <c r="T36"/>
    </row>
    <row r="37" spans="2:20" s="1" customFormat="1" ht="20.149999999999999" customHeight="1" x14ac:dyDescent="0.35">
      <c r="B37" s="28"/>
      <c r="C37" s="137"/>
      <c r="D37" s="137"/>
      <c r="E37" s="3"/>
      <c r="F37" s="124"/>
      <c r="G37" s="131"/>
      <c r="Q37"/>
      <c r="R37"/>
      <c r="S37"/>
      <c r="T37"/>
    </row>
    <row r="38" spans="2:20" s="1" customFormat="1" ht="40" customHeight="1" x14ac:dyDescent="0.35">
      <c r="B38" s="29" t="s">
        <v>0</v>
      </c>
      <c r="C38" s="30"/>
      <c r="D38" s="30"/>
      <c r="E38" s="16">
        <f>+SUM(E28:E37)</f>
        <v>0</v>
      </c>
      <c r="F38" s="16">
        <f>SUM(F28:F37)</f>
        <v>0</v>
      </c>
      <c r="G38" s="7"/>
      <c r="Q38"/>
      <c r="R38"/>
      <c r="S38"/>
      <c r="T38"/>
    </row>
    <row r="39" spans="2:20" s="1" customFormat="1" x14ac:dyDescent="0.35">
      <c r="B39" s="4"/>
      <c r="C39" s="5"/>
      <c r="D39" s="5"/>
      <c r="E39" s="7"/>
    </row>
    <row r="40" spans="2:20" s="1" customFormat="1" ht="15.5" x14ac:dyDescent="0.35">
      <c r="B40" s="14" t="s">
        <v>24</v>
      </c>
      <c r="C40" s="15"/>
      <c r="D40" s="15"/>
      <c r="E40" s="15"/>
      <c r="F40" s="15"/>
      <c r="G40" s="15"/>
      <c r="H40" s="15"/>
      <c r="Q40"/>
      <c r="R40"/>
      <c r="S40"/>
      <c r="T40"/>
    </row>
    <row r="41" spans="2:20" s="1" customFormat="1" ht="51" customHeight="1" x14ac:dyDescent="0.35">
      <c r="B41" s="133" t="s">
        <v>5</v>
      </c>
      <c r="C41" s="17" t="s">
        <v>72</v>
      </c>
      <c r="D41" s="31" t="s">
        <v>16</v>
      </c>
      <c r="E41" s="18" t="s">
        <v>8</v>
      </c>
      <c r="F41" s="17" t="s">
        <v>13</v>
      </c>
      <c r="G41" s="17" t="s">
        <v>70</v>
      </c>
      <c r="H41" s="17" t="s">
        <v>83</v>
      </c>
      <c r="Q41"/>
      <c r="R41"/>
      <c r="S41"/>
      <c r="T41"/>
    </row>
    <row r="42" spans="2:20" s="1" customFormat="1" ht="20.149999999999999" customHeight="1" x14ac:dyDescent="0.35">
      <c r="B42" s="134"/>
      <c r="C42" s="135"/>
      <c r="D42" s="135"/>
      <c r="E42" s="143"/>
      <c r="F42" s="141">
        <f t="shared" ref="F42:F56" si="0">+D42*E42</f>
        <v>0</v>
      </c>
      <c r="G42" s="132"/>
      <c r="H42" s="131"/>
      <c r="Q42"/>
      <c r="R42"/>
      <c r="S42"/>
      <c r="T42"/>
    </row>
    <row r="43" spans="2:20" s="1" customFormat="1" ht="20.149999999999999" customHeight="1" x14ac:dyDescent="0.35">
      <c r="B43" s="134"/>
      <c r="C43" s="135"/>
      <c r="D43" s="135"/>
      <c r="E43" s="143"/>
      <c r="F43" s="141">
        <f t="shared" si="0"/>
        <v>0</v>
      </c>
      <c r="G43" s="132"/>
      <c r="H43" s="131"/>
      <c r="Q43"/>
      <c r="R43"/>
      <c r="S43"/>
      <c r="T43"/>
    </row>
    <row r="44" spans="2:20" s="1" customFormat="1" ht="20.149999999999999" customHeight="1" x14ac:dyDescent="0.35">
      <c r="B44" s="134"/>
      <c r="C44" s="135"/>
      <c r="D44" s="135"/>
      <c r="E44" s="143"/>
      <c r="F44" s="141">
        <f t="shared" si="0"/>
        <v>0</v>
      </c>
      <c r="G44" s="132"/>
      <c r="H44" s="131"/>
      <c r="Q44"/>
      <c r="R44"/>
      <c r="S44"/>
      <c r="T44"/>
    </row>
    <row r="45" spans="2:20" s="1" customFormat="1" ht="20.149999999999999" customHeight="1" x14ac:dyDescent="0.35">
      <c r="B45" s="134"/>
      <c r="C45" s="135"/>
      <c r="D45" s="135"/>
      <c r="E45" s="143"/>
      <c r="F45" s="141">
        <f t="shared" si="0"/>
        <v>0</v>
      </c>
      <c r="G45" s="132"/>
      <c r="H45" s="131"/>
      <c r="Q45"/>
      <c r="R45"/>
      <c r="S45"/>
      <c r="T45"/>
    </row>
    <row r="46" spans="2:20" s="1" customFormat="1" ht="20.149999999999999" customHeight="1" x14ac:dyDescent="0.35">
      <c r="B46" s="134"/>
      <c r="C46" s="135"/>
      <c r="D46" s="135"/>
      <c r="E46" s="143"/>
      <c r="F46" s="141">
        <f t="shared" si="0"/>
        <v>0</v>
      </c>
      <c r="G46" s="132"/>
      <c r="H46" s="131"/>
      <c r="Q46"/>
      <c r="R46"/>
      <c r="S46"/>
      <c r="T46"/>
    </row>
    <row r="47" spans="2:20" s="1" customFormat="1" ht="20.149999999999999" customHeight="1" x14ac:dyDescent="0.35">
      <c r="B47" s="134"/>
      <c r="C47" s="135"/>
      <c r="D47" s="135"/>
      <c r="E47" s="143"/>
      <c r="F47" s="141">
        <f t="shared" si="0"/>
        <v>0</v>
      </c>
      <c r="G47" s="132"/>
      <c r="H47" s="131"/>
      <c r="Q47"/>
      <c r="R47"/>
      <c r="S47"/>
      <c r="T47"/>
    </row>
    <row r="48" spans="2:20" s="1" customFormat="1" ht="20.149999999999999" customHeight="1" x14ac:dyDescent="0.35">
      <c r="B48" s="134"/>
      <c r="C48" s="135"/>
      <c r="D48" s="135"/>
      <c r="E48" s="143"/>
      <c r="F48" s="141">
        <f t="shared" si="0"/>
        <v>0</v>
      </c>
      <c r="G48" s="132"/>
      <c r="H48" s="131"/>
      <c r="Q48"/>
      <c r="R48"/>
      <c r="S48"/>
      <c r="T48"/>
    </row>
    <row r="49" spans="2:20" s="1" customFormat="1" ht="20.149999999999999" customHeight="1" x14ac:dyDescent="0.35">
      <c r="B49" s="134"/>
      <c r="C49" s="135"/>
      <c r="D49" s="135"/>
      <c r="E49" s="143"/>
      <c r="F49" s="141">
        <f t="shared" si="0"/>
        <v>0</v>
      </c>
      <c r="G49" s="132"/>
      <c r="H49" s="131"/>
      <c r="Q49"/>
      <c r="R49"/>
      <c r="S49"/>
      <c r="T49"/>
    </row>
    <row r="50" spans="2:20" s="1" customFormat="1" ht="20.149999999999999" customHeight="1" x14ac:dyDescent="0.35">
      <c r="B50" s="134"/>
      <c r="C50" s="135"/>
      <c r="D50" s="135"/>
      <c r="E50" s="143"/>
      <c r="F50" s="141">
        <f t="shared" si="0"/>
        <v>0</v>
      </c>
      <c r="G50" s="132"/>
      <c r="H50" s="131"/>
      <c r="Q50"/>
      <c r="R50"/>
      <c r="S50"/>
      <c r="T50"/>
    </row>
    <row r="51" spans="2:20" s="1" customFormat="1" ht="20.149999999999999" customHeight="1" x14ac:dyDescent="0.35">
      <c r="B51" s="134"/>
      <c r="C51" s="135"/>
      <c r="D51" s="135"/>
      <c r="E51" s="143"/>
      <c r="F51" s="141">
        <f t="shared" si="0"/>
        <v>0</v>
      </c>
      <c r="G51" s="132"/>
      <c r="H51" s="131"/>
      <c r="Q51"/>
      <c r="R51"/>
      <c r="S51"/>
      <c r="T51"/>
    </row>
    <row r="52" spans="2:20" s="1" customFormat="1" ht="20.149999999999999" customHeight="1" x14ac:dyDescent="0.35">
      <c r="B52" s="134"/>
      <c r="C52" s="135"/>
      <c r="D52" s="135"/>
      <c r="E52" s="143"/>
      <c r="F52" s="141">
        <f t="shared" si="0"/>
        <v>0</v>
      </c>
      <c r="G52" s="132"/>
      <c r="H52" s="131"/>
      <c r="Q52"/>
      <c r="R52"/>
      <c r="S52"/>
      <c r="T52"/>
    </row>
    <row r="53" spans="2:20" s="1" customFormat="1" ht="20.149999999999999" customHeight="1" x14ac:dyDescent="0.35">
      <c r="B53" s="134"/>
      <c r="C53" s="135"/>
      <c r="D53" s="135"/>
      <c r="E53" s="143"/>
      <c r="F53" s="141">
        <f t="shared" si="0"/>
        <v>0</v>
      </c>
      <c r="G53" s="132"/>
      <c r="H53" s="131"/>
      <c r="Q53"/>
      <c r="R53"/>
      <c r="S53"/>
      <c r="T53"/>
    </row>
    <row r="54" spans="2:20" s="1" customFormat="1" ht="20.149999999999999" customHeight="1" x14ac:dyDescent="0.35">
      <c r="B54" s="134"/>
      <c r="C54" s="135"/>
      <c r="D54" s="135"/>
      <c r="E54" s="143"/>
      <c r="F54" s="141">
        <f t="shared" si="0"/>
        <v>0</v>
      </c>
      <c r="G54" s="132"/>
      <c r="H54" s="131"/>
      <c r="Q54"/>
      <c r="R54"/>
      <c r="S54"/>
      <c r="T54"/>
    </row>
    <row r="55" spans="2:20" s="1" customFormat="1" ht="20.149999999999999" customHeight="1" x14ac:dyDescent="0.35">
      <c r="B55" s="134"/>
      <c r="C55" s="135"/>
      <c r="D55" s="135"/>
      <c r="E55" s="143"/>
      <c r="F55" s="141">
        <f t="shared" si="0"/>
        <v>0</v>
      </c>
      <c r="G55" s="132"/>
      <c r="H55" s="131"/>
      <c r="Q55"/>
      <c r="R55"/>
      <c r="S55"/>
      <c r="T55"/>
    </row>
    <row r="56" spans="2:20" s="1" customFormat="1" ht="20.149999999999999" customHeight="1" x14ac:dyDescent="0.35">
      <c r="B56" s="28"/>
      <c r="C56" s="137"/>
      <c r="D56" s="137"/>
      <c r="E56" s="144"/>
      <c r="F56" s="141">
        <f t="shared" si="0"/>
        <v>0</v>
      </c>
      <c r="G56" s="132"/>
      <c r="H56" s="131"/>
      <c r="Q56"/>
      <c r="R56"/>
      <c r="S56"/>
      <c r="T56"/>
    </row>
    <row r="57" spans="2:20" s="1" customFormat="1" ht="40" customHeight="1" x14ac:dyDescent="0.35">
      <c r="B57" s="29" t="s">
        <v>74</v>
      </c>
      <c r="C57" s="30"/>
      <c r="D57" s="30"/>
      <c r="E57" s="30"/>
      <c r="F57" s="19">
        <f>+SUM(F42:F56)</f>
        <v>0</v>
      </c>
      <c r="G57" s="16">
        <f>SUM(G42:G56)</f>
        <v>0</v>
      </c>
      <c r="H57" s="7"/>
      <c r="Q57"/>
      <c r="R57"/>
      <c r="S57"/>
      <c r="T57"/>
    </row>
    <row r="58" spans="2:20" s="1" customFormat="1" ht="20.149999999999999" customHeight="1" x14ac:dyDescent="0.35">
      <c r="B58" s="4"/>
      <c r="C58" s="5"/>
      <c r="D58" s="5"/>
      <c r="E58" s="6"/>
      <c r="F58" s="8"/>
    </row>
    <row r="59" spans="2:20" s="1" customFormat="1" x14ac:dyDescent="0.35">
      <c r="B59" s="6"/>
      <c r="C59" s="6"/>
      <c r="D59" s="6"/>
      <c r="E59" s="6"/>
      <c r="F59" s="6"/>
      <c r="Q59"/>
      <c r="R59"/>
      <c r="S59"/>
      <c r="T59"/>
    </row>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sheetData>
  <sheetProtection algorithmName="SHA-512" hashValue="BavDuhJwiIev1AA5+Rar6uZtMSlapJn9pJwA3D4FEfGSCT0SmTSjEBi5qiZnI+gL6PD9rLCqeUusMadKa8OlZA==" saltValue="PCvS0vE8Ist2GJ3JvG+6fA==" spinCount="100000" sheet="1" insertRows="0"/>
  <mergeCells count="13">
    <mergeCell ref="B24:H24"/>
    <mergeCell ref="B20:D20"/>
    <mergeCell ref="B22:D22"/>
    <mergeCell ref="B3:F3"/>
    <mergeCell ref="B19:D19"/>
    <mergeCell ref="C6:H6"/>
    <mergeCell ref="C9:H9"/>
    <mergeCell ref="C14:H14"/>
    <mergeCell ref="C15:H15"/>
    <mergeCell ref="B17:H17"/>
    <mergeCell ref="C10:H10"/>
    <mergeCell ref="C12:H12"/>
    <mergeCell ref="C7:H7"/>
  </mergeCells>
  <conditionalFormatting sqref="H21">
    <cfRule type="cellIs" dxfId="9" priority="1" operator="between">
      <formula>1</formula>
      <formula>3000</formula>
    </cfRule>
  </conditionalFormatting>
  <dataValidations count="1">
    <dataValidation type="list" allowBlank="1" showInputMessage="1" showErrorMessage="1" sqref="C12:H12" xr:uid="{4E262431-393C-44DD-9BE9-8B031F0A35E7}">
      <formula1>Comarques</formula1>
    </dataValidation>
  </dataValidations>
  <pageMargins left="0.25" right="0.25" top="0.75" bottom="0.75" header="0.3" footer="0.3"/>
  <pageSetup paperSize="9" scale="46" fitToHeight="0" orientation="portrait" r:id="rId1"/>
  <headerFooter>
    <oddFooter>&amp;R&amp;8Annex pressupost sol·licitud reforç projectes clústers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10A21E4-1081-4936-A5B8-D9A83B00B388}">
          <x14:formula1>
            <xm:f>'Valors possibles'!$Y$2:$Y$4</xm:f>
          </x14:formula1>
          <xm:sqref>C10:H10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2E235-7A40-46B9-913E-C3543BE81646}">
  <sheetPr>
    <tabColor theme="4" tint="-0.249977111117893"/>
    <pageSetUpPr fitToPage="1"/>
  </sheetPr>
  <dimension ref="A1:AB168"/>
  <sheetViews>
    <sheetView topLeftCell="B1" zoomScale="85" zoomScaleNormal="85" zoomScaleSheetLayoutView="62" workbookViewId="0">
      <selection activeCell="E48" sqref="E48"/>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1796875" style="1" customWidth="1"/>
    <col min="8" max="8" width="19.7265625" style="1" customWidth="1"/>
    <col min="9" max="16" width="8.7265625" style="1"/>
  </cols>
  <sheetData>
    <row r="1" spans="2:28" ht="25.5" customHeight="1" x14ac:dyDescent="0.35">
      <c r="B1" s="1"/>
      <c r="C1" s="1"/>
      <c r="D1" s="1"/>
      <c r="E1" s="1"/>
      <c r="F1" s="1"/>
    </row>
    <row r="2" spans="2:28" ht="36" customHeight="1" x14ac:dyDescent="0.35">
      <c r="B2" s="1"/>
      <c r="C2" s="1"/>
      <c r="D2" s="1"/>
      <c r="E2" s="1"/>
      <c r="F2" s="1"/>
    </row>
    <row r="3" spans="2:28" ht="30" customHeight="1" x14ac:dyDescent="0.35">
      <c r="B3" s="250" t="s">
        <v>270</v>
      </c>
      <c r="C3" s="250"/>
      <c r="D3" s="250"/>
      <c r="E3" s="250"/>
      <c r="F3" s="250"/>
      <c r="Q3" s="1"/>
      <c r="R3" s="1"/>
      <c r="S3" s="1"/>
      <c r="T3" s="1"/>
      <c r="U3" s="1"/>
      <c r="V3" s="1"/>
      <c r="W3" s="1"/>
      <c r="X3" s="1"/>
      <c r="Y3" s="1"/>
      <c r="Z3" s="1"/>
      <c r="AA3" s="1"/>
      <c r="AB3" s="1"/>
    </row>
    <row r="4" spans="2:28" ht="23.5" x14ac:dyDescent="0.35">
      <c r="B4" s="9" t="s">
        <v>274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0" t="s">
        <v>75</v>
      </c>
      <c r="C6" s="408" t="s">
        <v>241</v>
      </c>
      <c r="D6" s="408"/>
      <c r="E6" s="408"/>
      <c r="F6" s="408"/>
      <c r="G6" s="408"/>
      <c r="H6" s="409"/>
      <c r="Q6" s="1"/>
      <c r="R6" s="1"/>
      <c r="S6" s="1"/>
      <c r="T6" s="1"/>
      <c r="U6" s="1"/>
      <c r="V6" s="1"/>
      <c r="W6" s="1"/>
      <c r="X6" s="1"/>
      <c r="Y6" s="1"/>
      <c r="Z6" s="1"/>
      <c r="AA6" s="1"/>
      <c r="AB6" s="1"/>
    </row>
    <row r="7" spans="2:28" ht="15" customHeight="1" x14ac:dyDescent="0.35">
      <c r="B7" s="11"/>
      <c r="C7" s="401"/>
      <c r="D7" s="401"/>
      <c r="E7" s="401"/>
      <c r="F7" s="401"/>
      <c r="G7" s="401"/>
      <c r="H7" s="402"/>
      <c r="Q7" s="1"/>
      <c r="R7" s="1"/>
      <c r="S7" s="1"/>
      <c r="T7" s="1"/>
      <c r="U7" s="1"/>
      <c r="V7" s="1"/>
      <c r="W7" s="1"/>
      <c r="X7" s="1"/>
      <c r="Y7" s="1"/>
      <c r="Z7" s="1"/>
      <c r="AA7" s="1"/>
      <c r="AB7" s="1"/>
    </row>
    <row r="8" spans="2:28" ht="18.5" x14ac:dyDescent="0.35">
      <c r="B8" s="192" t="s">
        <v>283</v>
      </c>
      <c r="C8" s="193" t="s">
        <v>278</v>
      </c>
      <c r="D8" s="193"/>
      <c r="E8" s="193"/>
      <c r="F8" s="193"/>
      <c r="G8" s="193"/>
      <c r="H8" s="194"/>
      <c r="Q8" s="1"/>
      <c r="R8" s="1"/>
      <c r="S8" s="1"/>
      <c r="T8" s="1"/>
      <c r="U8" s="1"/>
      <c r="V8" s="1"/>
      <c r="W8" s="1"/>
      <c r="X8" s="1"/>
      <c r="Y8" s="1"/>
      <c r="Z8" s="1"/>
      <c r="AA8" s="1"/>
      <c r="AB8" s="1"/>
    </row>
    <row r="9" spans="2:28" ht="15" customHeight="1" x14ac:dyDescent="0.35">
      <c r="B9" s="11"/>
      <c r="C9" s="401"/>
      <c r="D9" s="401"/>
      <c r="E9" s="401"/>
      <c r="F9" s="401"/>
      <c r="G9" s="401"/>
      <c r="H9" s="402"/>
      <c r="Q9" s="1"/>
      <c r="R9" s="1"/>
      <c r="S9" s="1"/>
      <c r="T9" s="1"/>
      <c r="U9" s="1"/>
      <c r="V9" s="1"/>
      <c r="W9" s="1"/>
      <c r="X9" s="1"/>
      <c r="Y9" s="1"/>
      <c r="Z9" s="1"/>
      <c r="AA9" s="1"/>
      <c r="AB9" s="1"/>
    </row>
    <row r="10" spans="2:28" ht="19.5" customHeight="1" x14ac:dyDescent="0.35">
      <c r="B10" s="188" t="s">
        <v>261</v>
      </c>
      <c r="C10" s="403" t="s">
        <v>259</v>
      </c>
      <c r="D10" s="403"/>
      <c r="E10" s="403"/>
      <c r="F10" s="403"/>
      <c r="G10" s="403"/>
      <c r="H10" s="428"/>
      <c r="Q10" s="1"/>
      <c r="R10" s="1"/>
      <c r="S10" s="1"/>
      <c r="T10" s="1"/>
      <c r="U10" s="1"/>
      <c r="V10" s="1"/>
      <c r="W10" s="1"/>
      <c r="X10" s="1"/>
      <c r="Y10" s="1"/>
      <c r="Z10" s="1"/>
      <c r="AA10" s="1"/>
      <c r="AB10" s="1"/>
    </row>
    <row r="11" spans="2:28" ht="15" customHeight="1" x14ac:dyDescent="0.35">
      <c r="B11" s="11"/>
      <c r="C11" s="189"/>
      <c r="D11" s="189"/>
      <c r="E11" s="189"/>
      <c r="F11" s="189"/>
      <c r="G11" s="189"/>
      <c r="H11" s="190"/>
      <c r="Q11" s="1"/>
      <c r="R11" s="1"/>
      <c r="S11" s="1"/>
      <c r="T11" s="1"/>
      <c r="U11" s="1"/>
      <c r="V11" s="1"/>
      <c r="W11" s="1"/>
      <c r="X11" s="1"/>
      <c r="Y11" s="1"/>
      <c r="Z11" s="1"/>
      <c r="AA11" s="1"/>
      <c r="AB11" s="1"/>
    </row>
    <row r="12" spans="2:28" ht="19" customHeight="1" x14ac:dyDescent="0.35">
      <c r="B12" s="191" t="s">
        <v>217</v>
      </c>
      <c r="C12" s="429" t="s">
        <v>218</v>
      </c>
      <c r="D12" s="429"/>
      <c r="E12" s="429"/>
      <c r="F12" s="429"/>
      <c r="G12" s="429"/>
      <c r="H12" s="430"/>
      <c r="Q12" s="1"/>
      <c r="R12" s="1"/>
      <c r="S12" s="1"/>
      <c r="T12" s="1"/>
      <c r="U12" s="1"/>
      <c r="V12" s="1"/>
      <c r="W12" s="1"/>
      <c r="X12" s="1"/>
      <c r="Y12" s="1"/>
      <c r="Z12" s="1"/>
      <c r="AA12" s="1"/>
      <c r="AB12" s="1"/>
    </row>
    <row r="13" spans="2:28" ht="15" customHeight="1" x14ac:dyDescent="0.35">
      <c r="B13" s="11"/>
      <c r="C13" s="432"/>
      <c r="D13" s="432"/>
      <c r="E13" s="432"/>
      <c r="F13" s="432"/>
      <c r="G13" s="432"/>
      <c r="H13" s="433"/>
      <c r="Q13" s="1"/>
      <c r="R13" s="1"/>
      <c r="S13" s="1"/>
      <c r="T13" s="1"/>
      <c r="U13" s="1"/>
      <c r="V13" s="1"/>
      <c r="W13" s="1"/>
      <c r="X13" s="1"/>
      <c r="Y13" s="1"/>
      <c r="Z13" s="1"/>
      <c r="AA13" s="1"/>
      <c r="AB13" s="1"/>
    </row>
    <row r="14" spans="2:28" ht="18.5" x14ac:dyDescent="0.35">
      <c r="B14" s="12" t="s">
        <v>11</v>
      </c>
      <c r="C14" s="426" t="str">
        <f>'DESPESES.SUB_Sol.licitant'!$C$10</f>
        <v>Escriure títol del projecte</v>
      </c>
      <c r="D14" s="426"/>
      <c r="E14" s="426"/>
      <c r="F14" s="426"/>
      <c r="G14" s="426"/>
      <c r="H14" s="427"/>
      <c r="Q14" s="1"/>
      <c r="R14" s="1"/>
      <c r="S14" s="1"/>
      <c r="T14" s="1"/>
      <c r="U14" s="1"/>
      <c r="V14" s="1"/>
      <c r="W14" s="1"/>
      <c r="X14" s="1"/>
      <c r="Y14" s="1"/>
      <c r="Z14" s="1"/>
      <c r="AA14" s="1"/>
      <c r="AB14" s="1"/>
    </row>
    <row r="15" spans="2:28" ht="19" thickBot="1" x14ac:dyDescent="0.4">
      <c r="B15" s="13"/>
      <c r="C15" s="434"/>
      <c r="D15" s="434"/>
      <c r="E15" s="434"/>
      <c r="F15" s="434"/>
      <c r="G15" s="434"/>
      <c r="H15" s="435"/>
      <c r="Q15" s="1"/>
      <c r="R15" s="1"/>
      <c r="S15" s="1"/>
      <c r="T15" s="1"/>
      <c r="U15" s="1"/>
      <c r="V15" s="1"/>
      <c r="W15" s="1"/>
      <c r="X15" s="1"/>
      <c r="Y15" s="1"/>
      <c r="Z15" s="1"/>
      <c r="AA15" s="1"/>
      <c r="AB15" s="1"/>
    </row>
    <row r="16" spans="2:28" s="1" customFormat="1" ht="15" customHeight="1" x14ac:dyDescent="0.35">
      <c r="B16" s="27"/>
      <c r="C16" s="27"/>
      <c r="D16" s="27"/>
      <c r="E16" s="27"/>
      <c r="F16" s="27"/>
    </row>
    <row r="17" spans="2:20" ht="23.5" x14ac:dyDescent="0.35">
      <c r="B17" s="417" t="s">
        <v>25</v>
      </c>
      <c r="C17" s="417"/>
      <c r="D17" s="417"/>
      <c r="E17" s="417"/>
      <c r="F17" s="417"/>
      <c r="G17" s="417"/>
      <c r="H17" s="417"/>
    </row>
    <row r="18" spans="2:20" s="1" customFormat="1" ht="20.149999999999999" customHeight="1" thickBot="1" x14ac:dyDescent="0.4">
      <c r="B18" s="27"/>
      <c r="C18" s="27"/>
      <c r="D18" s="27"/>
      <c r="E18" s="27"/>
      <c r="F18" s="27"/>
    </row>
    <row r="19" spans="2:20" s="1" customFormat="1" ht="30" customHeight="1" thickTop="1" x14ac:dyDescent="0.35">
      <c r="B19" s="420" t="s">
        <v>9</v>
      </c>
      <c r="C19" s="421"/>
      <c r="D19" s="421"/>
      <c r="E19" s="20"/>
      <c r="F19" s="174"/>
      <c r="G19" s="174"/>
      <c r="H19" s="174">
        <f>+$E$38</f>
        <v>0</v>
      </c>
    </row>
    <row r="20" spans="2:20" s="1" customFormat="1" ht="30" customHeight="1" x14ac:dyDescent="0.35">
      <c r="B20" s="424" t="s">
        <v>26</v>
      </c>
      <c r="C20" s="425"/>
      <c r="D20" s="425"/>
      <c r="E20" s="21"/>
      <c r="F20" s="175"/>
      <c r="G20" s="175"/>
      <c r="H20" s="175">
        <f>+$F$57</f>
        <v>0</v>
      </c>
    </row>
    <row r="21" spans="2:20" s="1" customFormat="1" ht="30" customHeight="1" thickBot="1" x14ac:dyDescent="0.4">
      <c r="B21" s="22" t="s">
        <v>14</v>
      </c>
      <c r="C21" s="23"/>
      <c r="D21" s="23"/>
      <c r="E21" s="24"/>
      <c r="F21" s="176"/>
      <c r="G21" s="176"/>
      <c r="H21" s="176">
        <f>SUM($H$19:$H$20)</f>
        <v>0</v>
      </c>
    </row>
    <row r="22" spans="2:20" s="1" customFormat="1" ht="30" customHeight="1" thickBot="1" x14ac:dyDescent="0.4">
      <c r="B22" s="422" t="s">
        <v>71</v>
      </c>
      <c r="C22" s="423"/>
      <c r="D22" s="423"/>
      <c r="E22" s="127"/>
      <c r="F22" s="177"/>
      <c r="G22" s="177"/>
      <c r="H22" s="177">
        <f>+$F$38+$G$57</f>
        <v>0</v>
      </c>
    </row>
    <row r="23" spans="2:20" s="1" customFormat="1" ht="15" thickTop="1" x14ac:dyDescent="0.35"/>
    <row r="24" spans="2:20" ht="23.5" x14ac:dyDescent="0.35">
      <c r="B24" s="417" t="s">
        <v>27</v>
      </c>
      <c r="C24" s="417"/>
      <c r="D24" s="417"/>
      <c r="E24" s="417"/>
      <c r="F24" s="417"/>
      <c r="G24" s="431"/>
      <c r="H24" s="431"/>
    </row>
    <row r="25" spans="2:20" x14ac:dyDescent="0.35">
      <c r="B25" s="1"/>
      <c r="C25" s="1"/>
      <c r="D25" s="1"/>
      <c r="E25" s="1"/>
      <c r="F25" s="1"/>
    </row>
    <row r="26" spans="2:20" s="1" customFormat="1" ht="15.5" x14ac:dyDescent="0.35">
      <c r="B26" s="14" t="s">
        <v>28</v>
      </c>
      <c r="C26" s="15"/>
      <c r="D26" s="15"/>
      <c r="E26" s="15"/>
      <c r="F26" s="15"/>
      <c r="G26" s="15"/>
      <c r="Q26"/>
      <c r="R26"/>
      <c r="S26"/>
      <c r="T26"/>
    </row>
    <row r="27" spans="2:20" s="1" customFormat="1" ht="50.25" customHeight="1" x14ac:dyDescent="0.35">
      <c r="B27" s="139" t="s">
        <v>2</v>
      </c>
      <c r="C27" s="31" t="s">
        <v>3</v>
      </c>
      <c r="D27" s="31" t="s">
        <v>4</v>
      </c>
      <c r="E27" s="17" t="s">
        <v>13</v>
      </c>
      <c r="F27" s="17" t="s">
        <v>70</v>
      </c>
      <c r="G27" s="17" t="s">
        <v>83</v>
      </c>
      <c r="Q27"/>
      <c r="R27"/>
      <c r="S27"/>
      <c r="T27"/>
    </row>
    <row r="28" spans="2:20" s="1" customFormat="1" ht="20.149999999999999" customHeight="1" x14ac:dyDescent="0.35">
      <c r="B28" s="134"/>
      <c r="C28" s="135"/>
      <c r="D28" s="135"/>
      <c r="E28" s="140"/>
      <c r="F28" s="124"/>
      <c r="G28" s="124"/>
      <c r="Q28"/>
      <c r="R28"/>
      <c r="S28"/>
      <c r="T28"/>
    </row>
    <row r="29" spans="2:20" s="1" customFormat="1" ht="20.149999999999999" customHeight="1" x14ac:dyDescent="0.35">
      <c r="B29" s="134"/>
      <c r="C29" s="135"/>
      <c r="D29" s="135"/>
      <c r="E29" s="140"/>
      <c r="F29" s="124"/>
      <c r="G29" s="124"/>
      <c r="Q29"/>
      <c r="R29"/>
      <c r="S29"/>
      <c r="T29"/>
    </row>
    <row r="30" spans="2:20" s="1" customFormat="1" ht="20.149999999999999" customHeight="1" x14ac:dyDescent="0.35">
      <c r="B30" s="134"/>
      <c r="C30" s="135"/>
      <c r="D30" s="135"/>
      <c r="E30" s="140"/>
      <c r="F30" s="124"/>
      <c r="G30" s="124"/>
      <c r="Q30"/>
      <c r="R30"/>
      <c r="S30"/>
      <c r="T30"/>
    </row>
    <row r="31" spans="2:20" s="1" customFormat="1" ht="20.149999999999999" customHeight="1" x14ac:dyDescent="0.35">
      <c r="B31" s="134"/>
      <c r="C31" s="135"/>
      <c r="D31" s="135"/>
      <c r="E31" s="140"/>
      <c r="F31" s="124"/>
      <c r="G31" s="124"/>
      <c r="Q31"/>
      <c r="R31"/>
      <c r="S31"/>
      <c r="T31"/>
    </row>
    <row r="32" spans="2:20" s="1" customFormat="1" ht="20.149999999999999" customHeight="1" x14ac:dyDescent="0.35">
      <c r="B32" s="134"/>
      <c r="C32" s="135"/>
      <c r="D32" s="135"/>
      <c r="E32" s="140"/>
      <c r="F32" s="124"/>
      <c r="G32" s="124"/>
      <c r="Q32"/>
      <c r="R32"/>
      <c r="S32"/>
      <c r="T32"/>
    </row>
    <row r="33" spans="2:20" s="1" customFormat="1" ht="20.149999999999999" customHeight="1" x14ac:dyDescent="0.35">
      <c r="B33" s="134"/>
      <c r="C33" s="135"/>
      <c r="D33" s="135"/>
      <c r="E33" s="140"/>
      <c r="F33" s="124"/>
      <c r="G33" s="124"/>
      <c r="Q33"/>
      <c r="R33"/>
      <c r="S33"/>
      <c r="T33"/>
    </row>
    <row r="34" spans="2:20" s="1" customFormat="1" ht="20.149999999999999" customHeight="1" x14ac:dyDescent="0.35">
      <c r="B34" s="134"/>
      <c r="C34" s="135"/>
      <c r="D34" s="135"/>
      <c r="E34" s="140"/>
      <c r="F34" s="124"/>
      <c r="G34" s="124"/>
      <c r="Q34"/>
      <c r="R34"/>
      <c r="S34"/>
      <c r="T34"/>
    </row>
    <row r="35" spans="2:20" s="1" customFormat="1" ht="20.149999999999999" customHeight="1" x14ac:dyDescent="0.35">
      <c r="B35" s="134"/>
      <c r="C35" s="135"/>
      <c r="D35" s="135"/>
      <c r="E35" s="140"/>
      <c r="F35" s="124"/>
      <c r="G35" s="124"/>
      <c r="Q35"/>
      <c r="R35"/>
      <c r="S35"/>
      <c r="T35"/>
    </row>
    <row r="36" spans="2:20" s="1" customFormat="1" ht="20.149999999999999" customHeight="1" x14ac:dyDescent="0.35">
      <c r="B36" s="134"/>
      <c r="C36" s="135"/>
      <c r="D36" s="135"/>
      <c r="E36" s="140"/>
      <c r="F36" s="124"/>
      <c r="G36" s="124"/>
      <c r="Q36"/>
      <c r="R36"/>
      <c r="S36"/>
      <c r="T36"/>
    </row>
    <row r="37" spans="2:20" s="1" customFormat="1" ht="20.149999999999999" customHeight="1" x14ac:dyDescent="0.35">
      <c r="B37" s="28"/>
      <c r="C37" s="137"/>
      <c r="D37" s="137"/>
      <c r="E37" s="3"/>
      <c r="F37" s="124"/>
      <c r="G37" s="124"/>
      <c r="Q37"/>
      <c r="R37"/>
      <c r="S37"/>
      <c r="T37"/>
    </row>
    <row r="38" spans="2:20" s="1" customFormat="1" ht="40" customHeight="1" x14ac:dyDescent="0.35">
      <c r="B38" s="29" t="s">
        <v>0</v>
      </c>
      <c r="C38" s="30"/>
      <c r="D38" s="30"/>
      <c r="E38" s="16">
        <f>+SUM(E28:E37)</f>
        <v>0</v>
      </c>
      <c r="F38" s="16">
        <f>SUM(F28:F37)</f>
        <v>0</v>
      </c>
      <c r="G38" s="7"/>
      <c r="Q38"/>
      <c r="R38"/>
      <c r="S38"/>
      <c r="T38"/>
    </row>
    <row r="39" spans="2:20" s="1" customFormat="1" x14ac:dyDescent="0.35">
      <c r="B39" s="4"/>
      <c r="C39" s="5"/>
      <c r="D39" s="5"/>
      <c r="E39" s="7"/>
    </row>
    <row r="40" spans="2:20" s="1" customFormat="1" ht="15.5" x14ac:dyDescent="0.35">
      <c r="B40" s="14" t="s">
        <v>29</v>
      </c>
      <c r="C40" s="15"/>
      <c r="D40" s="15"/>
      <c r="E40" s="15"/>
      <c r="F40" s="15"/>
      <c r="G40" s="15"/>
      <c r="H40" s="15"/>
      <c r="Q40"/>
      <c r="R40"/>
      <c r="S40"/>
      <c r="T40"/>
    </row>
    <row r="41" spans="2:20" s="1" customFormat="1" ht="51" customHeight="1" x14ac:dyDescent="0.35">
      <c r="B41" s="133" t="s">
        <v>5</v>
      </c>
      <c r="C41" s="17" t="s">
        <v>72</v>
      </c>
      <c r="D41" s="31" t="s">
        <v>16</v>
      </c>
      <c r="E41" s="18" t="s">
        <v>8</v>
      </c>
      <c r="F41" s="17" t="s">
        <v>13</v>
      </c>
      <c r="G41" s="17" t="s">
        <v>70</v>
      </c>
      <c r="H41" s="17" t="s">
        <v>83</v>
      </c>
      <c r="Q41"/>
      <c r="R41"/>
      <c r="S41"/>
      <c r="T41"/>
    </row>
    <row r="42" spans="2:20" s="1" customFormat="1" ht="20.149999999999999" customHeight="1" x14ac:dyDescent="0.35">
      <c r="B42" s="134"/>
      <c r="C42" s="135"/>
      <c r="D42" s="135"/>
      <c r="E42" s="136"/>
      <c r="F42" s="141">
        <f t="shared" ref="F42:F56" si="0">+D42*E42</f>
        <v>0</v>
      </c>
      <c r="G42" s="132"/>
      <c r="H42" s="124"/>
      <c r="Q42"/>
      <c r="R42"/>
      <c r="S42"/>
      <c r="T42"/>
    </row>
    <row r="43" spans="2:20" s="1" customFormat="1" ht="20.149999999999999" customHeight="1" x14ac:dyDescent="0.35">
      <c r="B43" s="134"/>
      <c r="C43" s="135"/>
      <c r="D43" s="135"/>
      <c r="E43" s="136"/>
      <c r="F43" s="141">
        <f t="shared" si="0"/>
        <v>0</v>
      </c>
      <c r="G43" s="132"/>
      <c r="H43" s="124"/>
      <c r="Q43"/>
      <c r="R43"/>
      <c r="S43"/>
      <c r="T43"/>
    </row>
    <row r="44" spans="2:20" s="1" customFormat="1" ht="20.149999999999999" customHeight="1" x14ac:dyDescent="0.35">
      <c r="B44" s="134"/>
      <c r="C44" s="135"/>
      <c r="D44" s="135"/>
      <c r="E44" s="136"/>
      <c r="F44" s="141">
        <f t="shared" si="0"/>
        <v>0</v>
      </c>
      <c r="G44" s="132"/>
      <c r="H44" s="124"/>
      <c r="Q44"/>
      <c r="R44"/>
      <c r="S44"/>
      <c r="T44"/>
    </row>
    <row r="45" spans="2:20" s="1" customFormat="1" ht="20.149999999999999" customHeight="1" x14ac:dyDescent="0.35">
      <c r="B45" s="134"/>
      <c r="C45" s="135"/>
      <c r="D45" s="135"/>
      <c r="E45" s="136"/>
      <c r="F45" s="141">
        <f t="shared" si="0"/>
        <v>0</v>
      </c>
      <c r="G45" s="132"/>
      <c r="H45" s="124"/>
      <c r="Q45"/>
      <c r="R45"/>
      <c r="S45"/>
      <c r="T45"/>
    </row>
    <row r="46" spans="2:20" s="1" customFormat="1" ht="20.149999999999999" customHeight="1" x14ac:dyDescent="0.35">
      <c r="B46" s="134"/>
      <c r="C46" s="135"/>
      <c r="D46" s="135"/>
      <c r="E46" s="136"/>
      <c r="F46" s="141">
        <f t="shared" si="0"/>
        <v>0</v>
      </c>
      <c r="G46" s="132"/>
      <c r="H46" s="124"/>
      <c r="Q46"/>
      <c r="R46"/>
      <c r="S46"/>
      <c r="T46"/>
    </row>
    <row r="47" spans="2:20" s="1" customFormat="1" ht="20.149999999999999" customHeight="1" x14ac:dyDescent="0.35">
      <c r="B47" s="134"/>
      <c r="C47" s="135"/>
      <c r="D47" s="135"/>
      <c r="E47" s="136"/>
      <c r="F47" s="141">
        <f t="shared" si="0"/>
        <v>0</v>
      </c>
      <c r="G47" s="132"/>
      <c r="H47" s="124"/>
      <c r="Q47"/>
      <c r="R47"/>
      <c r="S47"/>
      <c r="T47"/>
    </row>
    <row r="48" spans="2:20" s="1" customFormat="1" ht="20.149999999999999" customHeight="1" x14ac:dyDescent="0.35">
      <c r="B48" s="134"/>
      <c r="C48" s="135"/>
      <c r="D48" s="135"/>
      <c r="E48" s="136"/>
      <c r="F48" s="141">
        <f t="shared" si="0"/>
        <v>0</v>
      </c>
      <c r="G48" s="132"/>
      <c r="H48" s="124"/>
      <c r="Q48"/>
      <c r="R48"/>
      <c r="S48"/>
      <c r="T48"/>
    </row>
    <row r="49" spans="2:20" s="1" customFormat="1" ht="20.149999999999999" customHeight="1" x14ac:dyDescent="0.35">
      <c r="B49" s="134"/>
      <c r="C49" s="135"/>
      <c r="D49" s="135"/>
      <c r="E49" s="136"/>
      <c r="F49" s="141">
        <f t="shared" si="0"/>
        <v>0</v>
      </c>
      <c r="G49" s="132"/>
      <c r="H49" s="124"/>
      <c r="Q49"/>
      <c r="R49"/>
      <c r="S49"/>
      <c r="T49"/>
    </row>
    <row r="50" spans="2:20" s="1" customFormat="1" ht="20.149999999999999" customHeight="1" x14ac:dyDescent="0.35">
      <c r="B50" s="134"/>
      <c r="C50" s="135"/>
      <c r="D50" s="135"/>
      <c r="E50" s="136"/>
      <c r="F50" s="141">
        <f t="shared" si="0"/>
        <v>0</v>
      </c>
      <c r="G50" s="132"/>
      <c r="H50" s="124"/>
      <c r="Q50"/>
      <c r="R50"/>
      <c r="S50"/>
      <c r="T50"/>
    </row>
    <row r="51" spans="2:20" s="1" customFormat="1" ht="20.149999999999999" customHeight="1" x14ac:dyDescent="0.35">
      <c r="B51" s="134"/>
      <c r="C51" s="135"/>
      <c r="D51" s="135"/>
      <c r="E51" s="136"/>
      <c r="F51" s="141">
        <f t="shared" si="0"/>
        <v>0</v>
      </c>
      <c r="G51" s="132"/>
      <c r="H51" s="124"/>
      <c r="Q51"/>
      <c r="R51"/>
      <c r="S51"/>
      <c r="T51"/>
    </row>
    <row r="52" spans="2:20" s="1" customFormat="1" ht="20.149999999999999" customHeight="1" x14ac:dyDescent="0.35">
      <c r="B52" s="134"/>
      <c r="C52" s="135"/>
      <c r="D52" s="135"/>
      <c r="E52" s="136"/>
      <c r="F52" s="141">
        <f t="shared" si="0"/>
        <v>0</v>
      </c>
      <c r="G52" s="132"/>
      <c r="H52" s="124"/>
      <c r="Q52"/>
      <c r="R52"/>
      <c r="S52"/>
      <c r="T52"/>
    </row>
    <row r="53" spans="2:20" s="1" customFormat="1" ht="20.149999999999999" customHeight="1" x14ac:dyDescent="0.35">
      <c r="B53" s="134"/>
      <c r="C53" s="135"/>
      <c r="D53" s="135"/>
      <c r="E53" s="136"/>
      <c r="F53" s="141">
        <f t="shared" si="0"/>
        <v>0</v>
      </c>
      <c r="G53" s="132"/>
      <c r="H53" s="124"/>
      <c r="Q53"/>
      <c r="R53"/>
      <c r="S53"/>
      <c r="T53"/>
    </row>
    <row r="54" spans="2:20" s="1" customFormat="1" ht="20.149999999999999" customHeight="1" x14ac:dyDescent="0.35">
      <c r="B54" s="134"/>
      <c r="C54" s="135"/>
      <c r="D54" s="135"/>
      <c r="E54" s="136"/>
      <c r="F54" s="141">
        <f t="shared" si="0"/>
        <v>0</v>
      </c>
      <c r="G54" s="132"/>
      <c r="H54" s="124"/>
      <c r="Q54"/>
      <c r="R54"/>
      <c r="S54"/>
      <c r="T54"/>
    </row>
    <row r="55" spans="2:20" s="1" customFormat="1" ht="20.149999999999999" customHeight="1" x14ac:dyDescent="0.35">
      <c r="B55" s="134"/>
      <c r="C55" s="135"/>
      <c r="D55" s="135"/>
      <c r="E55" s="136"/>
      <c r="F55" s="141">
        <f t="shared" si="0"/>
        <v>0</v>
      </c>
      <c r="G55" s="132"/>
      <c r="H55" s="124"/>
      <c r="Q55"/>
      <c r="R55"/>
      <c r="S55"/>
      <c r="T55"/>
    </row>
    <row r="56" spans="2:20" s="1" customFormat="1" ht="20.149999999999999" customHeight="1" x14ac:dyDescent="0.35">
      <c r="B56" s="28"/>
      <c r="C56" s="137"/>
      <c r="D56" s="137"/>
      <c r="E56" s="138"/>
      <c r="F56" s="141">
        <f t="shared" si="0"/>
        <v>0</v>
      </c>
      <c r="G56" s="132"/>
      <c r="H56" s="124"/>
      <c r="Q56"/>
      <c r="R56"/>
      <c r="S56"/>
      <c r="T56"/>
    </row>
    <row r="57" spans="2:20" s="1" customFormat="1" ht="40" customHeight="1" x14ac:dyDescent="0.35">
      <c r="B57" s="29" t="s">
        <v>76</v>
      </c>
      <c r="C57" s="30"/>
      <c r="D57" s="30"/>
      <c r="E57" s="30"/>
      <c r="F57" s="19">
        <f>+SUM(F42:F56)</f>
        <v>0</v>
      </c>
      <c r="G57" s="16">
        <f>SUM(G42:G56)</f>
        <v>0</v>
      </c>
      <c r="H57" s="7"/>
      <c r="Q57"/>
      <c r="R57"/>
      <c r="S57"/>
      <c r="T57"/>
    </row>
    <row r="58" spans="2:20" s="1" customFormat="1" ht="20.149999999999999" customHeight="1" x14ac:dyDescent="0.35">
      <c r="B58" s="4"/>
      <c r="C58" s="5"/>
      <c r="D58" s="5"/>
      <c r="E58" s="6"/>
      <c r="F58" s="8"/>
    </row>
    <row r="59" spans="2:20" s="1" customFormat="1" x14ac:dyDescent="0.35">
      <c r="B59" s="6"/>
      <c r="C59" s="6"/>
      <c r="D59" s="6"/>
      <c r="E59" s="6"/>
      <c r="F59" s="6"/>
      <c r="Q59"/>
      <c r="R59"/>
      <c r="S59"/>
      <c r="T59"/>
    </row>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sheetData>
  <sheetProtection algorithmName="SHA-512" hashValue="3VuBMKhdpsi3SOEgEvvdEXQlvyfcMkKzBFJJQ1aWaOowvcFAPp961KefZWIROl/38ZEFHDw73PvPaX40OVp3UQ==" saltValue="CzyBfYoRk9sj6HSm3LJ3sg==" spinCount="100000" sheet="1" insertRows="0"/>
  <mergeCells count="15">
    <mergeCell ref="G24:H24"/>
    <mergeCell ref="B20:D20"/>
    <mergeCell ref="B22:D22"/>
    <mergeCell ref="B24:F24"/>
    <mergeCell ref="B3:F3"/>
    <mergeCell ref="B19:D19"/>
    <mergeCell ref="C6:H6"/>
    <mergeCell ref="C13:H13"/>
    <mergeCell ref="C14:H14"/>
    <mergeCell ref="C15:H15"/>
    <mergeCell ref="B17:H17"/>
    <mergeCell ref="C9:H9"/>
    <mergeCell ref="C10:H10"/>
    <mergeCell ref="C12:H12"/>
    <mergeCell ref="C7:H7"/>
  </mergeCells>
  <conditionalFormatting sqref="H21">
    <cfRule type="cellIs" dxfId="8" priority="1" operator="between">
      <formula>1</formula>
      <formula>3000</formula>
    </cfRule>
  </conditionalFormatting>
  <dataValidations count="1">
    <dataValidation type="list" allowBlank="1" showInputMessage="1" showErrorMessage="1" sqref="C12" xr:uid="{E69260E4-8ABF-4E33-931F-65D877C485F5}">
      <formula1>Comarques</formula1>
    </dataValidation>
  </dataValidations>
  <pageMargins left="0.25" right="0.25" top="0.75" bottom="0.75" header="0.3" footer="0.3"/>
  <pageSetup paperSize="9" scale="46" fitToHeight="0" orientation="portrait" r:id="rId1"/>
  <headerFooter>
    <oddFooter>&amp;R&amp;8Annex pressupost sol·licitud reforç projectes clústers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0CB46A6-CC94-4496-B7BF-9B52CA4D7F36}">
          <x14:formula1>
            <xm:f>'Valors possibles'!$Y$2:$Y$4</xm:f>
          </x14:formula1>
          <xm:sqref>C10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14FF9-01F9-472D-A213-DCB1374AE108}">
  <sheetPr>
    <tabColor theme="4" tint="-0.249977111117893"/>
    <pageSetUpPr fitToPage="1"/>
  </sheetPr>
  <dimension ref="A1:AB168"/>
  <sheetViews>
    <sheetView zoomScale="85" zoomScaleNormal="85" zoomScaleSheetLayoutView="62" workbookViewId="0">
      <selection activeCell="C9" sqref="C9:H9"/>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1796875" style="1" customWidth="1"/>
    <col min="8" max="8" width="19.7265625" style="1" customWidth="1"/>
    <col min="9" max="16" width="8.7265625" style="1"/>
  </cols>
  <sheetData>
    <row r="1" spans="2:28" ht="25.5" customHeight="1" x14ac:dyDescent="0.35">
      <c r="B1" s="1"/>
      <c r="C1" s="1"/>
      <c r="D1" s="1"/>
      <c r="E1" s="1"/>
      <c r="F1" s="1"/>
    </row>
    <row r="2" spans="2:28" ht="36" customHeight="1" x14ac:dyDescent="0.35">
      <c r="B2" s="1"/>
      <c r="C2" s="1"/>
      <c r="D2" s="1"/>
      <c r="E2" s="1"/>
      <c r="F2" s="1"/>
    </row>
    <row r="3" spans="2:28" ht="30" customHeight="1" x14ac:dyDescent="0.35">
      <c r="B3" s="250" t="s">
        <v>270</v>
      </c>
      <c r="C3" s="250"/>
      <c r="D3" s="250"/>
      <c r="E3" s="250"/>
      <c r="F3" s="250"/>
      <c r="Q3" s="1"/>
      <c r="R3" s="1"/>
      <c r="S3" s="1"/>
      <c r="T3" s="1"/>
      <c r="U3" s="1"/>
      <c r="V3" s="1"/>
      <c r="W3" s="1"/>
      <c r="X3" s="1"/>
      <c r="Y3" s="1"/>
      <c r="Z3" s="1"/>
      <c r="AA3" s="1"/>
      <c r="AB3" s="1"/>
    </row>
    <row r="4" spans="2:28" ht="23.5" x14ac:dyDescent="0.35">
      <c r="B4" s="9" t="s">
        <v>274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0" t="s">
        <v>77</v>
      </c>
      <c r="C6" s="408" t="s">
        <v>30</v>
      </c>
      <c r="D6" s="408"/>
      <c r="E6" s="408"/>
      <c r="F6" s="408"/>
      <c r="G6" s="408"/>
      <c r="H6" s="409"/>
      <c r="Q6" s="1"/>
      <c r="R6" s="1"/>
      <c r="S6" s="1"/>
      <c r="T6" s="1"/>
      <c r="U6" s="1"/>
      <c r="V6" s="1"/>
      <c r="W6" s="1"/>
      <c r="X6" s="1"/>
      <c r="Y6" s="1"/>
      <c r="Z6" s="1"/>
      <c r="AA6" s="1"/>
      <c r="AB6" s="1"/>
    </row>
    <row r="7" spans="2:28" ht="15" customHeight="1" x14ac:dyDescent="0.35">
      <c r="B7" s="11"/>
      <c r="C7" s="401"/>
      <c r="D7" s="401"/>
      <c r="E7" s="401"/>
      <c r="F7" s="401"/>
      <c r="G7" s="401"/>
      <c r="H7" s="402"/>
      <c r="Q7" s="1"/>
      <c r="R7" s="1"/>
      <c r="S7" s="1"/>
      <c r="T7" s="1"/>
      <c r="U7" s="1"/>
      <c r="V7" s="1"/>
      <c r="W7" s="1"/>
      <c r="X7" s="1"/>
      <c r="Y7" s="1"/>
      <c r="Z7" s="1"/>
      <c r="AA7" s="1"/>
      <c r="AB7" s="1"/>
    </row>
    <row r="8" spans="2:28" ht="18.5" x14ac:dyDescent="0.35">
      <c r="B8" s="192" t="s">
        <v>282</v>
      </c>
      <c r="C8" s="193" t="s">
        <v>279</v>
      </c>
      <c r="D8" s="193"/>
      <c r="E8" s="193"/>
      <c r="F8" s="193"/>
      <c r="G8" s="193"/>
      <c r="H8" s="194"/>
      <c r="Q8" s="1"/>
      <c r="R8" s="1"/>
      <c r="S8" s="1"/>
      <c r="T8" s="1"/>
      <c r="U8" s="1"/>
      <c r="V8" s="1"/>
      <c r="W8" s="1"/>
      <c r="X8" s="1"/>
      <c r="Y8" s="1"/>
      <c r="Z8" s="1"/>
      <c r="AA8" s="1"/>
      <c r="AB8" s="1"/>
    </row>
    <row r="9" spans="2:28" x14ac:dyDescent="0.35">
      <c r="B9" s="11"/>
      <c r="C9" s="401"/>
      <c r="D9" s="401"/>
      <c r="E9" s="401"/>
      <c r="F9" s="401"/>
      <c r="G9" s="401"/>
      <c r="H9" s="402"/>
      <c r="Q9" s="1"/>
      <c r="R9" s="1"/>
      <c r="S9" s="1"/>
      <c r="T9" s="1"/>
      <c r="U9" s="1"/>
      <c r="V9" s="1"/>
      <c r="W9" s="1"/>
      <c r="X9" s="1"/>
      <c r="Y9" s="1"/>
      <c r="Z9" s="1"/>
      <c r="AA9" s="1"/>
      <c r="AB9" s="1"/>
    </row>
    <row r="10" spans="2:28" ht="19.5" customHeight="1" x14ac:dyDescent="0.35">
      <c r="B10" s="188" t="s">
        <v>262</v>
      </c>
      <c r="C10" s="403" t="s">
        <v>258</v>
      </c>
      <c r="D10" s="403"/>
      <c r="E10" s="403"/>
      <c r="F10" s="403"/>
      <c r="G10" s="403"/>
      <c r="H10" s="428"/>
      <c r="Q10" s="1"/>
      <c r="R10" s="1"/>
      <c r="S10" s="1"/>
      <c r="T10" s="1"/>
      <c r="U10" s="1"/>
      <c r="V10" s="1"/>
      <c r="W10" s="1"/>
      <c r="X10" s="1"/>
      <c r="Y10" s="1"/>
      <c r="Z10" s="1"/>
      <c r="AA10" s="1"/>
      <c r="AB10" s="1"/>
    </row>
    <row r="11" spans="2:28" ht="15" customHeight="1" x14ac:dyDescent="0.35">
      <c r="B11" s="11"/>
      <c r="C11" s="189"/>
      <c r="D11" s="189"/>
      <c r="E11" s="189"/>
      <c r="F11" s="189"/>
      <c r="G11" s="189"/>
      <c r="H11" s="190"/>
      <c r="Q11" s="1"/>
      <c r="R11" s="1"/>
      <c r="S11" s="1"/>
      <c r="T11" s="1"/>
      <c r="U11" s="1"/>
      <c r="V11" s="1"/>
      <c r="W11" s="1"/>
      <c r="X11" s="1"/>
      <c r="Y11" s="1"/>
      <c r="Z11" s="1"/>
      <c r="AA11" s="1"/>
      <c r="AB11" s="1"/>
    </row>
    <row r="12" spans="2:28" ht="19" customHeight="1" x14ac:dyDescent="0.35">
      <c r="B12" s="191" t="s">
        <v>219</v>
      </c>
      <c r="C12" s="429" t="s">
        <v>220</v>
      </c>
      <c r="D12" s="429"/>
      <c r="E12" s="429"/>
      <c r="F12" s="429"/>
      <c r="G12" s="429"/>
      <c r="H12" s="430"/>
      <c r="Q12" s="1"/>
      <c r="R12" s="1"/>
      <c r="S12" s="1"/>
      <c r="T12" s="1"/>
      <c r="U12" s="1"/>
      <c r="V12" s="1"/>
      <c r="W12" s="1"/>
      <c r="X12" s="1"/>
      <c r="Y12" s="1"/>
      <c r="Z12" s="1"/>
      <c r="AA12" s="1"/>
      <c r="AB12" s="1"/>
    </row>
    <row r="13" spans="2:28" ht="15" customHeight="1" x14ac:dyDescent="0.35">
      <c r="B13" s="11"/>
      <c r="C13" s="432"/>
      <c r="D13" s="432"/>
      <c r="E13" s="432"/>
      <c r="F13" s="432"/>
      <c r="G13" s="432"/>
      <c r="H13" s="433"/>
      <c r="Q13" s="1"/>
      <c r="R13" s="1"/>
      <c r="S13" s="1"/>
      <c r="T13" s="1"/>
      <c r="U13" s="1"/>
      <c r="V13" s="1"/>
      <c r="W13" s="1"/>
      <c r="X13" s="1"/>
      <c r="Y13" s="1"/>
      <c r="Z13" s="1"/>
      <c r="AA13" s="1"/>
      <c r="AB13" s="1"/>
    </row>
    <row r="14" spans="2:28" ht="18.5" x14ac:dyDescent="0.35">
      <c r="B14" s="12" t="s">
        <v>11</v>
      </c>
      <c r="C14" s="426" t="str">
        <f>'DESPESES.SUB_Sol.licitant'!$C$10</f>
        <v>Escriure títol del projecte</v>
      </c>
      <c r="D14" s="426"/>
      <c r="E14" s="426"/>
      <c r="F14" s="426"/>
      <c r="G14" s="426"/>
      <c r="H14" s="427"/>
      <c r="Q14" s="1"/>
      <c r="R14" s="1"/>
      <c r="S14" s="1"/>
      <c r="T14" s="1"/>
      <c r="U14" s="1"/>
      <c r="V14" s="1"/>
      <c r="W14" s="1"/>
      <c r="X14" s="1"/>
      <c r="Y14" s="1"/>
      <c r="Z14" s="1"/>
      <c r="AA14" s="1"/>
      <c r="AB14" s="1"/>
    </row>
    <row r="15" spans="2:28" ht="19" thickBot="1" x14ac:dyDescent="0.4">
      <c r="B15" s="13"/>
      <c r="C15" s="434"/>
      <c r="D15" s="434"/>
      <c r="E15" s="434"/>
      <c r="F15" s="434"/>
      <c r="G15" s="434"/>
      <c r="H15" s="435"/>
      <c r="Q15" s="1"/>
      <c r="R15" s="1"/>
      <c r="S15" s="1"/>
      <c r="T15" s="1"/>
      <c r="U15" s="1"/>
      <c r="V15" s="1"/>
      <c r="W15" s="1"/>
      <c r="X15" s="1"/>
      <c r="Y15" s="1"/>
      <c r="Z15" s="1"/>
      <c r="AA15" s="1"/>
      <c r="AB15" s="1"/>
    </row>
    <row r="16" spans="2:28" s="1" customFormat="1" ht="15" customHeight="1" x14ac:dyDescent="0.35">
      <c r="B16" s="27"/>
      <c r="C16" s="27"/>
      <c r="D16" s="27"/>
      <c r="E16" s="27"/>
      <c r="F16" s="27"/>
    </row>
    <row r="17" spans="2:20" ht="23.5" x14ac:dyDescent="0.35">
      <c r="B17" s="417" t="s">
        <v>31</v>
      </c>
      <c r="C17" s="417"/>
      <c r="D17" s="417"/>
      <c r="E17" s="417"/>
      <c r="F17" s="417"/>
      <c r="G17" s="417"/>
      <c r="H17" s="417"/>
    </row>
    <row r="18" spans="2:20" s="1" customFormat="1" ht="20.149999999999999" customHeight="1" thickBot="1" x14ac:dyDescent="0.4">
      <c r="B18" s="27"/>
      <c r="C18" s="27"/>
      <c r="D18" s="27"/>
      <c r="E18" s="27"/>
      <c r="F18" s="27"/>
    </row>
    <row r="19" spans="2:20" s="1" customFormat="1" ht="30" customHeight="1" thickTop="1" x14ac:dyDescent="0.35">
      <c r="B19" s="420" t="s">
        <v>9</v>
      </c>
      <c r="C19" s="421"/>
      <c r="D19" s="421"/>
      <c r="E19" s="20"/>
      <c r="F19" s="174"/>
      <c r="G19" s="174"/>
      <c r="H19" s="174">
        <f>+$E$38</f>
        <v>0</v>
      </c>
    </row>
    <row r="20" spans="2:20" s="1" customFormat="1" ht="30" customHeight="1" x14ac:dyDescent="0.35">
      <c r="B20" s="424" t="s">
        <v>26</v>
      </c>
      <c r="C20" s="425"/>
      <c r="D20" s="425"/>
      <c r="E20" s="21"/>
      <c r="F20" s="175"/>
      <c r="G20" s="175"/>
      <c r="H20" s="175">
        <f>+$F$57</f>
        <v>0</v>
      </c>
    </row>
    <row r="21" spans="2:20" s="1" customFormat="1" ht="30" customHeight="1" thickBot="1" x14ac:dyDescent="0.4">
      <c r="B21" s="22" t="s">
        <v>14</v>
      </c>
      <c r="C21" s="23"/>
      <c r="D21" s="23"/>
      <c r="E21" s="24"/>
      <c r="F21" s="176"/>
      <c r="G21" s="176"/>
      <c r="H21" s="176">
        <f>SUM($H$19:$H$20)</f>
        <v>0</v>
      </c>
    </row>
    <row r="22" spans="2:20" s="1" customFormat="1" ht="30" customHeight="1" thickBot="1" x14ac:dyDescent="0.4">
      <c r="B22" s="422" t="s">
        <v>71</v>
      </c>
      <c r="C22" s="423"/>
      <c r="D22" s="423"/>
      <c r="E22" s="127"/>
      <c r="F22" s="177"/>
      <c r="G22" s="177"/>
      <c r="H22" s="177">
        <f>+$F$38+$G$57</f>
        <v>0</v>
      </c>
    </row>
    <row r="23" spans="2:20" s="1" customFormat="1" ht="15" thickTop="1" x14ac:dyDescent="0.35"/>
    <row r="24" spans="2:20" ht="23.5" x14ac:dyDescent="0.35">
      <c r="B24" s="417" t="s">
        <v>32</v>
      </c>
      <c r="C24" s="417"/>
      <c r="D24" s="417"/>
      <c r="E24" s="417"/>
      <c r="F24" s="417"/>
      <c r="G24" s="417"/>
      <c r="H24" s="417"/>
    </row>
    <row r="25" spans="2:20" x14ac:dyDescent="0.35">
      <c r="B25" s="1"/>
      <c r="C25" s="1"/>
      <c r="D25" s="1"/>
      <c r="E25" s="1"/>
      <c r="F25" s="1"/>
    </row>
    <row r="26" spans="2:20" s="1" customFormat="1" ht="15.5" x14ac:dyDescent="0.35">
      <c r="B26" s="14" t="s">
        <v>33</v>
      </c>
      <c r="C26" s="15"/>
      <c r="D26" s="15"/>
      <c r="E26" s="15"/>
      <c r="F26" s="15"/>
      <c r="G26" s="15"/>
      <c r="Q26"/>
      <c r="R26"/>
      <c r="S26"/>
      <c r="T26"/>
    </row>
    <row r="27" spans="2:20" s="1" customFormat="1" ht="50.25" customHeight="1" x14ac:dyDescent="0.35">
      <c r="B27" s="139" t="s">
        <v>2</v>
      </c>
      <c r="C27" s="31" t="s">
        <v>3</v>
      </c>
      <c r="D27" s="31" t="s">
        <v>4</v>
      </c>
      <c r="E27" s="17" t="s">
        <v>13</v>
      </c>
      <c r="F27" s="17" t="s">
        <v>70</v>
      </c>
      <c r="G27" s="17" t="s">
        <v>83</v>
      </c>
      <c r="Q27"/>
      <c r="R27"/>
      <c r="S27"/>
      <c r="T27"/>
    </row>
    <row r="28" spans="2:20" s="1" customFormat="1" ht="20.149999999999999" customHeight="1" x14ac:dyDescent="0.35">
      <c r="B28" s="134"/>
      <c r="C28" s="135"/>
      <c r="D28" s="135"/>
      <c r="E28" s="140"/>
      <c r="F28" s="124"/>
      <c r="G28" s="131"/>
      <c r="Q28"/>
      <c r="R28"/>
      <c r="S28"/>
      <c r="T28"/>
    </row>
    <row r="29" spans="2:20" s="1" customFormat="1" ht="20.149999999999999" customHeight="1" x14ac:dyDescent="0.35">
      <c r="B29" s="134"/>
      <c r="C29" s="135"/>
      <c r="D29" s="135"/>
      <c r="E29" s="140"/>
      <c r="F29" s="124"/>
      <c r="G29" s="131"/>
      <c r="Q29"/>
      <c r="R29"/>
      <c r="S29"/>
      <c r="T29"/>
    </row>
    <row r="30" spans="2:20" s="1" customFormat="1" ht="20.149999999999999" customHeight="1" x14ac:dyDescent="0.35">
      <c r="B30" s="134"/>
      <c r="C30" s="135"/>
      <c r="D30" s="135"/>
      <c r="E30" s="140"/>
      <c r="F30" s="124"/>
      <c r="G30" s="131"/>
      <c r="Q30"/>
      <c r="R30"/>
      <c r="S30"/>
      <c r="T30"/>
    </row>
    <row r="31" spans="2:20" s="1" customFormat="1" ht="20.149999999999999" customHeight="1" x14ac:dyDescent="0.35">
      <c r="B31" s="134"/>
      <c r="C31" s="135"/>
      <c r="D31" s="135"/>
      <c r="E31" s="140"/>
      <c r="F31" s="124"/>
      <c r="G31" s="131"/>
      <c r="Q31"/>
      <c r="R31"/>
      <c r="S31"/>
      <c r="T31"/>
    </row>
    <row r="32" spans="2:20" s="1" customFormat="1" ht="20.149999999999999" customHeight="1" x14ac:dyDescent="0.35">
      <c r="B32" s="134"/>
      <c r="C32" s="135"/>
      <c r="D32" s="135"/>
      <c r="E32" s="140"/>
      <c r="F32" s="124"/>
      <c r="G32" s="131"/>
      <c r="Q32"/>
      <c r="R32"/>
      <c r="S32"/>
      <c r="T32"/>
    </row>
    <row r="33" spans="2:20" s="1" customFormat="1" ht="20.149999999999999" customHeight="1" x14ac:dyDescent="0.35">
      <c r="B33" s="134"/>
      <c r="C33" s="135"/>
      <c r="D33" s="135"/>
      <c r="E33" s="140"/>
      <c r="F33" s="124"/>
      <c r="G33" s="131"/>
      <c r="Q33"/>
      <c r="R33"/>
      <c r="S33"/>
      <c r="T33"/>
    </row>
    <row r="34" spans="2:20" s="1" customFormat="1" ht="20.149999999999999" customHeight="1" x14ac:dyDescent="0.35">
      <c r="B34" s="134"/>
      <c r="C34" s="135"/>
      <c r="D34" s="135"/>
      <c r="E34" s="140"/>
      <c r="F34" s="124"/>
      <c r="G34" s="131"/>
      <c r="Q34"/>
      <c r="R34"/>
      <c r="S34"/>
      <c r="T34"/>
    </row>
    <row r="35" spans="2:20" s="1" customFormat="1" ht="20.149999999999999" customHeight="1" x14ac:dyDescent="0.35">
      <c r="B35" s="134"/>
      <c r="C35" s="135"/>
      <c r="D35" s="135"/>
      <c r="E35" s="140"/>
      <c r="F35" s="124"/>
      <c r="G35" s="131"/>
      <c r="Q35"/>
      <c r="R35"/>
      <c r="S35"/>
      <c r="T35"/>
    </row>
    <row r="36" spans="2:20" s="1" customFormat="1" ht="20.149999999999999" customHeight="1" x14ac:dyDescent="0.35">
      <c r="B36" s="134"/>
      <c r="C36" s="135"/>
      <c r="D36" s="135"/>
      <c r="E36" s="140"/>
      <c r="F36" s="124"/>
      <c r="G36" s="131"/>
      <c r="Q36"/>
      <c r="R36"/>
      <c r="S36"/>
      <c r="T36"/>
    </row>
    <row r="37" spans="2:20" s="1" customFormat="1" ht="20.149999999999999" customHeight="1" x14ac:dyDescent="0.35">
      <c r="B37" s="28"/>
      <c r="C37" s="137"/>
      <c r="D37" s="137"/>
      <c r="E37" s="3"/>
      <c r="F37" s="124"/>
      <c r="G37" s="131"/>
      <c r="Q37"/>
      <c r="R37"/>
      <c r="S37"/>
      <c r="T37"/>
    </row>
    <row r="38" spans="2:20" s="1" customFormat="1" ht="40" customHeight="1" x14ac:dyDescent="0.35">
      <c r="B38" s="29" t="s">
        <v>0</v>
      </c>
      <c r="C38" s="30"/>
      <c r="D38" s="30"/>
      <c r="E38" s="16">
        <f>+SUM(E28:E37)</f>
        <v>0</v>
      </c>
      <c r="F38" s="126">
        <f>SUM(F28:F37)</f>
        <v>0</v>
      </c>
      <c r="G38" s="128"/>
      <c r="Q38"/>
      <c r="R38"/>
      <c r="S38"/>
      <c r="T38"/>
    </row>
    <row r="39" spans="2:20" s="1" customFormat="1" x14ac:dyDescent="0.35">
      <c r="B39" s="4"/>
      <c r="C39" s="5"/>
      <c r="D39" s="5"/>
      <c r="E39" s="7"/>
    </row>
    <row r="40" spans="2:20" s="1" customFormat="1" ht="15.5" x14ac:dyDescent="0.35">
      <c r="B40" s="14" t="s">
        <v>34</v>
      </c>
      <c r="C40" s="15"/>
      <c r="D40" s="15"/>
      <c r="E40" s="15"/>
      <c r="F40" s="15"/>
      <c r="G40" s="15"/>
      <c r="H40" s="15"/>
      <c r="Q40"/>
      <c r="R40"/>
      <c r="S40"/>
      <c r="T40"/>
    </row>
    <row r="41" spans="2:20" s="1" customFormat="1" ht="51" customHeight="1" x14ac:dyDescent="0.35">
      <c r="B41" s="133" t="s">
        <v>5</v>
      </c>
      <c r="C41" s="17" t="s">
        <v>72</v>
      </c>
      <c r="D41" s="31" t="s">
        <v>16</v>
      </c>
      <c r="E41" s="18" t="s">
        <v>8</v>
      </c>
      <c r="F41" s="17" t="s">
        <v>13</v>
      </c>
      <c r="G41" s="17" t="s">
        <v>70</v>
      </c>
      <c r="H41" s="17" t="s">
        <v>83</v>
      </c>
      <c r="Q41"/>
      <c r="R41"/>
      <c r="S41"/>
      <c r="T41"/>
    </row>
    <row r="42" spans="2:20" s="1" customFormat="1" ht="20.149999999999999" customHeight="1" x14ac:dyDescent="0.35">
      <c r="B42" s="134"/>
      <c r="C42" s="135"/>
      <c r="D42" s="135"/>
      <c r="E42" s="136"/>
      <c r="F42" s="142">
        <f>+D42*E42</f>
        <v>0</v>
      </c>
      <c r="G42" s="132"/>
      <c r="H42" s="131"/>
      <c r="Q42"/>
      <c r="R42"/>
      <c r="S42"/>
      <c r="T42"/>
    </row>
    <row r="43" spans="2:20" s="1" customFormat="1" ht="20.149999999999999" customHeight="1" x14ac:dyDescent="0.35">
      <c r="B43" s="134"/>
      <c r="C43" s="135"/>
      <c r="D43" s="135"/>
      <c r="E43" s="136"/>
      <c r="F43" s="142">
        <f t="shared" ref="F43:F56" si="0">+D43*E43</f>
        <v>0</v>
      </c>
      <c r="G43" s="132"/>
      <c r="H43" s="131"/>
      <c r="Q43"/>
      <c r="R43"/>
      <c r="S43"/>
      <c r="T43"/>
    </row>
    <row r="44" spans="2:20" s="1" customFormat="1" ht="20.149999999999999" customHeight="1" x14ac:dyDescent="0.35">
      <c r="B44" s="134"/>
      <c r="C44" s="135"/>
      <c r="D44" s="135"/>
      <c r="E44" s="136"/>
      <c r="F44" s="142">
        <f t="shared" si="0"/>
        <v>0</v>
      </c>
      <c r="G44" s="132"/>
      <c r="H44" s="131"/>
      <c r="Q44"/>
      <c r="R44"/>
      <c r="S44"/>
      <c r="T44"/>
    </row>
    <row r="45" spans="2:20" s="1" customFormat="1" ht="20.149999999999999" customHeight="1" x14ac:dyDescent="0.35">
      <c r="B45" s="134"/>
      <c r="C45" s="135"/>
      <c r="D45" s="135"/>
      <c r="E45" s="136"/>
      <c r="F45" s="142">
        <f t="shared" si="0"/>
        <v>0</v>
      </c>
      <c r="G45" s="132"/>
      <c r="H45" s="131"/>
      <c r="Q45"/>
      <c r="R45"/>
      <c r="S45"/>
      <c r="T45"/>
    </row>
    <row r="46" spans="2:20" s="1" customFormat="1" ht="20.149999999999999" customHeight="1" x14ac:dyDescent="0.35">
      <c r="B46" s="134"/>
      <c r="C46" s="135"/>
      <c r="D46" s="135"/>
      <c r="E46" s="136"/>
      <c r="F46" s="142">
        <f t="shared" si="0"/>
        <v>0</v>
      </c>
      <c r="G46" s="132"/>
      <c r="H46" s="131"/>
      <c r="Q46"/>
      <c r="R46"/>
      <c r="S46"/>
      <c r="T46"/>
    </row>
    <row r="47" spans="2:20" s="1" customFormat="1" ht="20.149999999999999" customHeight="1" x14ac:dyDescent="0.35">
      <c r="B47" s="134"/>
      <c r="C47" s="135"/>
      <c r="D47" s="135"/>
      <c r="E47" s="136"/>
      <c r="F47" s="142">
        <f t="shared" si="0"/>
        <v>0</v>
      </c>
      <c r="G47" s="132"/>
      <c r="H47" s="131"/>
      <c r="Q47"/>
      <c r="R47"/>
      <c r="S47"/>
      <c r="T47"/>
    </row>
    <row r="48" spans="2:20" s="1" customFormat="1" ht="20.149999999999999" customHeight="1" x14ac:dyDescent="0.35">
      <c r="B48" s="134"/>
      <c r="C48" s="135"/>
      <c r="D48" s="135"/>
      <c r="E48" s="136"/>
      <c r="F48" s="142">
        <f t="shared" si="0"/>
        <v>0</v>
      </c>
      <c r="G48" s="132"/>
      <c r="H48" s="131"/>
      <c r="Q48"/>
      <c r="R48"/>
      <c r="S48"/>
      <c r="T48"/>
    </row>
    <row r="49" spans="2:20" s="1" customFormat="1" ht="20.149999999999999" customHeight="1" x14ac:dyDescent="0.35">
      <c r="B49" s="134"/>
      <c r="C49" s="135"/>
      <c r="D49" s="135"/>
      <c r="E49" s="136"/>
      <c r="F49" s="142">
        <f t="shared" si="0"/>
        <v>0</v>
      </c>
      <c r="G49" s="132"/>
      <c r="H49" s="131"/>
      <c r="Q49"/>
      <c r="R49"/>
      <c r="S49"/>
      <c r="T49"/>
    </row>
    <row r="50" spans="2:20" s="1" customFormat="1" ht="20.149999999999999" customHeight="1" x14ac:dyDescent="0.35">
      <c r="B50" s="134"/>
      <c r="C50" s="135"/>
      <c r="D50" s="135"/>
      <c r="E50" s="136"/>
      <c r="F50" s="142">
        <f t="shared" si="0"/>
        <v>0</v>
      </c>
      <c r="G50" s="132"/>
      <c r="H50" s="131"/>
      <c r="Q50"/>
      <c r="R50"/>
      <c r="S50"/>
      <c r="T50"/>
    </row>
    <row r="51" spans="2:20" s="1" customFormat="1" ht="20.149999999999999" customHeight="1" x14ac:dyDescent="0.35">
      <c r="B51" s="134"/>
      <c r="C51" s="135"/>
      <c r="D51" s="135"/>
      <c r="E51" s="136"/>
      <c r="F51" s="142">
        <f t="shared" si="0"/>
        <v>0</v>
      </c>
      <c r="G51" s="132"/>
      <c r="H51" s="131"/>
      <c r="Q51"/>
      <c r="R51"/>
      <c r="S51"/>
      <c r="T51"/>
    </row>
    <row r="52" spans="2:20" s="1" customFormat="1" ht="20.149999999999999" customHeight="1" x14ac:dyDescent="0.35">
      <c r="B52" s="134"/>
      <c r="C52" s="135"/>
      <c r="D52" s="135"/>
      <c r="E52" s="136"/>
      <c r="F52" s="142">
        <f t="shared" si="0"/>
        <v>0</v>
      </c>
      <c r="G52" s="132"/>
      <c r="H52" s="131"/>
      <c r="Q52"/>
      <c r="R52"/>
      <c r="S52"/>
      <c r="T52"/>
    </row>
    <row r="53" spans="2:20" s="1" customFormat="1" ht="20.149999999999999" customHeight="1" x14ac:dyDescent="0.35">
      <c r="B53" s="134"/>
      <c r="C53" s="135"/>
      <c r="D53" s="135"/>
      <c r="E53" s="136"/>
      <c r="F53" s="142">
        <f t="shared" si="0"/>
        <v>0</v>
      </c>
      <c r="G53" s="132"/>
      <c r="H53" s="131"/>
      <c r="Q53"/>
      <c r="R53"/>
      <c r="S53"/>
      <c r="T53"/>
    </row>
    <row r="54" spans="2:20" s="1" customFormat="1" ht="20.149999999999999" customHeight="1" x14ac:dyDescent="0.35">
      <c r="B54" s="134"/>
      <c r="C54" s="135"/>
      <c r="D54" s="135"/>
      <c r="E54" s="136"/>
      <c r="F54" s="142">
        <f t="shared" si="0"/>
        <v>0</v>
      </c>
      <c r="G54" s="132"/>
      <c r="H54" s="131"/>
      <c r="Q54"/>
      <c r="R54"/>
      <c r="S54"/>
      <c r="T54"/>
    </row>
    <row r="55" spans="2:20" s="1" customFormat="1" ht="20.149999999999999" customHeight="1" x14ac:dyDescent="0.35">
      <c r="B55" s="134"/>
      <c r="C55" s="135"/>
      <c r="D55" s="135"/>
      <c r="E55" s="136"/>
      <c r="F55" s="142">
        <f t="shared" si="0"/>
        <v>0</v>
      </c>
      <c r="G55" s="132"/>
      <c r="H55" s="131"/>
      <c r="Q55"/>
      <c r="R55"/>
      <c r="S55"/>
      <c r="T55"/>
    </row>
    <row r="56" spans="2:20" s="1" customFormat="1" ht="20.149999999999999" customHeight="1" x14ac:dyDescent="0.35">
      <c r="B56" s="28"/>
      <c r="C56" s="137"/>
      <c r="D56" s="137"/>
      <c r="E56" s="138"/>
      <c r="F56" s="142">
        <f t="shared" si="0"/>
        <v>0</v>
      </c>
      <c r="G56" s="132"/>
      <c r="H56" s="131"/>
      <c r="Q56"/>
      <c r="R56"/>
      <c r="S56"/>
      <c r="T56"/>
    </row>
    <row r="57" spans="2:20" s="1" customFormat="1" ht="40" customHeight="1" x14ac:dyDescent="0.35">
      <c r="B57" s="29" t="s">
        <v>78</v>
      </c>
      <c r="C57" s="30"/>
      <c r="D57" s="30"/>
      <c r="E57" s="30"/>
      <c r="F57" s="19">
        <f>+SUM(F42:F56)</f>
        <v>0</v>
      </c>
      <c r="G57" s="126">
        <f>SUM(G42:G56)</f>
        <v>0</v>
      </c>
      <c r="H57" s="128"/>
      <c r="Q57"/>
      <c r="R57"/>
      <c r="S57"/>
      <c r="T57"/>
    </row>
    <row r="58" spans="2:20" s="1" customFormat="1" ht="20.149999999999999" customHeight="1" x14ac:dyDescent="0.35">
      <c r="B58" s="4"/>
      <c r="C58" s="5"/>
      <c r="D58" s="5"/>
      <c r="E58" s="6"/>
      <c r="F58" s="8"/>
    </row>
    <row r="59" spans="2:20" s="1" customFormat="1" x14ac:dyDescent="0.35">
      <c r="B59" s="6"/>
      <c r="C59" s="6"/>
      <c r="D59" s="6"/>
      <c r="E59" s="6"/>
      <c r="F59" s="6"/>
      <c r="Q59"/>
      <c r="R59"/>
      <c r="S59"/>
      <c r="T59"/>
    </row>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sheetData>
  <sheetProtection algorithmName="SHA-512" hashValue="Xz7L/vFKMr4qgQWpol8Y6LOWHf9zAlNlR9xPikZqX99+ntTJH5+eUW8VU1ter5uEgp3VejU6Ci0Lvvm0Q6xDwQ==" saltValue="fqC+O+ZykEnwzAXeR5ST4A==" spinCount="100000" sheet="1" insertRows="0"/>
  <mergeCells count="14">
    <mergeCell ref="B24:H24"/>
    <mergeCell ref="B20:D20"/>
    <mergeCell ref="B22:D22"/>
    <mergeCell ref="B3:F3"/>
    <mergeCell ref="B19:D19"/>
    <mergeCell ref="C6:H6"/>
    <mergeCell ref="C13:H13"/>
    <mergeCell ref="C15:H15"/>
    <mergeCell ref="C14:H14"/>
    <mergeCell ref="B17:H17"/>
    <mergeCell ref="C9:H9"/>
    <mergeCell ref="C10:H10"/>
    <mergeCell ref="C12:H12"/>
    <mergeCell ref="C7:H7"/>
  </mergeCells>
  <conditionalFormatting sqref="H21">
    <cfRule type="cellIs" dxfId="7" priority="1" operator="between">
      <formula>1</formula>
      <formula>3000</formula>
    </cfRule>
  </conditionalFormatting>
  <dataValidations count="1">
    <dataValidation type="list" allowBlank="1" showInputMessage="1" showErrorMessage="1" sqref="C12" xr:uid="{145862DA-E1B3-4148-987B-903566E383EE}">
      <formula1>Comarques</formula1>
    </dataValidation>
  </dataValidations>
  <pageMargins left="0.25" right="0.25" top="0.75" bottom="0.75" header="0.3" footer="0.3"/>
  <pageSetup paperSize="9" scale="46" fitToHeight="0" orientation="portrait" r:id="rId1"/>
  <headerFooter>
    <oddFooter>&amp;R&amp;8
Annex pressupost sol·licitud reforç projectes clústers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1BA4A8F-2320-43C4-82C7-E53461FD0AFA}">
          <x14:formula1>
            <xm:f>'Valors possibles'!$Y$2:$Y$4</xm:f>
          </x14:formula1>
          <xm:sqref>C10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17</vt:i4>
      </vt:variant>
      <vt:variant>
        <vt:lpstr>Intervals amb nom</vt:lpstr>
      </vt:variant>
      <vt:variant>
        <vt:i4>31</vt:i4>
      </vt:variant>
    </vt:vector>
  </HeadingPairs>
  <TitlesOfParts>
    <vt:vector size="48" baseType="lpstr">
      <vt:lpstr>Instruccions</vt:lpstr>
      <vt:lpstr>ACE0102_F1_PUNTUACIÓexpedient</vt:lpstr>
      <vt:lpstr>ACE102_resumPROJECTE</vt:lpstr>
      <vt:lpstr>ACE102_CÀLCUL_Criteri_territori</vt:lpstr>
      <vt:lpstr>ACE102_CÀLCUL_Criteri_Tipologia</vt:lpstr>
      <vt:lpstr>DESPESES.SUB_Sol.licitant</vt:lpstr>
      <vt:lpstr>DESPESES.SUB_Participant 01</vt:lpstr>
      <vt:lpstr>DESPESES.SUB_Participant 02</vt:lpstr>
      <vt:lpstr>DESPESES.SUB_Participant 03</vt:lpstr>
      <vt:lpstr>DESPESES.SUB_Participant 04</vt:lpstr>
      <vt:lpstr>DESPESES.SUB_Participant 05</vt:lpstr>
      <vt:lpstr>DESPESES.SUB_Participant 06</vt:lpstr>
      <vt:lpstr>DESPESES.SUB_Participant 07</vt:lpstr>
      <vt:lpstr>DESPESES.SUB_Participant 08</vt:lpstr>
      <vt:lpstr>DESPESES.SUB_Participant 09</vt:lpstr>
      <vt:lpstr>DESPESES.SUB_Participant 10</vt:lpstr>
      <vt:lpstr>Valors possibles</vt:lpstr>
      <vt:lpstr>_1a</vt:lpstr>
      <vt:lpstr>_1b</vt:lpstr>
      <vt:lpstr>_2a</vt:lpstr>
      <vt:lpstr>_2b</vt:lpstr>
      <vt:lpstr>_2c</vt:lpstr>
      <vt:lpstr>_3a</vt:lpstr>
      <vt:lpstr>_3b</vt:lpstr>
      <vt:lpstr>_4a</vt:lpstr>
      <vt:lpstr>_4b</vt:lpstr>
      <vt:lpstr>_5a</vt:lpstr>
      <vt:lpstr>_5b</vt:lpstr>
      <vt:lpstr>_5c</vt:lpstr>
      <vt:lpstr>_6a</vt:lpstr>
      <vt:lpstr>_6b</vt:lpstr>
      <vt:lpstr>_7a</vt:lpstr>
      <vt:lpstr>ACE0102_F1_PUNTUACIÓexpedient!Àrea_d'impressió</vt:lpstr>
      <vt:lpstr>ACE102_CÀLCUL_Criteri_territori!Àrea_d'impressió</vt:lpstr>
      <vt:lpstr>ACE102_resumPROJECTE!Àrea_d'impressió</vt:lpstr>
      <vt:lpstr>'DESPESES.SUB_Participant 01'!Àrea_d'impressió</vt:lpstr>
      <vt:lpstr>'DESPESES.SUB_Participant 02'!Àrea_d'impressió</vt:lpstr>
      <vt:lpstr>'DESPESES.SUB_Participant 03'!Àrea_d'impressió</vt:lpstr>
      <vt:lpstr>'DESPESES.SUB_Participant 04'!Àrea_d'impressió</vt:lpstr>
      <vt:lpstr>'DESPESES.SUB_Participant 05'!Àrea_d'impressió</vt:lpstr>
      <vt:lpstr>'DESPESES.SUB_Participant 06'!Àrea_d'impressió</vt:lpstr>
      <vt:lpstr>'DESPESES.SUB_Participant 07'!Àrea_d'impressió</vt:lpstr>
      <vt:lpstr>'DESPESES.SUB_Participant 08'!Àrea_d'impressió</vt:lpstr>
      <vt:lpstr>'DESPESES.SUB_Participant 09'!Àrea_d'impressió</vt:lpstr>
      <vt:lpstr>'DESPESES.SUB_Participant 10'!Àrea_d'impressió</vt:lpstr>
      <vt:lpstr>DESPESES.SUB_Sol.licitant!Àrea_d'impressió</vt:lpstr>
      <vt:lpstr>Instruccions!Àrea_d'impressió</vt:lpstr>
      <vt:lpstr>Comarques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Janssen</dc:creator>
  <cp:lastModifiedBy>Mireia Raurell</cp:lastModifiedBy>
  <cp:lastPrinted>2022-04-08T09:19:16Z</cp:lastPrinted>
  <dcterms:created xsi:type="dcterms:W3CDTF">2020-06-22T10:42:31Z</dcterms:created>
  <dcterms:modified xsi:type="dcterms:W3CDTF">2023-07-26T08:08:19Z</dcterms:modified>
</cp:coreProperties>
</file>