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R:\AREA PROJECTES RDi\1-PROGRAMES AJUTS RDi\2020_AJUTS\2020_Nuclis RD Internacional\Guió MT sol·licitud\"/>
    </mc:Choice>
  </mc:AlternateContent>
  <xr:revisionPtr revIDLastSave="0" documentId="8_{B28CCBAA-99B3-4C05-90F6-21933DBC1918}" xr6:coauthVersionLast="45" xr6:coauthVersionMax="45" xr10:uidLastSave="{00000000-0000-0000-0000-000000000000}"/>
  <bookViews>
    <workbookView xWindow="-120" yWindow="-120" windowWidth="29040" windowHeight="15840" activeTab="1" xr2:uid="{F854858B-141D-4F79-947F-09FCC60F1806}"/>
    <workbookView xWindow="-120" yWindow="-120" windowWidth="29040" windowHeight="15840" xr2:uid="{A3CFD5F6-DD86-4309-88C3-460F19C6D2D2}"/>
  </bookViews>
  <sheets>
    <sheet name="Instruccions" sheetId="6" r:id="rId1"/>
    <sheet name="Beneficiari 1" sheetId="1" r:id="rId2"/>
    <sheet name="Beneficiari 2 (prj. col·lab)" sheetId="7" r:id="rId3"/>
    <sheet name="Resum projecte" sheetId="8" r:id="rId4"/>
    <sheet name="Hoja2" sheetId="2" state="hidden" r:id="rId5"/>
  </sheets>
  <definedNames>
    <definedName name="_xlnm.Print_Area" localSheetId="1">'Beneficiari 1'!$A$1:$H$91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0" i="7" l="1"/>
  <c r="C26" i="8"/>
  <c r="D37" i="8" l="1"/>
  <c r="J22" i="8" l="1"/>
  <c r="J20" i="8"/>
  <c r="K20" i="8"/>
  <c r="L20" i="8"/>
  <c r="G22" i="8"/>
  <c r="D20" i="8"/>
  <c r="G20" i="8" s="1"/>
  <c r="K89" i="1"/>
  <c r="I89" i="1"/>
  <c r="E68" i="7"/>
  <c r="I67" i="7"/>
  <c r="K67" i="7" s="1"/>
  <c r="H67" i="7"/>
  <c r="K66" i="7"/>
  <c r="I66" i="7"/>
  <c r="H66" i="7"/>
  <c r="I65" i="7"/>
  <c r="K65" i="7" s="1"/>
  <c r="H65" i="7"/>
  <c r="I64" i="7"/>
  <c r="K64" i="7" s="1"/>
  <c r="H64" i="7"/>
  <c r="I63" i="7"/>
  <c r="K63" i="7" s="1"/>
  <c r="H63" i="7"/>
  <c r="K62" i="7"/>
  <c r="I62" i="7"/>
  <c r="H62" i="7"/>
  <c r="I61" i="7"/>
  <c r="K61" i="7" s="1"/>
  <c r="H61" i="7"/>
  <c r="I60" i="7"/>
  <c r="I68" i="7" s="1"/>
  <c r="K68" i="7" s="1"/>
  <c r="K88" i="7" s="1"/>
  <c r="L36" i="8" s="1"/>
  <c r="H68" i="7"/>
  <c r="E88" i="7" s="1"/>
  <c r="D36" i="8" s="1"/>
  <c r="G36" i="8" s="1"/>
  <c r="H26" i="7"/>
  <c r="I26" i="7"/>
  <c r="J26" i="7" s="1"/>
  <c r="K26" i="7"/>
  <c r="H68" i="1"/>
  <c r="I68" i="1"/>
  <c r="K68" i="1" s="1"/>
  <c r="E69" i="1"/>
  <c r="I67" i="1"/>
  <c r="K67" i="1" s="1"/>
  <c r="H67" i="1"/>
  <c r="I66" i="1"/>
  <c r="K66" i="1" s="1"/>
  <c r="H66" i="1"/>
  <c r="K65" i="1"/>
  <c r="I65" i="1"/>
  <c r="H65" i="1"/>
  <c r="I64" i="1"/>
  <c r="K64" i="1" s="1"/>
  <c r="H64" i="1"/>
  <c r="I63" i="1"/>
  <c r="K63" i="1" s="1"/>
  <c r="H63" i="1"/>
  <c r="I62" i="1"/>
  <c r="K62" i="1" s="1"/>
  <c r="H62" i="1"/>
  <c r="I61" i="1"/>
  <c r="I69" i="1" s="1"/>
  <c r="K69" i="1" s="1"/>
  <c r="H61" i="1"/>
  <c r="K74" i="1"/>
  <c r="K75" i="1"/>
  <c r="H76" i="1"/>
  <c r="I76" i="1"/>
  <c r="E81" i="1"/>
  <c r="I81" i="1"/>
  <c r="K81" i="1"/>
  <c r="J81" i="1" s="1"/>
  <c r="E82" i="1"/>
  <c r="I82" i="1"/>
  <c r="K82" i="1"/>
  <c r="J82" i="1" s="1"/>
  <c r="E83" i="1"/>
  <c r="I83" i="1"/>
  <c r="K83" i="1"/>
  <c r="J83" i="1" s="1"/>
  <c r="I88" i="7" l="1"/>
  <c r="J68" i="7"/>
  <c r="J88" i="7" s="1"/>
  <c r="K36" i="8" s="1"/>
  <c r="H88" i="7"/>
  <c r="H90" i="7" s="1"/>
  <c r="E90" i="7"/>
  <c r="J69" i="1"/>
  <c r="J89" i="1" s="1"/>
  <c r="K61" i="1"/>
  <c r="H69" i="1"/>
  <c r="E89" i="1" s="1"/>
  <c r="H89" i="1" s="1"/>
  <c r="K60" i="7"/>
  <c r="H19" i="7"/>
  <c r="H20" i="1"/>
  <c r="J36" i="8" l="1"/>
  <c r="I90" i="7"/>
  <c r="M43" i="8"/>
  <c r="K86" i="7"/>
  <c r="J86" i="7" s="1"/>
  <c r="K34" i="8" s="1"/>
  <c r="I86" i="7"/>
  <c r="J34" i="8" s="1"/>
  <c r="E86" i="7"/>
  <c r="D34" i="8" s="1"/>
  <c r="K85" i="7"/>
  <c r="J85" i="7" s="1"/>
  <c r="K33" i="8" s="1"/>
  <c r="I85" i="7"/>
  <c r="J33" i="8" s="1"/>
  <c r="E85" i="7"/>
  <c r="D33" i="8" s="1"/>
  <c r="K84" i="7"/>
  <c r="K87" i="7" s="1"/>
  <c r="J87" i="7" s="1"/>
  <c r="K35" i="8" s="1"/>
  <c r="I84" i="7"/>
  <c r="I87" i="7" s="1"/>
  <c r="J35" i="8" s="1"/>
  <c r="E84" i="7"/>
  <c r="K82" i="7"/>
  <c r="J82" i="7" s="1"/>
  <c r="K30" i="8" s="1"/>
  <c r="I82" i="7"/>
  <c r="J30" i="8" s="1"/>
  <c r="E82" i="7"/>
  <c r="D30" i="8" s="1"/>
  <c r="K81" i="7"/>
  <c r="J81" i="7" s="1"/>
  <c r="K29" i="8" s="1"/>
  <c r="I81" i="7"/>
  <c r="J29" i="8" s="1"/>
  <c r="E81" i="7"/>
  <c r="D29" i="8" s="1"/>
  <c r="K80" i="7"/>
  <c r="L28" i="8" s="1"/>
  <c r="I80" i="7"/>
  <c r="I83" i="7" s="1"/>
  <c r="J31" i="8" s="1"/>
  <c r="E80" i="7"/>
  <c r="D28" i="8" s="1"/>
  <c r="I75" i="7"/>
  <c r="I89" i="7" s="1"/>
  <c r="K89" i="7" s="1"/>
  <c r="J89" i="7" s="1"/>
  <c r="K37" i="8" s="1"/>
  <c r="H75" i="7"/>
  <c r="E89" i="7" s="1"/>
  <c r="K74" i="7"/>
  <c r="K73" i="7"/>
  <c r="I55" i="7"/>
  <c r="H55" i="7"/>
  <c r="J54" i="7"/>
  <c r="K54" i="7" s="1"/>
  <c r="J53" i="7"/>
  <c r="K53" i="7" s="1"/>
  <c r="J52" i="7"/>
  <c r="K52" i="7" s="1"/>
  <c r="J51" i="7"/>
  <c r="K51" i="7" s="1"/>
  <c r="J50" i="7"/>
  <c r="K50" i="7" s="1"/>
  <c r="J49" i="7"/>
  <c r="K49" i="7" s="1"/>
  <c r="J48" i="7"/>
  <c r="K48" i="7" s="1"/>
  <c r="J47" i="7"/>
  <c r="K47" i="7" s="1"/>
  <c r="J46" i="7"/>
  <c r="K46" i="7" s="1"/>
  <c r="J45" i="7"/>
  <c r="K45" i="7" s="1"/>
  <c r="I40" i="7"/>
  <c r="H40" i="7"/>
  <c r="J39" i="7"/>
  <c r="K39" i="7" s="1"/>
  <c r="J38" i="7"/>
  <c r="K38" i="7" s="1"/>
  <c r="J37" i="7"/>
  <c r="K37" i="7" s="1"/>
  <c r="J36" i="7"/>
  <c r="K36" i="7" s="1"/>
  <c r="J35" i="7"/>
  <c r="K35" i="7" s="1"/>
  <c r="J34" i="7"/>
  <c r="K34" i="7" s="1"/>
  <c r="J33" i="7"/>
  <c r="K33" i="7" s="1"/>
  <c r="E27" i="7"/>
  <c r="I25" i="7"/>
  <c r="J25" i="7" s="1"/>
  <c r="H25" i="7"/>
  <c r="I24" i="7"/>
  <c r="J24" i="7" s="1"/>
  <c r="H24" i="7"/>
  <c r="K23" i="7"/>
  <c r="I23" i="7"/>
  <c r="J23" i="7" s="1"/>
  <c r="H23" i="7"/>
  <c r="I22" i="7"/>
  <c r="J22" i="7" s="1"/>
  <c r="H22" i="7"/>
  <c r="I21" i="7"/>
  <c r="J21" i="7" s="1"/>
  <c r="H21" i="7"/>
  <c r="I20" i="7"/>
  <c r="J20" i="7" s="1"/>
  <c r="H20" i="7"/>
  <c r="I19" i="7"/>
  <c r="K19" i="7" s="1"/>
  <c r="J55" i="1"/>
  <c r="J54" i="1"/>
  <c r="J53" i="1"/>
  <c r="J52" i="1"/>
  <c r="J51" i="1"/>
  <c r="J50" i="1"/>
  <c r="J49" i="1"/>
  <c r="J48" i="1"/>
  <c r="J47" i="1"/>
  <c r="J46" i="1"/>
  <c r="J35" i="1"/>
  <c r="J36" i="1"/>
  <c r="J37" i="1"/>
  <c r="J38" i="1"/>
  <c r="J39" i="1"/>
  <c r="J40" i="1"/>
  <c r="J34" i="1"/>
  <c r="C10" i="8"/>
  <c r="J40" i="7" l="1"/>
  <c r="K40" i="7"/>
  <c r="J55" i="7"/>
  <c r="K55" i="7"/>
  <c r="E87" i="7"/>
  <c r="D35" i="8" s="1"/>
  <c r="D32" i="8"/>
  <c r="G32" i="8" s="1"/>
  <c r="H89" i="7"/>
  <c r="G37" i="8"/>
  <c r="G38" i="8" s="1"/>
  <c r="J37" i="8"/>
  <c r="J32" i="8"/>
  <c r="K21" i="7"/>
  <c r="L35" i="8"/>
  <c r="L34" i="8"/>
  <c r="L37" i="8"/>
  <c r="L32" i="8"/>
  <c r="L30" i="8"/>
  <c r="K25" i="7"/>
  <c r="J28" i="8"/>
  <c r="J38" i="8" s="1"/>
  <c r="M38" i="8" s="1"/>
  <c r="L33" i="8"/>
  <c r="L29" i="8"/>
  <c r="H27" i="7"/>
  <c r="K22" i="7"/>
  <c r="J84" i="7"/>
  <c r="K32" i="8" s="1"/>
  <c r="I27" i="7"/>
  <c r="J27" i="7" s="1"/>
  <c r="K20" i="7"/>
  <c r="K24" i="7"/>
  <c r="E83" i="7"/>
  <c r="K83" i="7"/>
  <c r="H84" i="7"/>
  <c r="J19" i="7"/>
  <c r="J80" i="7"/>
  <c r="K28" i="8" s="1"/>
  <c r="I24" i="1"/>
  <c r="H80" i="7" l="1"/>
  <c r="D31" i="8"/>
  <c r="K27" i="7"/>
  <c r="J83" i="7"/>
  <c r="K31" i="8" s="1"/>
  <c r="L31" i="8"/>
  <c r="L38" i="8" s="1"/>
  <c r="K38" i="8" s="1"/>
  <c r="J24" i="1"/>
  <c r="K24" i="1"/>
  <c r="K90" i="7"/>
  <c r="J90" i="7" s="1"/>
  <c r="H24" i="1"/>
  <c r="D38" i="8" l="1"/>
  <c r="H38" i="8" s="1"/>
  <c r="G28" i="8"/>
  <c r="K55" i="1"/>
  <c r="K54" i="1"/>
  <c r="K53" i="1"/>
  <c r="K52" i="1"/>
  <c r="K51" i="1"/>
  <c r="K50" i="1"/>
  <c r="K49" i="1"/>
  <c r="K48" i="1"/>
  <c r="K47" i="1"/>
  <c r="K46" i="1"/>
  <c r="K40" i="1"/>
  <c r="K39" i="1"/>
  <c r="K38" i="1"/>
  <c r="K37" i="1"/>
  <c r="K36" i="1"/>
  <c r="I21" i="1" l="1"/>
  <c r="K87" i="1"/>
  <c r="I90" i="1"/>
  <c r="I87" i="1"/>
  <c r="J18" i="8" s="1"/>
  <c r="I86" i="1"/>
  <c r="J17" i="8" s="1"/>
  <c r="J14" i="8"/>
  <c r="J13" i="8"/>
  <c r="K34" i="1"/>
  <c r="I22" i="1"/>
  <c r="I23" i="1"/>
  <c r="I25" i="1"/>
  <c r="I26" i="1"/>
  <c r="I20" i="1"/>
  <c r="I56" i="1"/>
  <c r="I41" i="1"/>
  <c r="J56" i="1" l="1"/>
  <c r="K56" i="1"/>
  <c r="J41" i="1"/>
  <c r="K41" i="1"/>
  <c r="K26" i="1"/>
  <c r="J26" i="1"/>
  <c r="K14" i="8"/>
  <c r="L14" i="8"/>
  <c r="J22" i="1"/>
  <c r="K22" i="1"/>
  <c r="K25" i="1"/>
  <c r="J25" i="1"/>
  <c r="K90" i="1"/>
  <c r="J21" i="8"/>
  <c r="J87" i="1"/>
  <c r="K18" i="8" s="1"/>
  <c r="L18" i="8"/>
  <c r="J23" i="1"/>
  <c r="K23" i="1"/>
  <c r="K21" i="1"/>
  <c r="J21" i="1"/>
  <c r="J20" i="1"/>
  <c r="K20" i="1" s="1"/>
  <c r="I85" i="1"/>
  <c r="K35" i="1"/>
  <c r="K13" i="8" l="1"/>
  <c r="L13" i="8"/>
  <c r="J90" i="1"/>
  <c r="K21" i="8" s="1"/>
  <c r="L21" i="8"/>
  <c r="I88" i="1"/>
  <c r="J19" i="8" s="1"/>
  <c r="J16" i="8"/>
  <c r="I84" i="1"/>
  <c r="J15" i="8" s="1"/>
  <c r="J12" i="8"/>
  <c r="K86" i="1"/>
  <c r="E90" i="1"/>
  <c r="E87" i="1"/>
  <c r="D18" i="8" s="1"/>
  <c r="D14" i="8"/>
  <c r="E86" i="1"/>
  <c r="D17" i="8" s="1"/>
  <c r="D13" i="8"/>
  <c r="H56" i="1"/>
  <c r="H41" i="1"/>
  <c r="E28" i="1"/>
  <c r="H90" i="1" l="1"/>
  <c r="D21" i="8"/>
  <c r="G21" i="8" s="1"/>
  <c r="J86" i="1"/>
  <c r="K17" i="8" s="1"/>
  <c r="L17" i="8"/>
  <c r="I91" i="1"/>
  <c r="H21" i="1"/>
  <c r="K85" i="1" s="1"/>
  <c r="L16" i="8" s="1"/>
  <c r="H22" i="1"/>
  <c r="H23" i="1"/>
  <c r="H25" i="1"/>
  <c r="H26" i="1"/>
  <c r="J46" i="8" l="1"/>
  <c r="M22" i="8"/>
  <c r="J85" i="1"/>
  <c r="K16" i="8" s="1"/>
  <c r="K88" i="1"/>
  <c r="E85" i="1"/>
  <c r="E88" i="1" l="1"/>
  <c r="D19" i="8" s="1"/>
  <c r="D16" i="8"/>
  <c r="J88" i="1"/>
  <c r="K19" i="8" s="1"/>
  <c r="L19" i="8"/>
  <c r="H85" i="1"/>
  <c r="I28" i="1"/>
  <c r="H28" i="1"/>
  <c r="G16" i="8" l="1"/>
  <c r="E84" i="1"/>
  <c r="D15" i="8" s="1"/>
  <c r="D12" i="8"/>
  <c r="K28" i="1"/>
  <c r="J28" i="1" s="1"/>
  <c r="L12" i="8"/>
  <c r="E91" i="1" l="1"/>
  <c r="G12" i="8"/>
  <c r="D22" i="8"/>
  <c r="K84" i="1"/>
  <c r="K12" i="8"/>
  <c r="H81" i="1"/>
  <c r="H91" i="1" s="1"/>
  <c r="D46" i="8" l="1"/>
  <c r="H43" i="8" s="1"/>
  <c r="J84" i="1"/>
  <c r="K15" i="8" s="1"/>
  <c r="L15" i="8"/>
  <c r="L22" i="8" s="1"/>
  <c r="K91" i="1"/>
  <c r="J91" i="1" s="1"/>
  <c r="H22" i="8" l="1"/>
  <c r="L46" i="8"/>
  <c r="K22" i="8"/>
  <c r="K46" i="8" s="1"/>
</calcChain>
</file>

<file path=xl/sharedStrings.xml><?xml version="1.0" encoding="utf-8"?>
<sst xmlns="http://schemas.openxmlformats.org/spreadsheetml/2006/main" count="265" uniqueCount="72">
  <si>
    <t>Categoria</t>
  </si>
  <si>
    <t>Activitat</t>
  </si>
  <si>
    <t>Despeses de personal</t>
  </si>
  <si>
    <t>Altres despeses</t>
  </si>
  <si>
    <t>Col·laboracions externes</t>
  </si>
  <si>
    <t>Total:</t>
  </si>
  <si>
    <t>RESUM</t>
  </si>
  <si>
    <t>Desenvolupament</t>
  </si>
  <si>
    <t>Recerca</t>
  </si>
  <si>
    <t>Cost/Hora</t>
  </si>
  <si>
    <t>Nom persona</t>
  </si>
  <si>
    <t>Col·laoracions externes</t>
  </si>
  <si>
    <t>Hores previstes</t>
  </si>
  <si>
    <t>Entitat sol·licitant</t>
  </si>
  <si>
    <t>Títol del projecte</t>
  </si>
  <si>
    <t>Projectes de R+D on el producte/servei/tecnologia podrà ser utilitat dins el flux productiu dels propis participants del projecte</t>
  </si>
  <si>
    <t>Projecte d’R+D on el producte/servei/tecnologia dissenyat es per implantar per un tercer</t>
  </si>
  <si>
    <t>Tipus de projectes</t>
  </si>
  <si>
    <t>Modalitat</t>
  </si>
  <si>
    <t>Individual</t>
  </si>
  <si>
    <t>Col·laboratiu</t>
  </si>
  <si>
    <t xml:space="preserve">NUCLIS DE RECERCA INDUSTRIAL I DESENVOLUPAMENT EXPERIMENTAL </t>
  </si>
  <si>
    <t>Despeses indirectes</t>
  </si>
  <si>
    <t>Tipus d'empresa</t>
  </si>
  <si>
    <t>Petita empresa</t>
  </si>
  <si>
    <t>Mitjana empresa</t>
  </si>
  <si>
    <t>Gran empresa</t>
  </si>
  <si>
    <t>Descripció</t>
  </si>
  <si>
    <t>Despeses d'auditories</t>
  </si>
  <si>
    <t>% Ajut</t>
  </si>
  <si>
    <t>Ajut proposat</t>
  </si>
  <si>
    <t>Tipus Empresa</t>
  </si>
  <si>
    <t>% ajut</t>
  </si>
  <si>
    <t>Categoria avaluació</t>
  </si>
  <si>
    <t>Hores acceptades</t>
  </si>
  <si>
    <t>Cost subvencionable sol·licitat</t>
  </si>
  <si>
    <t>Cost subvencionable acceptat</t>
  </si>
  <si>
    <t>Tipus d'empresa acceptat</t>
  </si>
  <si>
    <t>Codi projecte</t>
  </si>
  <si>
    <t>Avaluador</t>
  </si>
  <si>
    <t>Genèric</t>
  </si>
  <si>
    <t>Auditories</t>
  </si>
  <si>
    <t>Costos indirectes</t>
  </si>
  <si>
    <t>Instruccions per omplir l'Annex de Pressupost (Excel)</t>
  </si>
  <si>
    <t>- L'arxiu està bloquejat, excepte els camps que cal que el sol·licitat empleni</t>
  </si>
  <si>
    <t>- La informació que s'introdueixi en aquest formulari ha de ser coherent amb la que consta a la sol·licitud i a la memòria tècnica que es presenta conjuntament.</t>
  </si>
  <si>
    <t xml:space="preserve">- Les despeses s'han de classificar sempre per activitats. Les activitats són els paquets de treball que conformen el pla de treball explicat a la memòria tècnica. </t>
  </si>
  <si>
    <t>- Cada activitat s'ha de classificar amb alguna de les categories admeses segons l'ordre de bases. En aquesta convocatòria recerca, desenvolupament o genèric. A la memòria tècnica caldrà raonar el per què d'aquesta classificació, i sempre podrà ser reclassificada en el moment de l'avaluació per part del/la tècnic/a avaluador/a.</t>
  </si>
  <si>
    <r>
      <t>- El formulari permet afegir tantes files com sigui necessari. En aquella tipologia de despesa on calgui afegir més línies caldrà marcar una línia dins del caixetí de despeses (que té els camps desbloquejats) i a la pestanya d'</t>
    </r>
    <r>
      <rPr>
        <b/>
        <sz val="11"/>
        <color theme="1"/>
        <rFont val="Calibri"/>
        <family val="2"/>
        <scheme val="minor"/>
      </rPr>
      <t xml:space="preserve">inici </t>
    </r>
    <r>
      <rPr>
        <sz val="11"/>
        <color theme="1"/>
        <rFont val="Calibri"/>
        <family val="2"/>
        <scheme val="minor"/>
      </rPr>
      <t xml:space="preserve">clicar al botó </t>
    </r>
    <r>
      <rPr>
        <b/>
        <sz val="11"/>
        <color theme="1"/>
        <rFont val="Calibri"/>
        <family val="2"/>
        <scheme val="minor"/>
      </rPr>
      <t xml:space="preserve">instertar </t>
    </r>
    <r>
      <rPr>
        <sz val="11"/>
        <color theme="1"/>
        <rFont val="Calibri"/>
        <family val="2"/>
        <scheme val="minor"/>
      </rPr>
      <t xml:space="preserve">i triar l'opció </t>
    </r>
    <r>
      <rPr>
        <b/>
        <sz val="11"/>
        <color theme="1"/>
        <rFont val="Calibri"/>
        <family val="2"/>
        <scheme val="minor"/>
      </rPr>
      <t>insertar fila</t>
    </r>
    <r>
      <rPr>
        <sz val="11"/>
        <color theme="1"/>
        <rFont val="Calibri"/>
        <family val="2"/>
        <scheme val="minor"/>
      </rPr>
      <t>.</t>
    </r>
  </si>
  <si>
    <t>- Per a les despeses de personal cal determinar les hores de dedicació de cada persona per cada activitat. Per tant, per cada persona que participi en el projecte caldrà afegir tantes línies com activitats hi participi. El càlcul del cost proposat serà en funció de les hores previstes i el cost/hora determinat.</t>
  </si>
  <si>
    <t>- Per a les despeses de col·laboracions externes i altres despeses també cal desagregar les despeses per activitats. Si es considera que un mateix servei o producte s'utilitzarà en més d'una activitat s'ha d'estimar el cost proporcional per cadascuna d'elles.</t>
  </si>
  <si>
    <t>- El pressupost total es calcula automàticament.</t>
  </si>
  <si>
    <t>- Les despeses d'auditoria s'han de classificar com a genèriques (finançament 100%). Poden tenir un cost màxim de 1.500€, i n'hi pot haver com a màxim dues.</t>
  </si>
  <si>
    <t>* En cas d'afegir línies, arrossegar la fòrmula</t>
  </si>
  <si>
    <t>* Màxim 1.500€</t>
  </si>
  <si>
    <t>conjunts d’empreses catalanes amb empreses d’àmbit internacional.</t>
  </si>
  <si>
    <t>Soci internacional</t>
  </si>
  <si>
    <r>
      <t xml:space="preserve">Nom de l'arxiu: </t>
    </r>
    <r>
      <rPr>
        <sz val="11"/>
        <color theme="1"/>
        <rFont val="Calibri"/>
        <family val="2"/>
        <scheme val="minor"/>
      </rPr>
      <t>[Acrònim del projecte]_[sol·licitant]_annex pressupost</t>
    </r>
  </si>
  <si>
    <t>RESOLUCIÓ EMC/2510/2020, de 7 d'octubre, per la qual s'aproven les bases reguladores de la línia de subvencions destinades a impulsar start-ups (en fase inicial) i projectes d'R+D.</t>
  </si>
  <si>
    <t>Soci català 1:</t>
  </si>
  <si>
    <t>Soci internacional:</t>
  </si>
  <si>
    <t>Pressupost soci internacional:</t>
  </si>
  <si>
    <t>Pressupost total de projecte</t>
  </si>
  <si>
    <t>- En cas de projectes col·laboratius cal emplenar la segona pestanya, exactament igual com s'ha descrit anteriorment. En cas que el projecte tingui més de dos socis catalans, contacteu amb la persona de referència, que us farà arribar una plantilla adaptada.</t>
  </si>
  <si>
    <t>- A la darrera pestanya de resum del projecte, caldrà posar el pressupost de l'entitat internacional i s'hi reflectirà el pressupost total del projecte.</t>
  </si>
  <si>
    <t>Soci català 2:</t>
  </si>
  <si>
    <t>Àmbit territorial (país soci internacional)</t>
  </si>
  <si>
    <t>Resum dels pressupostos globals del projecte</t>
  </si>
  <si>
    <t>(cal complimentar el pressupost del soci internacional)</t>
  </si>
  <si>
    <t>Gestió</t>
  </si>
  <si>
    <t>Despeses de personal de gestió</t>
  </si>
  <si>
    <t>Personal de gestió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</si>
</sst>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 #,##0.00\ &quot;€&quot;_-;\-* #,##0.00\ &quot;€&quot;_-;_-* &quot;-&quot;??\ &quot;€&quot;_-;_-@_-"/>
  </numFmts>
  <fonts count="19" x14ac:knownFonts="1">
    <font>
      <sz val="11"/>
      <color theme="1"/>
      <name val="Calibri"/>
      <family val="2"/>
      <scheme val="minor"/>
    </font>
    <font>
      <b/>
      <sz val="10"/>
      <name val="Arial"/>
      <family val="2"/>
    </font>
    <font>
      <b/>
      <sz val="9"/>
      <color theme="1"/>
      <name val="Arial"/>
      <family val="2"/>
    </font>
    <font>
      <b/>
      <sz val="10"/>
      <color theme="1"/>
      <name val="Arial"/>
      <family val="2"/>
    </font>
    <font>
      <i/>
      <sz val="9"/>
      <color theme="1"/>
      <name val="Arial"/>
      <family val="2"/>
    </font>
    <font>
      <b/>
      <i/>
      <sz val="9"/>
      <color theme="1"/>
      <name val="Arial"/>
      <family val="2"/>
    </font>
    <font>
      <sz val="10"/>
      <name val="Arial"/>
      <family val="2"/>
    </font>
    <font>
      <b/>
      <i/>
      <sz val="10"/>
      <name val="Arial"/>
      <family val="2"/>
    </font>
    <font>
      <b/>
      <sz val="11"/>
      <color theme="1"/>
      <name val="Calibri"/>
      <family val="2"/>
      <scheme val="minor"/>
    </font>
    <font>
      <b/>
      <sz val="14"/>
      <color rgb="FF404040"/>
      <name val="Calibri"/>
      <family val="2"/>
    </font>
    <font>
      <b/>
      <sz val="14"/>
      <color rgb="FF404040"/>
      <name val="Calibri"/>
      <family val="2"/>
      <scheme val="minor"/>
    </font>
    <font>
      <sz val="11"/>
      <color theme="1"/>
      <name val="Calibri"/>
      <family val="2"/>
      <scheme val="minor"/>
    </font>
    <font>
      <b/>
      <sz val="12"/>
      <color theme="1"/>
      <name val="Calibri"/>
      <family val="2"/>
      <scheme val="minor"/>
    </font>
    <font>
      <sz val="9"/>
      <color theme="1"/>
      <name val="Arial"/>
      <family val="2"/>
    </font>
    <font>
      <b/>
      <sz val="12"/>
      <color rgb="FFC00000"/>
      <name val="Calibri"/>
      <family val="2"/>
      <scheme val="minor"/>
    </font>
    <font>
      <sz val="9"/>
      <color theme="1"/>
      <name val="Calibri"/>
      <family val="2"/>
      <scheme val="minor"/>
    </font>
    <font>
      <b/>
      <sz val="14"/>
      <color theme="1"/>
      <name val="Calibri"/>
      <family val="2"/>
      <scheme val="minor"/>
    </font>
    <font>
      <b/>
      <sz val="8"/>
      <color theme="1"/>
      <name val="Calibri"/>
      <family val="2"/>
      <scheme val="minor"/>
    </font>
    <font>
      <sz val="11"/>
      <color rgb="FF9C5700"/>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EB9C"/>
      </patternFill>
    </fill>
  </fills>
  <borders count="24">
    <border>
      <left/>
      <right/>
      <top/>
      <bottom/>
      <diagonal/>
    </border>
    <border>
      <left/>
      <right style="thin">
        <color auto="1"/>
      </right>
      <top/>
      <bottom style="medium">
        <color auto="1"/>
      </bottom>
      <diagonal/>
    </border>
    <border>
      <left/>
      <right style="thin">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auto="1"/>
      </bottom>
      <diagonal/>
    </border>
    <border>
      <left/>
      <right/>
      <top style="medium">
        <color auto="1"/>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auto="1"/>
      </right>
      <top style="medium">
        <color auto="1"/>
      </top>
      <bottom/>
      <diagonal/>
    </border>
    <border>
      <left style="thin">
        <color indexed="64"/>
      </left>
      <right style="thin">
        <color auto="1"/>
      </right>
      <top style="thin">
        <color indexed="64"/>
      </top>
      <bottom style="medium">
        <color auto="1"/>
      </bottom>
      <diagonal/>
    </border>
    <border>
      <left style="thin">
        <color auto="1"/>
      </left>
      <right style="thin">
        <color auto="1"/>
      </right>
      <top style="thin">
        <color indexed="64"/>
      </top>
      <bottom/>
      <diagonal/>
    </border>
  </borders>
  <cellStyleXfs count="6">
    <xf numFmtId="0" fontId="0" fillId="0" borderId="0"/>
    <xf numFmtId="0" fontId="6" fillId="0" borderId="0">
      <alignment shrinkToFit="1"/>
    </xf>
    <xf numFmtId="9" fontId="7" fillId="0" borderId="0" applyFont="0" applyFill="0" applyBorder="0" applyAlignment="0" applyProtection="0">
      <alignment shrinkToFit="1"/>
    </xf>
    <xf numFmtId="9" fontId="11" fillId="0" borderId="0" applyFont="0" applyFill="0" applyBorder="0" applyAlignment="0" applyProtection="0"/>
    <xf numFmtId="0" fontId="13" fillId="0" borderId="0"/>
    <xf numFmtId="0" fontId="18" fillId="7" borderId="0" applyNumberFormat="0" applyBorder="0" applyAlignment="0" applyProtection="0"/>
  </cellStyleXfs>
  <cellXfs count="173">
    <xf numFmtId="0" fontId="0" fillId="0" borderId="0" xfId="0"/>
    <xf numFmtId="0" fontId="8" fillId="0" borderId="0" xfId="0" applyFont="1"/>
    <xf numFmtId="9" fontId="0" fillId="0" borderId="0" xfId="3" applyFont="1"/>
    <xf numFmtId="0" fontId="8" fillId="0" borderId="0" xfId="0" applyFont="1" applyAlignment="1">
      <alignment horizontal="center"/>
    </xf>
    <xf numFmtId="44" fontId="0" fillId="0" borderId="5" xfId="0" applyNumberFormat="1" applyBorder="1" applyAlignment="1" applyProtection="1">
      <alignment vertical="center" wrapText="1"/>
      <protection locked="0"/>
    </xf>
    <xf numFmtId="9" fontId="0" fillId="0" borderId="0" xfId="0" applyNumberFormat="1"/>
    <xf numFmtId="1" fontId="0" fillId="0" borderId="2" xfId="0" applyNumberFormat="1" applyBorder="1" applyAlignment="1" applyProtection="1">
      <alignment horizontal="center" vertical="center" wrapText="1"/>
      <protection locked="0"/>
    </xf>
    <xf numFmtId="49" fontId="0" fillId="0" borderId="5" xfId="0" applyNumberFormat="1" applyBorder="1" applyAlignment="1" applyProtection="1">
      <alignment horizontal="center" vertical="center"/>
      <protection locked="0"/>
    </xf>
    <xf numFmtId="49" fontId="0" fillId="0" borderId="5" xfId="0" applyNumberFormat="1" applyBorder="1" applyAlignment="1" applyProtection="1">
      <alignment vertical="center" wrapText="1"/>
      <protection locked="0"/>
    </xf>
    <xf numFmtId="1" fontId="0" fillId="0" borderId="5" xfId="0" applyNumberFormat="1" applyBorder="1" applyAlignment="1" applyProtection="1">
      <alignment vertical="center" wrapText="1"/>
      <protection locked="0"/>
    </xf>
    <xf numFmtId="44" fontId="0" fillId="0" borderId="5" xfId="0" applyNumberFormat="1" applyFill="1" applyBorder="1" applyAlignment="1" applyProtection="1">
      <alignment vertical="center" wrapText="1"/>
      <protection locked="0"/>
    </xf>
    <xf numFmtId="49" fontId="0" fillId="0" borderId="21" xfId="0" applyNumberFormat="1" applyBorder="1" applyAlignment="1" applyProtection="1">
      <alignment horizontal="center" vertical="center"/>
      <protection locked="0"/>
    </xf>
    <xf numFmtId="0" fontId="14" fillId="0" borderId="0" xfId="0" applyFont="1" applyAlignment="1"/>
    <xf numFmtId="0" fontId="0" fillId="0" borderId="0" xfId="0" applyAlignment="1"/>
    <xf numFmtId="0" fontId="0" fillId="0" borderId="0" xfId="0" quotePrefix="1" applyAlignment="1">
      <alignment wrapText="1"/>
    </xf>
    <xf numFmtId="0" fontId="0" fillId="0" borderId="0" xfId="0" applyAlignment="1">
      <alignment wrapText="1"/>
    </xf>
    <xf numFmtId="0" fontId="0" fillId="0" borderId="0" xfId="0" quotePrefix="1" applyAlignment="1">
      <alignment vertical="top" wrapText="1"/>
    </xf>
    <xf numFmtId="0" fontId="8" fillId="0" borderId="0" xfId="0" applyFont="1" applyAlignment="1">
      <alignment horizontal="left"/>
    </xf>
    <xf numFmtId="0" fontId="9" fillId="0" borderId="0" xfId="0" applyFont="1" applyAlignment="1" applyProtection="1">
      <alignment horizontal="left" vertical="center"/>
    </xf>
    <xf numFmtId="0" fontId="0" fillId="0" borderId="0" xfId="0" applyProtection="1"/>
    <xf numFmtId="0" fontId="10" fillId="0" borderId="0" xfId="0" applyFont="1" applyProtection="1"/>
    <xf numFmtId="0" fontId="6" fillId="0" borderId="0" xfId="0" applyFont="1" applyProtection="1"/>
    <xf numFmtId="0" fontId="1" fillId="0" borderId="0" xfId="0" applyFont="1" applyProtection="1"/>
    <xf numFmtId="0" fontId="0" fillId="0" borderId="0" xfId="0" applyBorder="1" applyAlignment="1" applyProtection="1">
      <alignment horizontal="center"/>
    </xf>
    <xf numFmtId="0" fontId="2" fillId="0" borderId="0" xfId="0" applyFont="1" applyAlignment="1" applyProtection="1">
      <alignment horizontal="center" vertical="center" wrapText="1"/>
    </xf>
    <xf numFmtId="49" fontId="0" fillId="3" borderId="1" xfId="0" applyNumberFormat="1" applyFont="1" applyFill="1" applyBorder="1" applyAlignment="1" applyProtection="1">
      <alignment horizontal="center" vertical="center" wrapText="1"/>
    </xf>
    <xf numFmtId="49" fontId="0" fillId="3" borderId="3" xfId="0" applyNumberFormat="1" applyFont="1" applyFill="1" applyBorder="1" applyAlignment="1" applyProtection="1">
      <alignment horizontal="center" vertical="center" wrapText="1"/>
    </xf>
    <xf numFmtId="49" fontId="0" fillId="6" borderId="3" xfId="0" applyNumberFormat="1" applyFont="1" applyFill="1" applyBorder="1" applyAlignment="1" applyProtection="1">
      <alignment horizontal="center" vertical="center" wrapText="1"/>
    </xf>
    <xf numFmtId="49" fontId="0" fillId="4" borderId="5" xfId="0" applyNumberFormat="1" applyFont="1" applyFill="1" applyBorder="1" applyAlignment="1" applyProtection="1">
      <alignment horizontal="center" vertical="center" wrapText="1"/>
    </xf>
    <xf numFmtId="44" fontId="0" fillId="2" borderId="0" xfId="0" applyNumberFormat="1" applyFill="1" applyAlignment="1" applyProtection="1">
      <alignment vertical="center" wrapText="1"/>
    </xf>
    <xf numFmtId="9" fontId="0" fillId="2" borderId="5" xfId="0" applyNumberFormat="1" applyFill="1" applyBorder="1" applyAlignment="1" applyProtection="1">
      <alignment vertical="center"/>
    </xf>
    <xf numFmtId="44" fontId="0" fillId="2" borderId="5" xfId="0" applyNumberFormat="1" applyFill="1" applyBorder="1" applyAlignment="1" applyProtection="1">
      <alignment vertical="center" wrapText="1"/>
    </xf>
    <xf numFmtId="0" fontId="15" fillId="0" borderId="0" xfId="0" applyFont="1" applyProtection="1"/>
    <xf numFmtId="1" fontId="0" fillId="0" borderId="7" xfId="0" applyNumberFormat="1" applyBorder="1" applyAlignment="1" applyProtection="1">
      <alignment vertical="center"/>
    </xf>
    <xf numFmtId="49" fontId="0" fillId="0" borderId="8" xfId="0" applyNumberFormat="1" applyBorder="1" applyAlignment="1" applyProtection="1">
      <alignment horizontal="center" vertical="center"/>
    </xf>
    <xf numFmtId="49" fontId="2" fillId="0" borderId="8" xfId="0" applyNumberFormat="1" applyFont="1" applyBorder="1" applyAlignment="1" applyProtection="1">
      <alignment horizontal="right" vertical="center"/>
    </xf>
    <xf numFmtId="1" fontId="2" fillId="0" borderId="8" xfId="0" applyNumberFormat="1" applyFont="1" applyBorder="1" applyAlignment="1" applyProtection="1">
      <alignment vertical="center"/>
    </xf>
    <xf numFmtId="44" fontId="2" fillId="0" borderId="8" xfId="0" applyNumberFormat="1" applyFont="1" applyBorder="1" applyAlignment="1" applyProtection="1">
      <alignment vertical="center"/>
    </xf>
    <xf numFmtId="9" fontId="2" fillId="0" borderId="8" xfId="0" applyNumberFormat="1" applyFont="1" applyBorder="1" applyAlignment="1" applyProtection="1">
      <alignment vertical="center"/>
    </xf>
    <xf numFmtId="1" fontId="0" fillId="0" borderId="0" xfId="0" applyNumberFormat="1" applyAlignment="1" applyProtection="1">
      <alignment horizontal="center" vertical="center" wrapText="1"/>
    </xf>
    <xf numFmtId="49" fontId="0" fillId="0" borderId="0" xfId="0" applyNumberFormat="1" applyAlignment="1" applyProtection="1">
      <alignment horizontal="center" vertical="center"/>
    </xf>
    <xf numFmtId="49" fontId="0" fillId="0" borderId="0" xfId="0" applyNumberFormat="1" applyAlignment="1" applyProtection="1">
      <alignment vertical="center" wrapText="1"/>
    </xf>
    <xf numFmtId="2" fontId="0" fillId="0" borderId="0" xfId="0" applyNumberFormat="1" applyAlignment="1" applyProtection="1">
      <alignment vertical="center" wrapText="1"/>
    </xf>
    <xf numFmtId="44" fontId="0" fillId="0" borderId="0" xfId="0" applyNumberFormat="1" applyAlignment="1" applyProtection="1">
      <alignment vertical="center" wrapText="1"/>
    </xf>
    <xf numFmtId="49" fontId="0" fillId="3" borderId="4" xfId="0" applyNumberFormat="1" applyFont="1" applyFill="1" applyBorder="1" applyAlignment="1" applyProtection="1">
      <alignment vertical="center" wrapText="1"/>
    </xf>
    <xf numFmtId="49" fontId="0" fillId="3" borderId="16" xfId="0" applyNumberFormat="1" applyFont="1" applyFill="1" applyBorder="1" applyAlignment="1" applyProtection="1">
      <alignment vertical="center" wrapText="1"/>
    </xf>
    <xf numFmtId="49" fontId="0" fillId="3" borderId="1" xfId="0" applyNumberFormat="1" applyFont="1" applyFill="1" applyBorder="1" applyAlignment="1" applyProtection="1">
      <alignment vertical="center" wrapText="1"/>
    </xf>
    <xf numFmtId="49" fontId="0" fillId="0" borderId="0" xfId="0" applyNumberFormat="1" applyAlignment="1" applyProtection="1">
      <alignment horizontal="center" vertical="center" wrapText="1"/>
    </xf>
    <xf numFmtId="49" fontId="0" fillId="3" borderId="1" xfId="0" applyNumberFormat="1" applyFont="1" applyFill="1" applyBorder="1" applyAlignment="1" applyProtection="1">
      <alignment horizontal="center" vertical="center" wrapText="1"/>
    </xf>
    <xf numFmtId="44" fontId="0" fillId="5" borderId="5" xfId="0" applyNumberFormat="1" applyFill="1" applyBorder="1" applyAlignment="1" applyProtection="1">
      <alignment vertical="center" wrapText="1"/>
    </xf>
    <xf numFmtId="4" fontId="0" fillId="0" borderId="0" xfId="0" applyNumberFormat="1" applyProtection="1"/>
    <xf numFmtId="49" fontId="0" fillId="5" borderId="3" xfId="0" applyNumberFormat="1" applyFont="1" applyFill="1" applyBorder="1" applyAlignment="1" applyProtection="1">
      <alignment horizontal="center" vertical="center" wrapText="1"/>
    </xf>
    <xf numFmtId="49" fontId="0" fillId="5" borderId="0" xfId="0" applyNumberFormat="1" applyFont="1" applyFill="1" applyBorder="1" applyAlignment="1" applyProtection="1">
      <alignment horizontal="center" vertical="center" wrapText="1"/>
    </xf>
    <xf numFmtId="0" fontId="0" fillId="0" borderId="0" xfId="0" applyBorder="1" applyProtection="1"/>
    <xf numFmtId="9" fontId="0" fillId="2" borderId="0" xfId="0" applyNumberFormat="1" applyFill="1" applyBorder="1" applyAlignment="1" applyProtection="1">
      <alignment vertical="center" wrapText="1"/>
    </xf>
    <xf numFmtId="44" fontId="0" fillId="2" borderId="0" xfId="0" applyNumberFormat="1" applyFill="1" applyBorder="1" applyAlignment="1" applyProtection="1">
      <alignment vertical="center" wrapText="1"/>
    </xf>
    <xf numFmtId="49" fontId="0" fillId="0" borderId="0" xfId="0" applyNumberFormat="1" applyBorder="1" applyAlignment="1" applyProtection="1">
      <alignment vertical="center"/>
    </xf>
    <xf numFmtId="44" fontId="2" fillId="0" borderId="0" xfId="0" applyNumberFormat="1" applyFont="1" applyBorder="1" applyAlignment="1" applyProtection="1">
      <alignment vertical="center"/>
    </xf>
    <xf numFmtId="0" fontId="2" fillId="0" borderId="0" xfId="0" applyFont="1" applyBorder="1" applyAlignment="1" applyProtection="1">
      <alignment horizontal="center" vertical="center"/>
    </xf>
    <xf numFmtId="0" fontId="3" fillId="0" borderId="0" xfId="0" applyFont="1" applyProtection="1"/>
    <xf numFmtId="0" fontId="4" fillId="0" borderId="0" xfId="0" applyFont="1" applyProtection="1"/>
    <xf numFmtId="0" fontId="5" fillId="0" borderId="0" xfId="0" applyFont="1" applyAlignment="1" applyProtection="1">
      <alignment horizontal="center"/>
    </xf>
    <xf numFmtId="0" fontId="0" fillId="0" borderId="13" xfId="0" applyBorder="1" applyProtection="1"/>
    <xf numFmtId="44" fontId="0" fillId="0" borderId="13" xfId="0" applyNumberFormat="1" applyBorder="1" applyProtection="1"/>
    <xf numFmtId="9" fontId="0" fillId="0" borderId="12" xfId="3" applyFont="1" applyBorder="1" applyProtection="1"/>
    <xf numFmtId="44" fontId="0" fillId="0" borderId="12" xfId="0" applyNumberFormat="1" applyBorder="1" applyProtection="1"/>
    <xf numFmtId="44" fontId="0" fillId="0" borderId="14" xfId="0" applyNumberFormat="1" applyBorder="1" applyAlignment="1" applyProtection="1">
      <alignment horizontal="center" vertical="center"/>
    </xf>
    <xf numFmtId="44" fontId="12" fillId="0" borderId="12" xfId="0" applyNumberFormat="1" applyFont="1" applyBorder="1" applyAlignment="1" applyProtection="1">
      <alignment horizontal="center" vertical="center"/>
    </xf>
    <xf numFmtId="44" fontId="12" fillId="0" borderId="12" xfId="0" applyNumberFormat="1" applyFont="1" applyBorder="1" applyProtection="1"/>
    <xf numFmtId="9" fontId="8" fillId="0" borderId="12" xfId="3" applyFont="1" applyBorder="1" applyProtection="1"/>
    <xf numFmtId="49" fontId="0" fillId="5" borderId="5" xfId="0" applyNumberFormat="1" applyFill="1" applyBorder="1" applyAlignment="1" applyProtection="1">
      <alignment horizontal="center" vertical="center"/>
      <protection locked="0"/>
    </xf>
    <xf numFmtId="0" fontId="0" fillId="5" borderId="5" xfId="0" applyNumberFormat="1" applyFill="1" applyBorder="1" applyAlignment="1" applyProtection="1">
      <alignment vertical="center" wrapText="1"/>
      <protection locked="0"/>
    </xf>
    <xf numFmtId="2" fontId="0" fillId="5" borderId="5" xfId="0" applyNumberFormat="1" applyFill="1" applyBorder="1" applyAlignment="1" applyProtection="1">
      <alignment vertical="center" wrapText="1"/>
      <protection locked="0"/>
    </xf>
    <xf numFmtId="44" fontId="0" fillId="5" borderId="0" xfId="0" applyNumberFormat="1" applyFill="1" applyAlignment="1" applyProtection="1">
      <alignment vertical="center" wrapText="1"/>
      <protection locked="0"/>
    </xf>
    <xf numFmtId="44" fontId="0" fillId="0" borderId="12" xfId="0" applyNumberFormat="1" applyBorder="1" applyProtection="1"/>
    <xf numFmtId="44" fontId="12" fillId="0" borderId="12" xfId="0" applyNumberFormat="1" applyFont="1" applyBorder="1" applyProtection="1"/>
    <xf numFmtId="44" fontId="0" fillId="0" borderId="14" xfId="0" applyNumberFormat="1" applyBorder="1" applyAlignment="1" applyProtection="1">
      <alignment horizontal="center" vertical="center"/>
    </xf>
    <xf numFmtId="0" fontId="3" fillId="0" borderId="0" xfId="0" applyFont="1" applyAlignment="1" applyProtection="1">
      <alignment horizontal="right"/>
    </xf>
    <xf numFmtId="0" fontId="8" fillId="0" borderId="0" xfId="0" applyFont="1" applyAlignment="1">
      <alignment horizontal="right"/>
    </xf>
    <xf numFmtId="0" fontId="12" fillId="0" borderId="0" xfId="0" applyFont="1" applyAlignment="1">
      <alignment horizontal="right"/>
    </xf>
    <xf numFmtId="9" fontId="0" fillId="0" borderId="0" xfId="3" applyFont="1" applyAlignment="1">
      <alignment horizontal="right"/>
    </xf>
    <xf numFmtId="44" fontId="12" fillId="0" borderId="12" xfId="0" applyNumberFormat="1" applyFont="1" applyBorder="1" applyAlignment="1" applyProtection="1"/>
    <xf numFmtId="49" fontId="0" fillId="5" borderId="22" xfId="0" applyNumberFormat="1" applyFont="1" applyFill="1" applyBorder="1" applyAlignment="1" applyProtection="1">
      <alignment horizontal="center" vertical="center" wrapText="1"/>
    </xf>
    <xf numFmtId="49" fontId="0" fillId="4" borderId="23" xfId="0" applyNumberFormat="1" applyFont="1" applyFill="1" applyBorder="1" applyAlignment="1" applyProtection="1">
      <alignment horizontal="center" vertical="center" wrapText="1"/>
    </xf>
    <xf numFmtId="0" fontId="16" fillId="0" borderId="0" xfId="0" applyFont="1"/>
    <xf numFmtId="0" fontId="17" fillId="0" borderId="0" xfId="0" applyFont="1" applyAlignment="1">
      <alignment horizontal="right"/>
    </xf>
    <xf numFmtId="44" fontId="0" fillId="2" borderId="0" xfId="0" applyNumberFormat="1" applyFill="1" applyAlignment="1" applyProtection="1">
      <alignment vertical="center" wrapText="1"/>
      <protection locked="0"/>
    </xf>
    <xf numFmtId="44" fontId="0" fillId="0" borderId="12" xfId="0" applyNumberFormat="1" applyBorder="1" applyProtection="1"/>
    <xf numFmtId="0" fontId="1" fillId="0" borderId="0" xfId="0" applyFont="1"/>
    <xf numFmtId="0" fontId="2" fillId="0" borderId="0" xfId="0" applyFont="1" applyAlignment="1">
      <alignment horizontal="center" vertical="center" wrapText="1"/>
    </xf>
    <xf numFmtId="49" fontId="0" fillId="3" borderId="1" xfId="0" applyNumberFormat="1" applyFill="1" applyBorder="1" applyAlignment="1">
      <alignment horizontal="center" vertical="center" wrapText="1"/>
    </xf>
    <xf numFmtId="49" fontId="0" fillId="3" borderId="3" xfId="0" applyNumberFormat="1" applyFill="1" applyBorder="1" applyAlignment="1">
      <alignment horizontal="center" vertical="center" wrapText="1"/>
    </xf>
    <xf numFmtId="49" fontId="0" fillId="6" borderId="3" xfId="0" applyNumberFormat="1" applyFill="1" applyBorder="1" applyAlignment="1">
      <alignment horizontal="center" vertical="center" wrapText="1"/>
    </xf>
    <xf numFmtId="49" fontId="0" fillId="4" borderId="5" xfId="0" applyNumberFormat="1" applyFill="1" applyBorder="1" applyAlignment="1">
      <alignment horizontal="center" vertical="center" wrapText="1"/>
    </xf>
    <xf numFmtId="49" fontId="0" fillId="5" borderId="5" xfId="0" applyNumberFormat="1" applyFill="1" applyBorder="1" applyAlignment="1">
      <alignment horizontal="center" vertical="center"/>
    </xf>
    <xf numFmtId="0" fontId="0" fillId="5" borderId="5" xfId="0" applyFill="1" applyBorder="1" applyAlignment="1">
      <alignment vertical="center" wrapText="1"/>
    </xf>
    <xf numFmtId="44" fontId="0" fillId="2" borderId="0" xfId="0" applyNumberFormat="1" applyFill="1" applyAlignment="1">
      <alignment vertical="center" wrapText="1"/>
    </xf>
    <xf numFmtId="9" fontId="0" fillId="2" borderId="5" xfId="0" applyNumberFormat="1" applyFill="1" applyBorder="1" applyAlignment="1">
      <alignment vertical="center"/>
    </xf>
    <xf numFmtId="44" fontId="0" fillId="2" borderId="5" xfId="0" applyNumberFormat="1" applyFill="1" applyBorder="1" applyAlignment="1">
      <alignment vertical="center" wrapText="1"/>
    </xf>
    <xf numFmtId="2" fontId="0" fillId="5" borderId="5" xfId="0" applyNumberFormat="1" applyFill="1" applyBorder="1" applyAlignment="1">
      <alignment vertical="center" wrapText="1"/>
    </xf>
    <xf numFmtId="0" fontId="15" fillId="0" borderId="0" xfId="0" applyFont="1"/>
    <xf numFmtId="49" fontId="0" fillId="0" borderId="7" xfId="0" applyNumberFormat="1" applyBorder="1" applyAlignment="1">
      <alignment vertical="center"/>
    </xf>
    <xf numFmtId="49" fontId="2" fillId="0" borderId="8" xfId="0" applyNumberFormat="1" applyFont="1" applyBorder="1" applyAlignment="1">
      <alignment horizontal="right" vertical="center"/>
    </xf>
    <xf numFmtId="1" fontId="2" fillId="0" borderId="8" xfId="0" applyNumberFormat="1" applyFont="1" applyBorder="1" applyAlignment="1">
      <alignment vertical="center"/>
    </xf>
    <xf numFmtId="44" fontId="2" fillId="0" borderId="8" xfId="0" applyNumberFormat="1" applyFont="1" applyBorder="1" applyAlignment="1">
      <alignment vertical="center"/>
    </xf>
    <xf numFmtId="9" fontId="2" fillId="0" borderId="8" xfId="0" applyNumberFormat="1" applyFont="1" applyBorder="1" applyAlignment="1">
      <alignment vertical="center"/>
    </xf>
    <xf numFmtId="1" fontId="0" fillId="0" borderId="0" xfId="0" applyNumberFormat="1" applyAlignment="1">
      <alignment horizontal="center" vertical="center" wrapText="1"/>
    </xf>
    <xf numFmtId="49" fontId="0" fillId="0" borderId="0" xfId="0" applyNumberFormat="1" applyAlignment="1">
      <alignment vertical="center" wrapText="1"/>
    </xf>
    <xf numFmtId="2" fontId="0" fillId="0" borderId="0" xfId="0" applyNumberFormat="1" applyAlignment="1">
      <alignment vertical="center" wrapText="1"/>
    </xf>
    <xf numFmtId="44" fontId="0" fillId="0" borderId="0" xfId="0" applyNumberFormat="1" applyAlignment="1">
      <alignment vertical="center" wrapText="1"/>
    </xf>
    <xf numFmtId="49" fontId="0" fillId="0" borderId="8" xfId="0" applyNumberFormat="1" applyBorder="1" applyAlignment="1">
      <alignment horizontal="center" vertical="center"/>
    </xf>
    <xf numFmtId="49" fontId="0" fillId="0" borderId="0" xfId="0" applyNumberFormat="1" applyAlignment="1">
      <alignment horizontal="center" vertical="center"/>
    </xf>
    <xf numFmtId="0" fontId="0" fillId="0" borderId="13" xfId="0" applyBorder="1"/>
    <xf numFmtId="44" fontId="0" fillId="0" borderId="14" xfId="0" applyNumberFormat="1" applyBorder="1" applyAlignment="1">
      <alignment horizontal="center" vertical="center"/>
    </xf>
    <xf numFmtId="44" fontId="0" fillId="0" borderId="13" xfId="0" applyNumberFormat="1" applyBorder="1"/>
    <xf numFmtId="9" fontId="0" fillId="0" borderId="12" xfId="3" applyFont="1" applyBorder="1"/>
    <xf numFmtId="44" fontId="0" fillId="0" borderId="12" xfId="0" applyNumberFormat="1" applyBorder="1"/>
    <xf numFmtId="49" fontId="0" fillId="3" borderId="4" xfId="0" applyNumberFormat="1" applyFont="1" applyFill="1" applyBorder="1" applyAlignment="1" applyProtection="1">
      <alignment horizontal="center" vertical="center" wrapText="1"/>
    </xf>
    <xf numFmtId="49" fontId="0" fillId="3" borderId="16" xfId="0" applyNumberFormat="1" applyFont="1" applyFill="1" applyBorder="1" applyAlignment="1" applyProtection="1">
      <alignment horizontal="center" vertical="center" wrapText="1"/>
    </xf>
    <xf numFmtId="49" fontId="0" fillId="3" borderId="1" xfId="0" applyNumberFormat="1" applyFont="1" applyFill="1" applyBorder="1" applyAlignment="1" applyProtection="1">
      <alignment horizontal="center" vertical="center" wrapText="1"/>
    </xf>
    <xf numFmtId="49" fontId="0" fillId="0" borderId="10" xfId="0" applyNumberFormat="1" applyBorder="1" applyAlignment="1" applyProtection="1">
      <alignment vertical="center" wrapText="1"/>
      <protection locked="0"/>
    </xf>
    <xf numFmtId="49" fontId="0" fillId="0" borderId="17" xfId="0" applyNumberFormat="1" applyBorder="1" applyAlignment="1" applyProtection="1">
      <alignment vertical="center" wrapText="1"/>
      <protection locked="0"/>
    </xf>
    <xf numFmtId="49" fontId="0" fillId="0" borderId="11" xfId="0" applyNumberFormat="1" applyBorder="1" applyAlignment="1" applyProtection="1">
      <alignment vertical="center" wrapText="1"/>
      <protection locked="0"/>
    </xf>
    <xf numFmtId="49" fontId="0" fillId="0" borderId="6" xfId="0" applyNumberFormat="1" applyBorder="1" applyAlignment="1" applyProtection="1">
      <alignment vertical="center" wrapText="1"/>
      <protection locked="0"/>
    </xf>
    <xf numFmtId="49" fontId="0" fillId="0" borderId="0" xfId="0" applyNumberFormat="1" applyBorder="1" applyAlignment="1" applyProtection="1">
      <alignment vertical="center" wrapText="1"/>
      <protection locked="0"/>
    </xf>
    <xf numFmtId="49" fontId="0" fillId="0" borderId="2" xfId="0" applyNumberFormat="1" applyBorder="1" applyAlignment="1" applyProtection="1">
      <alignment vertical="center" wrapText="1"/>
      <protection locked="0"/>
    </xf>
    <xf numFmtId="0" fontId="0" fillId="5" borderId="12" xfId="0" applyFill="1" applyBorder="1" applyAlignment="1" applyProtection="1"/>
    <xf numFmtId="49" fontId="2" fillId="0" borderId="9" xfId="0" applyNumberFormat="1" applyFont="1" applyBorder="1" applyAlignment="1" applyProtection="1">
      <alignment horizontal="right" vertical="center"/>
    </xf>
    <xf numFmtId="49" fontId="2" fillId="0" borderId="18" xfId="0" applyNumberFormat="1" applyFont="1" applyBorder="1" applyAlignment="1" applyProtection="1">
      <alignment horizontal="right" vertical="center"/>
    </xf>
    <xf numFmtId="49" fontId="2" fillId="0" borderId="7" xfId="0" applyNumberFormat="1" applyFont="1" applyBorder="1" applyAlignment="1" applyProtection="1">
      <alignment horizontal="right" vertical="center"/>
    </xf>
    <xf numFmtId="49" fontId="0" fillId="0" borderId="10" xfId="0" applyNumberFormat="1" applyBorder="1" applyAlignment="1" applyProtection="1">
      <alignment vertical="center"/>
      <protection locked="0"/>
    </xf>
    <xf numFmtId="49" fontId="0" fillId="0" borderId="17" xfId="0" applyNumberFormat="1" applyBorder="1" applyAlignment="1" applyProtection="1">
      <alignment vertical="center"/>
      <protection locked="0"/>
    </xf>
    <xf numFmtId="49" fontId="0" fillId="0" borderId="11" xfId="0" applyNumberFormat="1" applyBorder="1" applyAlignment="1" applyProtection="1">
      <alignment vertical="center"/>
      <protection locked="0"/>
    </xf>
    <xf numFmtId="49" fontId="0" fillId="0" borderId="6" xfId="0" applyNumberFormat="1" applyBorder="1" applyAlignment="1" applyProtection="1">
      <alignment vertical="center"/>
      <protection locked="0"/>
    </xf>
    <xf numFmtId="49" fontId="0" fillId="0" borderId="0" xfId="0" applyNumberFormat="1" applyBorder="1" applyAlignment="1" applyProtection="1">
      <alignment vertical="center"/>
      <protection locked="0"/>
    </xf>
    <xf numFmtId="49" fontId="0" fillId="0" borderId="2" xfId="0" applyNumberFormat="1" applyBorder="1" applyAlignment="1" applyProtection="1">
      <alignment vertical="center"/>
      <protection locked="0"/>
    </xf>
    <xf numFmtId="0" fontId="1" fillId="6" borderId="13" xfId="0" applyFont="1" applyFill="1" applyBorder="1" applyAlignment="1" applyProtection="1">
      <alignment wrapText="1"/>
    </xf>
    <xf numFmtId="0" fontId="1" fillId="6" borderId="15" xfId="0" applyFont="1" applyFill="1" applyBorder="1" applyAlignment="1" applyProtection="1">
      <alignment wrapText="1"/>
    </xf>
    <xf numFmtId="0" fontId="1" fillId="6" borderId="14" xfId="0" applyFont="1" applyFill="1" applyBorder="1" applyAlignment="1" applyProtection="1">
      <alignment wrapText="1"/>
    </xf>
    <xf numFmtId="0" fontId="0" fillId="0" borderId="12" xfId="0" applyBorder="1" applyAlignment="1" applyProtection="1">
      <protection locked="0"/>
    </xf>
    <xf numFmtId="0" fontId="0" fillId="5" borderId="12" xfId="0" applyFill="1" applyBorder="1" applyAlignment="1" applyProtection="1">
      <protection locked="0"/>
    </xf>
    <xf numFmtId="0" fontId="1" fillId="0" borderId="13" xfId="0" applyFont="1" applyBorder="1" applyProtection="1"/>
    <xf numFmtId="0" fontId="1" fillId="0" borderId="15" xfId="0" applyFont="1" applyBorder="1" applyProtection="1"/>
    <xf numFmtId="0" fontId="1" fillId="0" borderId="14" xfId="0" applyFont="1" applyBorder="1" applyProtection="1"/>
    <xf numFmtId="0" fontId="1" fillId="0" borderId="13" xfId="0" applyFont="1" applyBorder="1" applyAlignment="1" applyProtection="1">
      <alignment horizontal="left"/>
    </xf>
    <xf numFmtId="0" fontId="1" fillId="0" borderId="15" xfId="0" applyFont="1" applyBorder="1" applyAlignment="1" applyProtection="1">
      <alignment horizontal="left"/>
    </xf>
    <xf numFmtId="0" fontId="1" fillId="0" borderId="14" xfId="0" applyFont="1" applyBorder="1" applyAlignment="1" applyProtection="1">
      <alignment horizontal="left"/>
    </xf>
    <xf numFmtId="0" fontId="0" fillId="0" borderId="13" xfId="0" applyBorder="1" applyAlignment="1" applyProtection="1">
      <protection locked="0"/>
    </xf>
    <xf numFmtId="0" fontId="0" fillId="0" borderId="15" xfId="0" applyBorder="1" applyAlignment="1" applyProtection="1">
      <protection locked="0"/>
    </xf>
    <xf numFmtId="0" fontId="0" fillId="0" borderId="14" xfId="0" applyBorder="1" applyAlignment="1" applyProtection="1">
      <protection locked="0"/>
    </xf>
    <xf numFmtId="44" fontId="12" fillId="0" borderId="12" xfId="0" applyNumberFormat="1" applyFont="1" applyBorder="1" applyProtection="1"/>
    <xf numFmtId="49" fontId="0" fillId="3" borderId="9" xfId="0" applyNumberFormat="1" applyFont="1" applyFill="1" applyBorder="1" applyAlignment="1" applyProtection="1">
      <alignment horizontal="center" vertical="center" wrapText="1"/>
    </xf>
    <xf numFmtId="49" fontId="0" fillId="3" borderId="18" xfId="0" applyNumberFormat="1" applyFont="1" applyFill="1" applyBorder="1" applyAlignment="1" applyProtection="1">
      <alignment horizontal="center" vertical="center" wrapText="1"/>
    </xf>
    <xf numFmtId="49" fontId="0" fillId="3" borderId="7" xfId="0" applyNumberFormat="1" applyFont="1" applyFill="1" applyBorder="1" applyAlignment="1" applyProtection="1">
      <alignment horizontal="center" vertical="center" wrapText="1"/>
    </xf>
    <xf numFmtId="44" fontId="0" fillId="0" borderId="13" xfId="0" applyNumberFormat="1" applyBorder="1" applyProtection="1"/>
    <xf numFmtId="44" fontId="0" fillId="0" borderId="15" xfId="0" applyNumberFormat="1" applyBorder="1" applyProtection="1"/>
    <xf numFmtId="44" fontId="0" fillId="0" borderId="14" xfId="0" applyNumberFormat="1" applyBorder="1" applyProtection="1"/>
    <xf numFmtId="44" fontId="0" fillId="0" borderId="12" xfId="0" applyNumberFormat="1" applyBorder="1" applyProtection="1"/>
    <xf numFmtId="44" fontId="0" fillId="0" borderId="14" xfId="0" applyNumberFormat="1"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6" xfId="0" applyBorder="1" applyAlignment="1" applyProtection="1">
      <alignment horizontal="center" vertical="center"/>
    </xf>
    <xf numFmtId="0" fontId="0" fillId="0" borderId="2" xfId="0" applyBorder="1" applyAlignment="1" applyProtection="1">
      <alignment horizontal="center" vertical="center"/>
    </xf>
    <xf numFmtId="0" fontId="0" fillId="0" borderId="9" xfId="0" applyBorder="1" applyAlignment="1" applyProtection="1">
      <alignment horizontal="center" vertical="center"/>
    </xf>
    <xf numFmtId="0" fontId="0" fillId="0" borderId="7" xfId="0"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44" fontId="0" fillId="0" borderId="13" xfId="0" applyNumberFormat="1" applyBorder="1" applyAlignment="1">
      <alignment horizontal="center"/>
    </xf>
    <xf numFmtId="44" fontId="0" fillId="0" borderId="15" xfId="0" applyNumberFormat="1" applyBorder="1" applyAlignment="1">
      <alignment horizontal="center"/>
    </xf>
    <xf numFmtId="44" fontId="0" fillId="0" borderId="14" xfId="0" applyNumberFormat="1" applyBorder="1" applyAlignment="1">
      <alignment horizontal="center"/>
    </xf>
    <xf numFmtId="44" fontId="18" fillId="7" borderId="12" xfId="5" applyNumberFormat="1" applyBorder="1" applyProtection="1">
      <protection locked="0"/>
    </xf>
  </cellXfs>
  <cellStyles count="6">
    <cellStyle name="Neutral" xfId="5" builtinId="28"/>
    <cellStyle name="Normal" xfId="0" builtinId="0"/>
    <cellStyle name="Normal 2" xfId="1" xr:uid="{E1A9C311-2EA3-4B19-8DBF-3E57CDC4EC43}"/>
    <cellStyle name="Normal 3" xfId="4" xr:uid="{0E058609-2870-493D-93C8-45E83036A95B}"/>
    <cellStyle name="Porcentaje" xfId="3" builtinId="5"/>
    <cellStyle name="Porcentaje 2" xfId="2" xr:uid="{F52CA7CD-28E4-4709-AE8A-2FF3AABEF11F}"/>
  </cellStyles>
  <dxfs count="10">
    <dxf>
      <font>
        <b val="0"/>
        <i val="0"/>
        <strike val="0"/>
      </font>
    </dxf>
    <dxf>
      <font>
        <color rgb="FF9C0006"/>
      </font>
      <fill>
        <patternFill>
          <bgColor rgb="FFFFC7CE"/>
        </patternFill>
      </fill>
    </dxf>
    <dxf>
      <font>
        <b val="0"/>
        <i val="0"/>
        <strike val="0"/>
      </font>
    </dxf>
    <dxf>
      <font>
        <color rgb="FF9C0006"/>
      </font>
      <fill>
        <patternFill>
          <bgColor rgb="FFFFC7CE"/>
        </patternFill>
      </fill>
    </dxf>
    <dxf>
      <font>
        <b val="0"/>
        <i val="0"/>
        <strike val="0"/>
      </font>
    </dxf>
    <dxf>
      <font>
        <color rgb="FF9C0006"/>
      </font>
      <fill>
        <patternFill>
          <bgColor rgb="FFFFC7CE"/>
        </patternFill>
      </fill>
    </dxf>
    <dxf>
      <font>
        <b val="0"/>
        <i val="0"/>
        <strike val="0"/>
      </font>
    </dxf>
    <dxf>
      <font>
        <color rgb="FF9C0006"/>
      </font>
      <fill>
        <patternFill>
          <bgColor rgb="FFFFC7CE"/>
        </patternFill>
      </fill>
    </dxf>
    <dxf>
      <font>
        <b val="0"/>
        <i val="0"/>
      </font>
      <fill>
        <patternFill>
          <bgColor theme="4" tint="0.79998168889431442"/>
        </patternFill>
      </fill>
      <border>
        <bottom style="medium">
          <color auto="1"/>
        </bottom>
      </border>
    </dxf>
    <dxf>
      <border>
        <bottom style="thin">
          <color auto="1"/>
        </bottom>
        <vertical style="thin">
          <color auto="1"/>
        </vertical>
      </border>
    </dxf>
  </dxfs>
  <tableStyles count="1" defaultTableStyle="TableStyleMedium2" defaultPivotStyle="PivotStyleLight16">
    <tableStyle name="Estil de taula pressupost" pivot="0" count="2" xr9:uid="{039240DD-C6B9-4227-B128-7BD617327C8B}">
      <tableStyleElement type="wholeTable" dxfId="9"/>
      <tableStyleElement type="headerRow"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65314</xdr:colOff>
      <xdr:row>0</xdr:row>
      <xdr:rowOff>29391</xdr:rowOff>
    </xdr:from>
    <xdr:to>
      <xdr:col>7</xdr:col>
      <xdr:colOff>1883833</xdr:colOff>
      <xdr:row>2</xdr:row>
      <xdr:rowOff>161653</xdr:rowOff>
    </xdr:to>
    <xdr:pic>
      <xdr:nvPicPr>
        <xdr:cNvPr id="2" name="Imagen 1">
          <a:extLst>
            <a:ext uri="{FF2B5EF4-FFF2-40B4-BE49-F238E27FC236}">
              <a16:creationId xmlns:a16="http://schemas.microsoft.com/office/drawing/2014/main" id="{DEABAEBC-499C-4F5B-973F-44E0141F25E1}"/>
            </a:ext>
            <a:ext uri="{C183D7F6-B498-43B3-948B-1728B52AA6E4}">
              <adec:decorative xmlns:adec="http://schemas.microsoft.com/office/drawing/2017/decorative" val="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7285" y="29391"/>
          <a:ext cx="2953839" cy="502376"/>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65314</xdr:colOff>
      <xdr:row>0</xdr:row>
      <xdr:rowOff>29391</xdr:rowOff>
    </xdr:from>
    <xdr:to>
      <xdr:col>12</xdr:col>
      <xdr:colOff>1143000</xdr:colOff>
      <xdr:row>2</xdr:row>
      <xdr:rowOff>161653</xdr:rowOff>
    </xdr:to>
    <xdr:pic>
      <xdr:nvPicPr>
        <xdr:cNvPr id="2" name="Imagen 1">
          <a:extLst>
            <a:ext uri="{FF2B5EF4-FFF2-40B4-BE49-F238E27FC236}">
              <a16:creationId xmlns:a16="http://schemas.microsoft.com/office/drawing/2014/main" id="{62FBF0E4-97BB-4CB2-A8BD-BD423425005B}"/>
            </a:ext>
            <a:ext uri="{C183D7F6-B498-43B3-948B-1728B52AA6E4}">
              <adec:decorative xmlns:adec="http://schemas.microsoft.com/office/drawing/2017/decorative" val="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37414" y="29391"/>
          <a:ext cx="2868386" cy="513262"/>
        </a:xfrm>
        <a:prstGeom prst="rect">
          <a:avLst/>
        </a:prstGeom>
        <a:noFill/>
      </xdr:spPr>
    </xdr:pic>
    <xdr:clientData/>
  </xdr:twoCellAnchor>
  <xdr:twoCellAnchor editAs="oneCell">
    <xdr:from>
      <xdr:col>6</xdr:col>
      <xdr:colOff>65314</xdr:colOff>
      <xdr:row>0</xdr:row>
      <xdr:rowOff>29391</xdr:rowOff>
    </xdr:from>
    <xdr:to>
      <xdr:col>8</xdr:col>
      <xdr:colOff>0</xdr:colOff>
      <xdr:row>2</xdr:row>
      <xdr:rowOff>161653</xdr:rowOff>
    </xdr:to>
    <xdr:pic>
      <xdr:nvPicPr>
        <xdr:cNvPr id="3" name="Imagen 2">
          <a:extLst>
            <a:ext uri="{FF2B5EF4-FFF2-40B4-BE49-F238E27FC236}">
              <a16:creationId xmlns:a16="http://schemas.microsoft.com/office/drawing/2014/main" id="{43238BD7-FADF-4D11-B2F2-6848405D3805}"/>
            </a:ext>
            <a:ext uri="{C183D7F6-B498-43B3-948B-1728B52AA6E4}">
              <adec:decorative xmlns:adec="http://schemas.microsoft.com/office/drawing/2017/decorative" val="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42414" y="29391"/>
          <a:ext cx="2868386" cy="513262"/>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65314</xdr:colOff>
      <xdr:row>0</xdr:row>
      <xdr:rowOff>29391</xdr:rowOff>
    </xdr:from>
    <xdr:to>
      <xdr:col>15</xdr:col>
      <xdr:colOff>45508</xdr:colOff>
      <xdr:row>2</xdr:row>
      <xdr:rowOff>161653</xdr:rowOff>
    </xdr:to>
    <xdr:pic>
      <xdr:nvPicPr>
        <xdr:cNvPr id="2" name="Imagen 1">
          <a:extLst>
            <a:ext uri="{FF2B5EF4-FFF2-40B4-BE49-F238E27FC236}">
              <a16:creationId xmlns:a16="http://schemas.microsoft.com/office/drawing/2014/main" id="{03D1C8CB-4601-43CA-9012-2295649ED13A}"/>
            </a:ext>
            <a:ext uri="{C183D7F6-B498-43B3-948B-1728B52AA6E4}">
              <adec:decorative xmlns:adec="http://schemas.microsoft.com/office/drawing/2017/decorative" val="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37414" y="29391"/>
          <a:ext cx="2866269" cy="513262"/>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E094C-5778-4CBD-9989-32CEE3433C2A}">
  <dimension ref="B2:J27"/>
  <sheetViews>
    <sheetView topLeftCell="A13" zoomScaleNormal="100" workbookViewId="0">
      <selection activeCell="B28" sqref="B28"/>
    </sheetView>
    <sheetView tabSelected="1" workbookViewId="1"/>
  </sheetViews>
  <sheetFormatPr baseColWidth="10" defaultColWidth="10.85546875" defaultRowHeight="15" x14ac:dyDescent="0.25"/>
  <cols>
    <col min="2" max="2" width="105" style="15" customWidth="1"/>
    <col min="3" max="10" width="11.5703125" style="15"/>
  </cols>
  <sheetData>
    <row r="2" spans="2:10" s="13" customFormat="1" ht="15.75" x14ac:dyDescent="0.25">
      <c r="B2" s="12" t="s">
        <v>43</v>
      </c>
    </row>
    <row r="3" spans="2:10" s="13" customFormat="1" x14ac:dyDescent="0.25"/>
    <row r="4" spans="2:10" s="13" customFormat="1" x14ac:dyDescent="0.25"/>
    <row r="5" spans="2:10" s="13" customFormat="1" x14ac:dyDescent="0.25">
      <c r="B5" s="17" t="s">
        <v>57</v>
      </c>
    </row>
    <row r="7" spans="2:10" x14ac:dyDescent="0.25">
      <c r="B7" s="14" t="s">
        <v>44</v>
      </c>
      <c r="C7" s="14"/>
      <c r="D7" s="14"/>
      <c r="E7" s="14"/>
      <c r="F7" s="14"/>
      <c r="G7" s="14"/>
      <c r="H7" s="14"/>
      <c r="I7" s="14"/>
      <c r="J7" s="14"/>
    </row>
    <row r="9" spans="2:10" ht="30.6" customHeight="1" x14ac:dyDescent="0.25">
      <c r="B9" s="14" t="s">
        <v>45</v>
      </c>
      <c r="C9" s="14"/>
      <c r="D9" s="14"/>
      <c r="E9" s="14"/>
      <c r="F9" s="14"/>
      <c r="G9" s="14"/>
      <c r="H9" s="14"/>
      <c r="I9" s="14"/>
      <c r="J9" s="14"/>
    </row>
    <row r="11" spans="2:10" ht="27.6" customHeight="1" x14ac:dyDescent="0.25">
      <c r="B11" s="14" t="s">
        <v>46</v>
      </c>
      <c r="C11" s="14"/>
      <c r="D11" s="14"/>
      <c r="E11" s="14"/>
      <c r="F11" s="14"/>
      <c r="G11" s="14"/>
      <c r="H11" s="14"/>
      <c r="I11" s="14"/>
      <c r="J11" s="14"/>
    </row>
    <row r="13" spans="2:10" ht="43.9" customHeight="1" x14ac:dyDescent="0.25">
      <c r="B13" s="14" t="s">
        <v>48</v>
      </c>
      <c r="C13" s="14"/>
      <c r="D13" s="14"/>
      <c r="E13" s="14"/>
      <c r="F13" s="14"/>
      <c r="G13" s="14"/>
      <c r="H13" s="14"/>
      <c r="I13" s="14"/>
      <c r="J13" s="14"/>
    </row>
    <row r="15" spans="2:10" ht="43.9" customHeight="1" x14ac:dyDescent="0.25">
      <c r="B15" s="14" t="s">
        <v>47</v>
      </c>
      <c r="C15" s="14"/>
      <c r="D15" s="14"/>
      <c r="E15" s="14"/>
      <c r="F15" s="14"/>
      <c r="G15" s="14"/>
      <c r="H15" s="14"/>
      <c r="I15" s="14"/>
      <c r="J15" s="14"/>
    </row>
    <row r="17" spans="2:10" ht="43.15" customHeight="1" x14ac:dyDescent="0.25">
      <c r="B17" s="14" t="s">
        <v>49</v>
      </c>
      <c r="C17" s="14"/>
      <c r="D17" s="14"/>
      <c r="E17" s="14"/>
      <c r="F17" s="14"/>
      <c r="G17" s="14"/>
      <c r="H17" s="14"/>
      <c r="I17" s="14"/>
      <c r="J17" s="14"/>
    </row>
    <row r="19" spans="2:10" ht="45" x14ac:dyDescent="0.25">
      <c r="B19" s="14" t="s">
        <v>50</v>
      </c>
      <c r="C19" s="14"/>
      <c r="D19" s="14"/>
      <c r="E19" s="14"/>
      <c r="F19" s="14"/>
      <c r="G19" s="14"/>
      <c r="H19" s="14"/>
      <c r="I19" s="14"/>
      <c r="J19" s="14"/>
    </row>
    <row r="21" spans="2:10" ht="33" customHeight="1" x14ac:dyDescent="0.25">
      <c r="B21" s="14" t="s">
        <v>52</v>
      </c>
      <c r="C21" s="14"/>
      <c r="D21" s="14"/>
      <c r="E21" s="14"/>
      <c r="F21" s="14"/>
      <c r="G21" s="14"/>
      <c r="H21" s="14"/>
      <c r="I21" s="14"/>
      <c r="J21" s="14"/>
    </row>
    <row r="23" spans="2:10" ht="45" x14ac:dyDescent="0.25">
      <c r="B23" s="14" t="s">
        <v>63</v>
      </c>
    </row>
    <row r="25" spans="2:10" ht="30" x14ac:dyDescent="0.25">
      <c r="B25" s="14" t="s">
        <v>64</v>
      </c>
    </row>
    <row r="27" spans="2:10" ht="28.9" customHeight="1" x14ac:dyDescent="0.25">
      <c r="B27" s="16" t="s">
        <v>51</v>
      </c>
      <c r="C27" s="16"/>
      <c r="D27" s="16"/>
      <c r="E27" s="16"/>
      <c r="F27" s="16"/>
      <c r="G27" s="16"/>
      <c r="H27" s="16"/>
      <c r="I27" s="16"/>
      <c r="J27" s="16"/>
    </row>
  </sheetData>
  <sheetProtection algorithmName="SHA-512" hashValue="fPmYfFEO9rJCooAtmOOEzusPJ/Dw1ifjZY213QIKOD5GmRCIIhk6hhasTzyDfEkfxBPZUNPXHrN1QFuQCMrZBw==" saltValue="VaJkwyAJpSVE/7JrjDCB5g==" spinCount="100000" sheet="1" selectLockedCells="1" selectUn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39226-C0D4-458B-92DC-5F2427E2B609}">
  <sheetPr codeName="Hoja1"/>
  <dimension ref="A4:L91"/>
  <sheetViews>
    <sheetView tabSelected="1" topLeftCell="A8" zoomScale="90" zoomScaleNormal="90" zoomScaleSheetLayoutView="100" workbookViewId="0">
      <selection activeCell="D8" sqref="D8:G8"/>
    </sheetView>
    <sheetView zoomScaleNormal="100" workbookViewId="1">
      <selection activeCell="D22" sqref="D22"/>
    </sheetView>
  </sheetViews>
  <sheetFormatPr baseColWidth="10" defaultColWidth="19.7109375" defaultRowHeight="15" x14ac:dyDescent="0.25"/>
  <cols>
    <col min="1" max="1" width="19.7109375" style="19"/>
    <col min="2" max="2" width="20" style="19" customWidth="1"/>
    <col min="3" max="3" width="17.7109375" style="19" hidden="1" customWidth="1"/>
    <col min="4" max="4" width="29.28515625" style="19" customWidth="1"/>
    <col min="5" max="5" width="11.5703125" style="19" customWidth="1"/>
    <col min="6" max="6" width="10.85546875" style="19" hidden="1" customWidth="1"/>
    <col min="7" max="7" width="15.7109375" style="19" customWidth="1"/>
    <col min="8" max="8" width="28.28515625" style="19" customWidth="1"/>
    <col min="9" max="9" width="26.42578125" style="19" hidden="1" customWidth="1"/>
    <col min="10" max="10" width="9" style="19" hidden="1" customWidth="1"/>
    <col min="11" max="11" width="12.7109375" style="19" hidden="1" customWidth="1"/>
    <col min="12" max="12" width="7.7109375" style="19" customWidth="1"/>
    <col min="13" max="16384" width="19.7109375" style="19"/>
  </cols>
  <sheetData>
    <row r="4" spans="1:8" ht="18.75" x14ac:dyDescent="0.25">
      <c r="A4" s="18" t="s">
        <v>21</v>
      </c>
    </row>
    <row r="5" spans="1:8" ht="18.75" x14ac:dyDescent="0.3">
      <c r="A5" s="20" t="s">
        <v>55</v>
      </c>
    </row>
    <row r="6" spans="1:8" x14ac:dyDescent="0.25">
      <c r="A6" s="21" t="s">
        <v>58</v>
      </c>
    </row>
    <row r="7" spans="1:8" x14ac:dyDescent="0.25">
      <c r="A7" s="22"/>
    </row>
    <row r="8" spans="1:8" x14ac:dyDescent="0.25">
      <c r="A8" s="141" t="s">
        <v>13</v>
      </c>
      <c r="B8" s="142"/>
      <c r="C8" s="143"/>
      <c r="D8" s="139"/>
      <c r="E8" s="139"/>
      <c r="F8" s="139"/>
      <c r="G8" s="139"/>
    </row>
    <row r="9" spans="1:8" x14ac:dyDescent="0.25">
      <c r="A9" s="141" t="s">
        <v>23</v>
      </c>
      <c r="B9" s="142"/>
      <c r="C9" s="143"/>
      <c r="D9" s="139"/>
      <c r="E9" s="139"/>
      <c r="F9" s="139"/>
      <c r="G9" s="139"/>
    </row>
    <row r="10" spans="1:8" hidden="1" x14ac:dyDescent="0.25">
      <c r="A10" s="136" t="s">
        <v>37</v>
      </c>
      <c r="B10" s="137"/>
      <c r="C10" s="138"/>
      <c r="D10" s="140"/>
      <c r="E10" s="140"/>
      <c r="F10" s="140"/>
      <c r="G10" s="140"/>
      <c r="H10" s="23"/>
    </row>
    <row r="11" spans="1:8" x14ac:dyDescent="0.25">
      <c r="A11" s="141" t="s">
        <v>14</v>
      </c>
      <c r="B11" s="142"/>
      <c r="C11" s="143"/>
      <c r="D11" s="139"/>
      <c r="E11" s="139"/>
      <c r="F11" s="139"/>
      <c r="G11" s="139"/>
    </row>
    <row r="12" spans="1:8" x14ac:dyDescent="0.25">
      <c r="A12" s="141" t="s">
        <v>56</v>
      </c>
      <c r="B12" s="142"/>
      <c r="C12" s="143"/>
      <c r="D12" s="139"/>
      <c r="E12" s="139"/>
      <c r="F12" s="139"/>
      <c r="G12" s="139"/>
    </row>
    <row r="13" spans="1:8" x14ac:dyDescent="0.25">
      <c r="A13" s="144" t="s">
        <v>66</v>
      </c>
      <c r="B13" s="145"/>
      <c r="C13" s="146"/>
      <c r="D13" s="147"/>
      <c r="E13" s="148"/>
      <c r="F13" s="148"/>
      <c r="G13" s="149"/>
    </row>
    <row r="14" spans="1:8" hidden="1" x14ac:dyDescent="0.25">
      <c r="A14" s="136" t="s">
        <v>38</v>
      </c>
      <c r="B14" s="137"/>
      <c r="C14" s="138"/>
      <c r="D14" s="126"/>
      <c r="E14" s="126"/>
      <c r="F14" s="126"/>
      <c r="G14" s="126"/>
    </row>
    <row r="15" spans="1:8" hidden="1" x14ac:dyDescent="0.25">
      <c r="A15" s="136" t="s">
        <v>39</v>
      </c>
      <c r="B15" s="137"/>
      <c r="C15" s="138"/>
      <c r="D15" s="126"/>
      <c r="E15" s="126"/>
      <c r="F15" s="126"/>
      <c r="G15" s="126"/>
    </row>
    <row r="16" spans="1:8" x14ac:dyDescent="0.25">
      <c r="A16" s="22"/>
    </row>
    <row r="17" spans="1:12" x14ac:dyDescent="0.25">
      <c r="A17" s="22" t="s">
        <v>2</v>
      </c>
    </row>
    <row r="18" spans="1:12" x14ac:dyDescent="0.25">
      <c r="H18" s="24"/>
      <c r="I18" s="24"/>
      <c r="J18" s="24"/>
      <c r="K18" s="24"/>
    </row>
    <row r="19" spans="1:12" ht="30.75" thickBot="1" x14ac:dyDescent="0.3">
      <c r="A19" s="25" t="s">
        <v>1</v>
      </c>
      <c r="B19" s="26" t="s">
        <v>0</v>
      </c>
      <c r="C19" s="27" t="s">
        <v>33</v>
      </c>
      <c r="D19" s="26" t="s">
        <v>10</v>
      </c>
      <c r="E19" s="26" t="s">
        <v>12</v>
      </c>
      <c r="F19" s="27" t="s">
        <v>34</v>
      </c>
      <c r="G19" s="26" t="s">
        <v>9</v>
      </c>
      <c r="H19" s="26" t="s">
        <v>35</v>
      </c>
      <c r="I19" s="27" t="s">
        <v>36</v>
      </c>
      <c r="J19" s="28" t="s">
        <v>29</v>
      </c>
      <c r="K19" s="28" t="s">
        <v>30</v>
      </c>
    </row>
    <row r="20" spans="1:12" x14ac:dyDescent="0.25">
      <c r="A20" s="6"/>
      <c r="B20" s="7"/>
      <c r="C20" s="70"/>
      <c r="D20" s="8"/>
      <c r="E20" s="9"/>
      <c r="F20" s="71"/>
      <c r="G20" s="4"/>
      <c r="H20" s="86">
        <f t="shared" ref="H20:H26" si="0">+E20*G20</f>
        <v>0</v>
      </c>
      <c r="I20" s="29">
        <f>+F20*G20</f>
        <v>0</v>
      </c>
      <c r="J20" s="30">
        <f>IF(I20=0,0,IF(AND($D$10="Gran empresa",C20="Recerca"),Hoja2!$C$16,IF(AND($D$10="Gran empresa",C20="Desenvolupament"),Hoja2!$C$19,IF(AND($D$10="Mitjana empresa",C20="Recerca"),Hoja2!$C$15,IF(AND($D$10="Mitjana empresa",C20="Desenvolupament"),Hoja2!$C$18,IF(AND($D$10="Petita empresa",C20="Recerca"),Hoja2!$C$14,IF(AND($D$10="Petita empresa",C20="Desenvolupament"),Hoja2!$C$17,"ERROR en la selecció dels camps Tipus d'empresa o Categoria d'activitat. Siusplau feu servir les opcions del desplegable.")))))))</f>
        <v>0</v>
      </c>
      <c r="K20" s="31">
        <f t="shared" ref="K20:K26" si="1">+IF(I20=0,0,J20*I20)</f>
        <v>0</v>
      </c>
    </row>
    <row r="21" spans="1:12" x14ac:dyDescent="0.25">
      <c r="A21" s="6"/>
      <c r="B21" s="7"/>
      <c r="C21" s="70"/>
      <c r="D21" s="8"/>
      <c r="E21" s="9"/>
      <c r="F21" s="71"/>
      <c r="G21" s="4"/>
      <c r="H21" s="86">
        <f t="shared" si="0"/>
        <v>0</v>
      </c>
      <c r="I21" s="29">
        <f t="shared" ref="I21:I26" si="2">+F21*G21</f>
        <v>0</v>
      </c>
      <c r="J21" s="30">
        <f>IF(I21=0,0,IF(AND($D$10="Gran empresa",C21="Recerca"),Hoja2!$C$16,IF(AND($D$10="Gran empresa",C21="Desenvolupament"),Hoja2!$C$19,IF(AND($D$10="Mitjana empresa",C21="Recerca"),Hoja2!$C$15,IF(AND($D$10="Mitjana empresa",C21="Desenvolupament"),Hoja2!$C$18,IF(AND($D$10="Petita empresa",C21="Recerca"),Hoja2!$C$14,IF(AND($D$10="Petita empresa",C21="Desenvolupament"),Hoja2!$C$17,"ERROR en la selecció dels camps Tipus d'empresa o Categoria d'activitat. Siusplau feu servir les opcions del desplegable.")))))))</f>
        <v>0</v>
      </c>
      <c r="K21" s="31">
        <f t="shared" si="1"/>
        <v>0</v>
      </c>
    </row>
    <row r="22" spans="1:12" x14ac:dyDescent="0.25">
      <c r="A22" s="6"/>
      <c r="B22" s="7"/>
      <c r="C22" s="70"/>
      <c r="D22" s="8"/>
      <c r="E22" s="9"/>
      <c r="F22" s="71"/>
      <c r="G22" s="4"/>
      <c r="H22" s="86">
        <f t="shared" si="0"/>
        <v>0</v>
      </c>
      <c r="I22" s="29">
        <f t="shared" si="2"/>
        <v>0</v>
      </c>
      <c r="J22" s="30">
        <f>IF(I22=0,0,IF(AND($D$10="Gran empresa",C22="Recerca"),Hoja2!$C$16,IF(AND($D$10="Gran empresa",C22="Desenvolupament"),Hoja2!$C$19,IF(AND($D$10="Mitjana empresa",C22="Recerca"),Hoja2!$C$15,IF(AND($D$10="Mitjana empresa",C22="Desenvolupament"),Hoja2!$C$18,IF(AND($D$10="Petita empresa",C22="Recerca"),Hoja2!$C$14,IF(AND($D$10="Petita empresa",C22="Desenvolupament"),Hoja2!$C$17,"ERROR en la selecció dels camps Tipus d'empresa o Categoria d'activitat. Siusplau feu servir les opcions del desplegable.")))))))</f>
        <v>0</v>
      </c>
      <c r="K22" s="31">
        <f t="shared" si="1"/>
        <v>0</v>
      </c>
    </row>
    <row r="23" spans="1:12" x14ac:dyDescent="0.25">
      <c r="A23" s="6"/>
      <c r="B23" s="7"/>
      <c r="C23" s="70"/>
      <c r="D23" s="8"/>
      <c r="E23" s="9"/>
      <c r="F23" s="72"/>
      <c r="G23" s="4"/>
      <c r="H23" s="86">
        <f t="shared" si="0"/>
        <v>0</v>
      </c>
      <c r="I23" s="29">
        <f t="shared" si="2"/>
        <v>0</v>
      </c>
      <c r="J23" s="30">
        <f>IF(I23=0,0,IF(AND($D$10="Gran empresa",C23="Recerca"),Hoja2!$C$16,IF(AND($D$10="Gran empresa",C23="Desenvolupament"),Hoja2!$C$19,IF(AND($D$10="Mitjana empresa",C23="Recerca"),Hoja2!$C$15,IF(AND($D$10="Mitjana empresa",C23="Desenvolupament"),Hoja2!$C$18,IF(AND($D$10="Petita empresa",C23="Recerca"),Hoja2!$C$14,IF(AND($D$10="Petita empresa",C23="Desenvolupament"),Hoja2!$C$17,"ERROR en la selecció dels camps Tipus d'empresa o Categoria d'activitat. Siusplau feu servir les opcions del desplegable.")))))))</f>
        <v>0</v>
      </c>
      <c r="K23" s="31">
        <f t="shared" si="1"/>
        <v>0</v>
      </c>
    </row>
    <row r="24" spans="1:12" x14ac:dyDescent="0.25">
      <c r="A24" s="6"/>
      <c r="B24" s="7"/>
      <c r="C24" s="70"/>
      <c r="D24" s="8"/>
      <c r="E24" s="9"/>
      <c r="F24" s="72"/>
      <c r="G24" s="4"/>
      <c r="H24" s="86">
        <f t="shared" si="0"/>
        <v>0</v>
      </c>
      <c r="I24" s="29">
        <f t="shared" si="2"/>
        <v>0</v>
      </c>
      <c r="J24" s="30">
        <f>IF(I24=0,0,IF(AND($D$10="Gran empresa",C24="Recerca"),Hoja2!$C$16,IF(AND($D$10="Gran empresa",C24="Desenvolupament"),Hoja2!$C$19,IF(AND($D$10="Mitjana empresa",C24="Recerca"),Hoja2!$C$15,IF(AND($D$10="Mitjana empresa",C24="Desenvolupament"),Hoja2!$C$18,IF(AND($D$10="Petita empresa",C24="Recerca"),Hoja2!$C$14,IF(AND($D$10="Petita empresa",C24="Desenvolupament"),Hoja2!$C$17,"ERROR en la selecció dels camps Tipus d'empresa o Categoria d'activitat. Siusplau feu servir les opcions del desplegable.")))))))</f>
        <v>0</v>
      </c>
      <c r="K24" s="31">
        <f t="shared" si="1"/>
        <v>0</v>
      </c>
    </row>
    <row r="25" spans="1:12" x14ac:dyDescent="0.25">
      <c r="A25" s="6"/>
      <c r="B25" s="7"/>
      <c r="C25" s="70"/>
      <c r="D25" s="8"/>
      <c r="E25" s="9"/>
      <c r="F25" s="72"/>
      <c r="G25" s="4"/>
      <c r="H25" s="86">
        <f t="shared" si="0"/>
        <v>0</v>
      </c>
      <c r="I25" s="29">
        <f t="shared" si="2"/>
        <v>0</v>
      </c>
      <c r="J25" s="30">
        <f>IF(I25=0,0,IF(AND($D$10="Gran empresa",C25="Recerca"),Hoja2!$C$16,IF(AND($D$10="Gran empresa",C25="Desenvolupament"),Hoja2!$C$19,IF(AND($D$10="Mitjana empresa",C25="Recerca"),Hoja2!$C$15,IF(AND($D$10="Mitjana empresa",C25="Desenvolupament"),Hoja2!$C$18,IF(AND($D$10="Petita empresa",C25="Recerca"),Hoja2!$C$14,IF(AND($D$10="Petita empresa",C25="Desenvolupament"),Hoja2!$C$17,"ERROR en la selecció dels camps Tipus d'empresa o Categoria d'activitat. Siusplau feu servir les opcions del desplegable.")))))))</f>
        <v>0</v>
      </c>
      <c r="K25" s="31">
        <f t="shared" si="1"/>
        <v>0</v>
      </c>
    </row>
    <row r="26" spans="1:12" x14ac:dyDescent="0.25">
      <c r="A26" s="6"/>
      <c r="B26" s="7"/>
      <c r="C26" s="70"/>
      <c r="D26" s="8"/>
      <c r="E26" s="9"/>
      <c r="F26" s="72"/>
      <c r="G26" s="4"/>
      <c r="H26" s="86">
        <f t="shared" si="0"/>
        <v>0</v>
      </c>
      <c r="I26" s="29">
        <f t="shared" si="2"/>
        <v>0</v>
      </c>
      <c r="J26" s="30">
        <f>IF(I26=0,0,IF(AND($D$10="Gran empresa",C26="Recerca"),Hoja2!$C$16,IF(AND($D$10="Gran empresa",C26="Desenvolupament"),Hoja2!$C$19,IF(AND($D$10="Mitjana empresa",C26="Recerca"),Hoja2!$C$15,IF(AND($D$10="Mitjana empresa",C26="Desenvolupament"),Hoja2!$C$18,IF(AND($D$10="Petita empresa",C26="Recerca"),Hoja2!$C$14,IF(AND($D$10="Petita empresa",C26="Desenvolupament"),Hoja2!$C$17,"ERROR en la selecció dels camps Tipus d'empresa o Categoria d'activitat. Siusplau feu servir les opcions del desplegable.")))))))</f>
        <v>0</v>
      </c>
      <c r="K26" s="31">
        <f t="shared" si="1"/>
        <v>0</v>
      </c>
    </row>
    <row r="27" spans="1:12" x14ac:dyDescent="0.25">
      <c r="A27" s="6"/>
      <c r="B27" s="7"/>
      <c r="C27" s="70"/>
      <c r="D27" s="8"/>
      <c r="E27" s="9"/>
      <c r="F27" s="72"/>
      <c r="G27" s="4"/>
      <c r="H27" s="86"/>
      <c r="I27" s="29"/>
      <c r="J27" s="30"/>
      <c r="K27" s="31"/>
      <c r="L27" s="32" t="s">
        <v>53</v>
      </c>
    </row>
    <row r="28" spans="1:12" x14ac:dyDescent="0.25">
      <c r="A28" s="33"/>
      <c r="B28" s="34"/>
      <c r="C28" s="34"/>
      <c r="D28" s="35" t="s">
        <v>5</v>
      </c>
      <c r="E28" s="36">
        <f>SUM(E20:E27)</f>
        <v>0</v>
      </c>
      <c r="F28" s="37"/>
      <c r="G28" s="37"/>
      <c r="H28" s="37">
        <f>SUM(H20:H27)</f>
        <v>0</v>
      </c>
      <c r="I28" s="37">
        <f>SUM(I20:I27)</f>
        <v>0</v>
      </c>
      <c r="J28" s="38">
        <f>IF(I28=0,0,K28/I28)</f>
        <v>0</v>
      </c>
      <c r="K28" s="37">
        <f>IF(I28=0,0,SUM(K20:K27))</f>
        <v>0</v>
      </c>
    </row>
    <row r="29" spans="1:12" x14ac:dyDescent="0.25">
      <c r="A29" s="39"/>
      <c r="B29" s="40"/>
      <c r="C29" s="40"/>
      <c r="D29" s="41"/>
      <c r="E29" s="42"/>
      <c r="F29" s="42"/>
      <c r="G29" s="43"/>
    </row>
    <row r="30" spans="1:12" x14ac:dyDescent="0.25">
      <c r="A30" s="39"/>
      <c r="B30" s="40"/>
      <c r="C30" s="40"/>
      <c r="D30" s="41"/>
      <c r="E30" s="42"/>
      <c r="F30" s="42"/>
      <c r="G30" s="43"/>
    </row>
    <row r="31" spans="1:12" x14ac:dyDescent="0.25">
      <c r="A31" s="22" t="s">
        <v>11</v>
      </c>
      <c r="B31" s="40"/>
      <c r="C31" s="40"/>
      <c r="D31" s="41"/>
      <c r="E31" s="42"/>
      <c r="F31" s="42"/>
      <c r="G31" s="43"/>
    </row>
    <row r="32" spans="1:12" x14ac:dyDescent="0.25">
      <c r="B32" s="40"/>
      <c r="C32" s="40"/>
      <c r="D32" s="39"/>
      <c r="E32" s="42"/>
      <c r="F32" s="42"/>
      <c r="G32" s="43"/>
    </row>
    <row r="33" spans="1:11" ht="30.75" thickBot="1" x14ac:dyDescent="0.3">
      <c r="A33" s="25" t="s">
        <v>1</v>
      </c>
      <c r="B33" s="26" t="s">
        <v>0</v>
      </c>
      <c r="C33" s="27" t="s">
        <v>33</v>
      </c>
      <c r="D33" s="44"/>
      <c r="E33" s="45" t="s">
        <v>27</v>
      </c>
      <c r="F33" s="45"/>
      <c r="G33" s="46"/>
      <c r="H33" s="26" t="s">
        <v>35</v>
      </c>
      <c r="I33" s="27" t="s">
        <v>36</v>
      </c>
      <c r="J33" s="28" t="s">
        <v>29</v>
      </c>
      <c r="K33" s="28" t="s">
        <v>30</v>
      </c>
    </row>
    <row r="34" spans="1:11" x14ac:dyDescent="0.25">
      <c r="A34" s="6"/>
      <c r="B34" s="7"/>
      <c r="C34" s="70"/>
      <c r="D34" s="130"/>
      <c r="E34" s="131"/>
      <c r="F34" s="131"/>
      <c r="G34" s="132"/>
      <c r="H34" s="10"/>
      <c r="I34" s="29"/>
      <c r="J34" s="30">
        <f>IF(I34=0,0,IF(AND($D$10="Gran empresa",C34="Recerca"),Hoja2!$C$16,IF(AND($D$10="Gran empresa",C34="Desenvolupament"),Hoja2!$C$19,IF(AND($D$10="Mitjana empresa",C34="Recerca"),Hoja2!$C$15,IF(AND($D$10="Mitjana empresa",C34="Desenvolupament"),Hoja2!$C$18,IF(AND($D$10="Petita empresa",C34="Recerca"),Hoja2!$C$14,IF(AND($D$10="Petita empresa",C34="Desenvolupament"),Hoja2!$C$17,"ERROR en la selecció dels camps Tipus d'empresa o Categoria d'activitat. Siusplau feu servir les opcions del desplegable.")))))))</f>
        <v>0</v>
      </c>
      <c r="K34" s="31">
        <f t="shared" ref="K34:K40" si="3">+J34*I34</f>
        <v>0</v>
      </c>
    </row>
    <row r="35" spans="1:11" x14ac:dyDescent="0.25">
      <c r="A35" s="6"/>
      <c r="B35" s="7"/>
      <c r="C35" s="70"/>
      <c r="D35" s="133"/>
      <c r="E35" s="134"/>
      <c r="F35" s="134"/>
      <c r="G35" s="135"/>
      <c r="H35" s="10"/>
      <c r="I35" s="29"/>
      <c r="J35" s="30">
        <f>IF(I35=0,0,IF(AND($D$10="Gran empresa",C35="Recerca"),Hoja2!$C$16,IF(AND($D$10="Gran empresa",C35="Desenvolupament"),Hoja2!$C$19,IF(AND($D$10="Mitjana empresa",C35="Recerca"),Hoja2!$C$15,IF(AND($D$10="Mitjana empresa",C35="Desenvolupament"),Hoja2!$C$18,IF(AND($D$10="Petita empresa",C35="Recerca"),Hoja2!$C$14,IF(AND($D$10="Petita empresa",C35="Desenvolupament"),Hoja2!$C$17,"ERROR en la selecció dels camps Tipus d'empresa o Categoria d'activitat. Siusplau feu servir les opcions del desplegable.")))))))</f>
        <v>0</v>
      </c>
      <c r="K35" s="31">
        <f t="shared" si="3"/>
        <v>0</v>
      </c>
    </row>
    <row r="36" spans="1:11" x14ac:dyDescent="0.25">
      <c r="A36" s="6"/>
      <c r="B36" s="7"/>
      <c r="C36" s="70"/>
      <c r="D36" s="133"/>
      <c r="E36" s="134"/>
      <c r="F36" s="134"/>
      <c r="G36" s="135"/>
      <c r="H36" s="10"/>
      <c r="I36" s="29"/>
      <c r="J36" s="30">
        <f>IF(I36=0,0,IF(AND($D$10="Gran empresa",C36="Recerca"),Hoja2!$C$16,IF(AND($D$10="Gran empresa",C36="Desenvolupament"),Hoja2!$C$19,IF(AND($D$10="Mitjana empresa",C36="Recerca"),Hoja2!$C$15,IF(AND($D$10="Mitjana empresa",C36="Desenvolupament"),Hoja2!$C$18,IF(AND($D$10="Petita empresa",C36="Recerca"),Hoja2!$C$14,IF(AND($D$10="Petita empresa",C36="Desenvolupament"),Hoja2!$C$17,"ERROR en la selecció dels camps Tipus d'empresa o Categoria d'activitat. Siusplau feu servir les opcions del desplegable.")))))))</f>
        <v>0</v>
      </c>
      <c r="K36" s="31">
        <f t="shared" si="3"/>
        <v>0</v>
      </c>
    </row>
    <row r="37" spans="1:11" x14ac:dyDescent="0.25">
      <c r="A37" s="6"/>
      <c r="B37" s="7"/>
      <c r="C37" s="70"/>
      <c r="D37" s="133"/>
      <c r="E37" s="134"/>
      <c r="F37" s="134"/>
      <c r="G37" s="135"/>
      <c r="H37" s="10"/>
      <c r="I37" s="29"/>
      <c r="J37" s="30">
        <f>IF(I37=0,0,IF(AND($D$10="Gran empresa",C37="Recerca"),Hoja2!$C$16,IF(AND($D$10="Gran empresa",C37="Desenvolupament"),Hoja2!$C$19,IF(AND($D$10="Mitjana empresa",C37="Recerca"),Hoja2!$C$15,IF(AND($D$10="Mitjana empresa",C37="Desenvolupament"),Hoja2!$C$18,IF(AND($D$10="Petita empresa",C37="Recerca"),Hoja2!$C$14,IF(AND($D$10="Petita empresa",C37="Desenvolupament"),Hoja2!$C$17,"ERROR en la selecció dels camps Tipus d'empresa o Categoria d'activitat. Siusplau feu servir les opcions del desplegable.")))))))</f>
        <v>0</v>
      </c>
      <c r="K37" s="31">
        <f t="shared" si="3"/>
        <v>0</v>
      </c>
    </row>
    <row r="38" spans="1:11" x14ac:dyDescent="0.25">
      <c r="A38" s="6"/>
      <c r="B38" s="7"/>
      <c r="C38" s="70"/>
      <c r="D38" s="133"/>
      <c r="E38" s="134"/>
      <c r="F38" s="134"/>
      <c r="G38" s="135"/>
      <c r="H38" s="10"/>
      <c r="I38" s="29"/>
      <c r="J38" s="30">
        <f>IF(I38=0,0,IF(AND($D$10="Gran empresa",C38="Recerca"),Hoja2!$C$16,IF(AND($D$10="Gran empresa",C38="Desenvolupament"),Hoja2!$C$19,IF(AND($D$10="Mitjana empresa",C38="Recerca"),Hoja2!$C$15,IF(AND($D$10="Mitjana empresa",C38="Desenvolupament"),Hoja2!$C$18,IF(AND($D$10="Petita empresa",C38="Recerca"),Hoja2!$C$14,IF(AND($D$10="Petita empresa",C38="Desenvolupament"),Hoja2!$C$17,"ERROR en la selecció dels camps Tipus d'empresa o Categoria d'activitat. Siusplau feu servir les opcions del desplegable.")))))))</f>
        <v>0</v>
      </c>
      <c r="K38" s="31">
        <f t="shared" si="3"/>
        <v>0</v>
      </c>
    </row>
    <row r="39" spans="1:11" x14ac:dyDescent="0.25">
      <c r="A39" s="6"/>
      <c r="B39" s="7"/>
      <c r="C39" s="70"/>
      <c r="D39" s="133"/>
      <c r="E39" s="134"/>
      <c r="F39" s="134"/>
      <c r="G39" s="135"/>
      <c r="H39" s="10"/>
      <c r="I39" s="29"/>
      <c r="J39" s="30">
        <f>IF(I39=0,0,IF(AND($D$10="Gran empresa",C39="Recerca"),Hoja2!$C$16,IF(AND($D$10="Gran empresa",C39="Desenvolupament"),Hoja2!$C$19,IF(AND($D$10="Mitjana empresa",C39="Recerca"),Hoja2!$C$15,IF(AND($D$10="Mitjana empresa",C39="Desenvolupament"),Hoja2!$C$18,IF(AND($D$10="Petita empresa",C39="Recerca"),Hoja2!$C$14,IF(AND($D$10="Petita empresa",C39="Desenvolupament"),Hoja2!$C$17,"ERROR en la selecció dels camps Tipus d'empresa o Categoria d'activitat. Siusplau feu servir les opcions del desplegable.")))))))</f>
        <v>0</v>
      </c>
      <c r="K39" s="31">
        <f t="shared" si="3"/>
        <v>0</v>
      </c>
    </row>
    <row r="40" spans="1:11" x14ac:dyDescent="0.25">
      <c r="A40" s="6"/>
      <c r="B40" s="7"/>
      <c r="C40" s="70"/>
      <c r="D40" s="133"/>
      <c r="E40" s="134"/>
      <c r="F40" s="134"/>
      <c r="G40" s="135"/>
      <c r="H40" s="10"/>
      <c r="I40" s="29"/>
      <c r="J40" s="30">
        <f>IF(I40=0,0,IF(AND($D$10="Gran empresa",C40="Recerca"),Hoja2!$C$16,IF(AND($D$10="Gran empresa",C40="Desenvolupament"),Hoja2!$C$19,IF(AND($D$10="Mitjana empresa",C40="Recerca"),Hoja2!$C$15,IF(AND($D$10="Mitjana empresa",C40="Desenvolupament"),Hoja2!$C$18,IF(AND($D$10="Petita empresa",C40="Recerca"),Hoja2!$C$14,IF(AND($D$10="Petita empresa",C40="Desenvolupament"),Hoja2!$C$17,"ERROR en la selecció dels camps Tipus d'empresa o Categoria d'activitat. Siusplau feu servir les opcions del desplegable.")))))))</f>
        <v>0</v>
      </c>
      <c r="K40" s="31">
        <f t="shared" si="3"/>
        <v>0</v>
      </c>
    </row>
    <row r="41" spans="1:11" x14ac:dyDescent="0.25">
      <c r="A41" s="33"/>
      <c r="B41" s="34"/>
      <c r="C41" s="34"/>
      <c r="D41" s="127" t="s">
        <v>5</v>
      </c>
      <c r="E41" s="128"/>
      <c r="F41" s="128"/>
      <c r="G41" s="129"/>
      <c r="H41" s="37">
        <f>SUM(H34:H40)</f>
        <v>0</v>
      </c>
      <c r="I41" s="37">
        <f>SUM(I34:I40)</f>
        <v>0</v>
      </c>
      <c r="J41" s="38">
        <f>IF(I41=0,0,K41/I41)</f>
        <v>0</v>
      </c>
      <c r="K41" s="37">
        <f>IF(I41=0,0,SUM(K34:K40))</f>
        <v>0</v>
      </c>
    </row>
    <row r="42" spans="1:11" x14ac:dyDescent="0.25">
      <c r="A42" s="47"/>
      <c r="B42" s="47"/>
      <c r="C42" s="47"/>
      <c r="D42" s="47"/>
      <c r="E42" s="47"/>
      <c r="F42" s="47"/>
      <c r="G42" s="47"/>
      <c r="H42" s="47"/>
      <c r="I42" s="47"/>
      <c r="J42" s="47"/>
      <c r="K42" s="47"/>
    </row>
    <row r="43" spans="1:11" x14ac:dyDescent="0.25">
      <c r="A43" s="22" t="s">
        <v>3</v>
      </c>
      <c r="B43" s="47"/>
      <c r="C43" s="47"/>
      <c r="D43" s="47"/>
      <c r="E43" s="47"/>
      <c r="F43" s="47"/>
      <c r="G43" s="47"/>
      <c r="H43" s="47"/>
      <c r="I43" s="47"/>
      <c r="J43" s="47"/>
      <c r="K43" s="47"/>
    </row>
    <row r="44" spans="1:11" x14ac:dyDescent="0.25">
      <c r="B44" s="40"/>
      <c r="C44" s="40"/>
      <c r="D44" s="39"/>
      <c r="E44" s="42"/>
      <c r="F44" s="42"/>
      <c r="G44" s="43"/>
    </row>
    <row r="45" spans="1:11" ht="30.75" thickBot="1" x14ac:dyDescent="0.3">
      <c r="A45" s="25" t="s">
        <v>1</v>
      </c>
      <c r="B45" s="26" t="s">
        <v>0</v>
      </c>
      <c r="C45" s="27" t="s">
        <v>33</v>
      </c>
      <c r="D45" s="117" t="s">
        <v>27</v>
      </c>
      <c r="E45" s="118"/>
      <c r="F45" s="118"/>
      <c r="G45" s="119"/>
      <c r="H45" s="26" t="s">
        <v>35</v>
      </c>
      <c r="I45" s="27" t="s">
        <v>36</v>
      </c>
      <c r="J45" s="28" t="s">
        <v>29</v>
      </c>
      <c r="K45" s="28" t="s">
        <v>30</v>
      </c>
    </row>
    <row r="46" spans="1:11" x14ac:dyDescent="0.25">
      <c r="A46" s="6"/>
      <c r="B46" s="7"/>
      <c r="C46" s="70"/>
      <c r="D46" s="120"/>
      <c r="E46" s="121"/>
      <c r="F46" s="121"/>
      <c r="G46" s="122"/>
      <c r="H46" s="10"/>
      <c r="I46" s="49"/>
      <c r="J46" s="30">
        <f>IF(I46=0,0,IF(AND($D$10="Gran empresa",C46="Recerca"),Hoja2!$C$16,IF(AND($D$10="Gran empresa",C46="Desenvolupament"),Hoja2!$C$19,IF(AND($D$10="Mitjana empresa",C46="Recerca"),Hoja2!$C$15,IF(AND($D$10="Mitjana empresa",C46="Desenvolupament"),Hoja2!$C$18,IF(AND($D$10="Petita empresa",C46="Recerca"),Hoja2!$C$14,IF(AND($D$10="Petita empresa",C46="Desenvolupament"),Hoja2!$C$17,"ERROR en la selecció dels camps Tipus d'empresa o Categoria d'activitat. Siusplau feu servir les opcions del desplegable.")))))))</f>
        <v>0</v>
      </c>
      <c r="K46" s="31">
        <f t="shared" ref="K46:K54" si="4">+J46*I46</f>
        <v>0</v>
      </c>
    </row>
    <row r="47" spans="1:11" x14ac:dyDescent="0.25">
      <c r="A47" s="6"/>
      <c r="B47" s="7"/>
      <c r="C47" s="70"/>
      <c r="D47" s="123"/>
      <c r="E47" s="124"/>
      <c r="F47" s="124"/>
      <c r="G47" s="125"/>
      <c r="H47" s="10"/>
      <c r="I47" s="49"/>
      <c r="J47" s="30">
        <f>IF(I47=0,0,IF(AND($D$10="Gran empresa",C47="Recerca"),Hoja2!$C$16,IF(AND($D$10="Gran empresa",C47="Desenvolupament"),Hoja2!$C$19,IF(AND($D$10="Mitjana empresa",C47="Recerca"),Hoja2!$C$15,IF(AND($D$10="Mitjana empresa",C47="Desenvolupament"),Hoja2!$C$18,IF(AND($D$10="Petita empresa",C47="Recerca"),Hoja2!$C$14,IF(AND($D$10="Petita empresa",C47="Desenvolupament"),Hoja2!$C$17,"ERROR en la selecció dels camps Tipus d'empresa o Categoria d'activitat. Siusplau feu servir les opcions del desplegable.")))))))</f>
        <v>0</v>
      </c>
      <c r="K47" s="31">
        <f t="shared" si="4"/>
        <v>0</v>
      </c>
    </row>
    <row r="48" spans="1:11" x14ac:dyDescent="0.25">
      <c r="A48" s="6"/>
      <c r="B48" s="7"/>
      <c r="C48" s="70"/>
      <c r="D48" s="123"/>
      <c r="E48" s="124"/>
      <c r="F48" s="124"/>
      <c r="G48" s="125"/>
      <c r="H48" s="10"/>
      <c r="I48" s="49"/>
      <c r="J48" s="30">
        <f>IF(I48=0,0,IF(AND($D$10="Gran empresa",C48="Recerca"),Hoja2!$C$16,IF(AND($D$10="Gran empresa",C48="Desenvolupament"),Hoja2!$C$19,IF(AND($D$10="Mitjana empresa",C48="Recerca"),Hoja2!$C$15,IF(AND($D$10="Mitjana empresa",C48="Desenvolupament"),Hoja2!$C$18,IF(AND($D$10="Petita empresa",C48="Recerca"),Hoja2!$C$14,IF(AND($D$10="Petita empresa",C48="Desenvolupament"),Hoja2!$C$17,"ERROR en la selecció dels camps Tipus d'empresa o Categoria d'activitat. Siusplau feu servir les opcions del desplegable.")))))))</f>
        <v>0</v>
      </c>
      <c r="K48" s="31">
        <f t="shared" si="4"/>
        <v>0</v>
      </c>
    </row>
    <row r="49" spans="1:11" x14ac:dyDescent="0.25">
      <c r="A49" s="6"/>
      <c r="B49" s="7"/>
      <c r="C49" s="70"/>
      <c r="D49" s="123"/>
      <c r="E49" s="124"/>
      <c r="F49" s="124"/>
      <c r="G49" s="125"/>
      <c r="H49" s="10"/>
      <c r="I49" s="49"/>
      <c r="J49" s="30">
        <f>IF(I49=0,0,IF(AND($D$10="Gran empresa",C49="Recerca"),Hoja2!$C$16,IF(AND($D$10="Gran empresa",C49="Desenvolupament"),Hoja2!$C$19,IF(AND($D$10="Mitjana empresa",C49="Recerca"),Hoja2!$C$15,IF(AND($D$10="Mitjana empresa",C49="Desenvolupament"),Hoja2!$C$18,IF(AND($D$10="Petita empresa",C49="Recerca"),Hoja2!$C$14,IF(AND($D$10="Petita empresa",C49="Desenvolupament"),Hoja2!$C$17,"ERROR en la selecció dels camps Tipus d'empresa o Categoria d'activitat. Siusplau feu servir les opcions del desplegable.")))))))</f>
        <v>0</v>
      </c>
      <c r="K49" s="31">
        <f t="shared" si="4"/>
        <v>0</v>
      </c>
    </row>
    <row r="50" spans="1:11" x14ac:dyDescent="0.25">
      <c r="A50" s="6"/>
      <c r="B50" s="7"/>
      <c r="C50" s="70"/>
      <c r="D50" s="123"/>
      <c r="E50" s="124"/>
      <c r="F50" s="124"/>
      <c r="G50" s="125"/>
      <c r="H50" s="10"/>
      <c r="I50" s="49"/>
      <c r="J50" s="30">
        <f>IF(I50=0,0,IF(AND($D$10="Gran empresa",C50="Recerca"),Hoja2!$C$16,IF(AND($D$10="Gran empresa",C50="Desenvolupament"),Hoja2!$C$19,IF(AND($D$10="Mitjana empresa",C50="Recerca"),Hoja2!$C$15,IF(AND($D$10="Mitjana empresa",C50="Desenvolupament"),Hoja2!$C$18,IF(AND($D$10="Petita empresa",C50="Recerca"),Hoja2!$C$14,IF(AND($D$10="Petita empresa",C50="Desenvolupament"),Hoja2!$C$17,"ERROR en la selecció dels camps Tipus d'empresa o Categoria d'activitat. Siusplau feu servir les opcions del desplegable.")))))))</f>
        <v>0</v>
      </c>
      <c r="K50" s="31">
        <f t="shared" si="4"/>
        <v>0</v>
      </c>
    </row>
    <row r="51" spans="1:11" x14ac:dyDescent="0.25">
      <c r="A51" s="6"/>
      <c r="B51" s="7"/>
      <c r="C51" s="70"/>
      <c r="D51" s="123"/>
      <c r="E51" s="124"/>
      <c r="F51" s="124"/>
      <c r="G51" s="125"/>
      <c r="H51" s="10"/>
      <c r="I51" s="49"/>
      <c r="J51" s="30">
        <f>IF(I51=0,0,IF(AND($D$10="Gran empresa",C51="Recerca"),Hoja2!$C$16,IF(AND($D$10="Gran empresa",C51="Desenvolupament"),Hoja2!$C$19,IF(AND($D$10="Mitjana empresa",C51="Recerca"),Hoja2!$C$15,IF(AND($D$10="Mitjana empresa",C51="Desenvolupament"),Hoja2!$C$18,IF(AND($D$10="Petita empresa",C51="Recerca"),Hoja2!$C$14,IF(AND($D$10="Petita empresa",C51="Desenvolupament"),Hoja2!$C$17,"ERROR en la selecció dels camps Tipus d'empresa o Categoria d'activitat. Siusplau feu servir les opcions del desplegable.")))))))</f>
        <v>0</v>
      </c>
      <c r="K51" s="31">
        <f t="shared" si="4"/>
        <v>0</v>
      </c>
    </row>
    <row r="52" spans="1:11" x14ac:dyDescent="0.25">
      <c r="A52" s="6"/>
      <c r="B52" s="7"/>
      <c r="C52" s="70"/>
      <c r="D52" s="123"/>
      <c r="E52" s="124"/>
      <c r="F52" s="124"/>
      <c r="G52" s="125"/>
      <c r="H52" s="10"/>
      <c r="I52" s="49"/>
      <c r="J52" s="30">
        <f>IF(I52=0,0,IF(AND($D$10="Gran empresa",C52="Recerca"),Hoja2!$C$16,IF(AND($D$10="Gran empresa",C52="Desenvolupament"),Hoja2!$C$19,IF(AND($D$10="Mitjana empresa",C52="Recerca"),Hoja2!$C$15,IF(AND($D$10="Mitjana empresa",C52="Desenvolupament"),Hoja2!$C$18,IF(AND($D$10="Petita empresa",C52="Recerca"),Hoja2!$C$14,IF(AND($D$10="Petita empresa",C52="Desenvolupament"),Hoja2!$C$17,"ERROR en la selecció dels camps Tipus d'empresa o Categoria d'activitat. Siusplau feu servir les opcions del desplegable.")))))))</f>
        <v>0</v>
      </c>
      <c r="K52" s="31">
        <f t="shared" si="4"/>
        <v>0</v>
      </c>
    </row>
    <row r="53" spans="1:11" x14ac:dyDescent="0.25">
      <c r="A53" s="6"/>
      <c r="B53" s="7"/>
      <c r="C53" s="70"/>
      <c r="D53" s="123"/>
      <c r="E53" s="124"/>
      <c r="F53" s="124"/>
      <c r="G53" s="125"/>
      <c r="H53" s="10"/>
      <c r="I53" s="49"/>
      <c r="J53" s="30">
        <f>IF(I53=0,0,IF(AND($D$10="Gran empresa",C53="Recerca"),Hoja2!$C$16,IF(AND($D$10="Gran empresa",C53="Desenvolupament"),Hoja2!$C$19,IF(AND($D$10="Mitjana empresa",C53="Recerca"),Hoja2!$C$15,IF(AND($D$10="Mitjana empresa",C53="Desenvolupament"),Hoja2!$C$18,IF(AND($D$10="Petita empresa",C53="Recerca"),Hoja2!$C$14,IF(AND($D$10="Petita empresa",C53="Desenvolupament"),Hoja2!$C$17,"ERROR en la selecció dels camps Tipus d'empresa o Categoria d'activitat. Siusplau feu servir les opcions del desplegable.")))))))</f>
        <v>0</v>
      </c>
      <c r="K53" s="31">
        <f t="shared" si="4"/>
        <v>0</v>
      </c>
    </row>
    <row r="54" spans="1:11" x14ac:dyDescent="0.25">
      <c r="A54" s="6"/>
      <c r="B54" s="7"/>
      <c r="C54" s="70"/>
      <c r="D54" s="123"/>
      <c r="E54" s="124"/>
      <c r="F54" s="124"/>
      <c r="G54" s="125"/>
      <c r="H54" s="10"/>
      <c r="I54" s="49"/>
      <c r="J54" s="30">
        <f>IF(I54=0,0,IF(AND($D$10="Gran empresa",C54="Recerca"),Hoja2!$C$16,IF(AND($D$10="Gran empresa",C54="Desenvolupament"),Hoja2!$C$19,IF(AND($D$10="Mitjana empresa",C54="Recerca"),Hoja2!$C$15,IF(AND($D$10="Mitjana empresa",C54="Desenvolupament"),Hoja2!$C$18,IF(AND($D$10="Petita empresa",C54="Recerca"),Hoja2!$C$14,IF(AND($D$10="Petita empresa",C54="Desenvolupament"),Hoja2!$C$17,"ERROR en la selecció dels camps Tipus d'empresa o Categoria d'activitat. Siusplau feu servir les opcions del desplegable.")))))))</f>
        <v>0</v>
      </c>
      <c r="K54" s="31">
        <f t="shared" si="4"/>
        <v>0</v>
      </c>
    </row>
    <row r="55" spans="1:11" x14ac:dyDescent="0.25">
      <c r="A55" s="6"/>
      <c r="B55" s="7"/>
      <c r="C55" s="70"/>
      <c r="D55" s="123"/>
      <c r="E55" s="124"/>
      <c r="F55" s="124"/>
      <c r="G55" s="125"/>
      <c r="H55" s="10"/>
      <c r="I55" s="49"/>
      <c r="J55" s="30">
        <f>IF(I55=0,0,IF(AND($D$10="Gran empresa",C55="Recerca"),Hoja2!$C$16,IF(AND($D$10="Gran empresa",C55="Desenvolupament"),Hoja2!$C$19,IF(AND($D$10="Mitjana empresa",C55="Recerca"),Hoja2!$C$15,IF(AND($D$10="Mitjana empresa",C55="Desenvolupament"),Hoja2!$C$18,IF(AND($D$10="Petita empresa",C55="Recerca"),Hoja2!$C$14,IF(AND($D$10="Petita empresa",C55="Desenvolupament"),Hoja2!$C$17,"ERROR en la selecció dels camps Tipus d'empresa o Categoria d'activitat. Siusplau feu servir les opcions del desplegable.")))))))</f>
        <v>0</v>
      </c>
      <c r="K55" s="31">
        <f>+J55*I55</f>
        <v>0</v>
      </c>
    </row>
    <row r="56" spans="1:11" x14ac:dyDescent="0.25">
      <c r="A56" s="33"/>
      <c r="B56" s="34"/>
      <c r="C56" s="34"/>
      <c r="D56" s="127" t="s">
        <v>5</v>
      </c>
      <c r="E56" s="128"/>
      <c r="F56" s="128"/>
      <c r="G56" s="129"/>
      <c r="H56" s="37">
        <f>SUM(H46:H55)</f>
        <v>0</v>
      </c>
      <c r="I56" s="37">
        <f>SUM(I46:I55)</f>
        <v>0</v>
      </c>
      <c r="J56" s="38">
        <f>IF(I56=0,0,K56/I56)</f>
        <v>0</v>
      </c>
      <c r="K56" s="37">
        <f>IF(I56=0,0,SUM(K46:K55))</f>
        <v>0</v>
      </c>
    </row>
    <row r="57" spans="1:11" x14ac:dyDescent="0.25">
      <c r="A57" s="47"/>
      <c r="B57" s="47"/>
      <c r="C57" s="47"/>
      <c r="D57" s="47"/>
      <c r="E57" s="47"/>
      <c r="F57" s="47"/>
      <c r="G57" s="47"/>
      <c r="H57" s="47"/>
      <c r="I57" s="47"/>
      <c r="J57" s="47"/>
      <c r="K57" s="47"/>
    </row>
    <row r="58" spans="1:11" customFormat="1" x14ac:dyDescent="0.25">
      <c r="A58" s="88" t="s">
        <v>70</v>
      </c>
    </row>
    <row r="59" spans="1:11" customFormat="1" x14ac:dyDescent="0.25">
      <c r="H59" s="89"/>
      <c r="I59" s="89"/>
      <c r="J59" s="89"/>
      <c r="K59" s="89"/>
    </row>
    <row r="60" spans="1:11" customFormat="1" ht="30.75" thickBot="1" x14ac:dyDescent="0.3">
      <c r="A60" s="90" t="s">
        <v>1</v>
      </c>
      <c r="B60" s="91" t="s">
        <v>0</v>
      </c>
      <c r="C60" s="92" t="s">
        <v>33</v>
      </c>
      <c r="D60" s="91" t="s">
        <v>10</v>
      </c>
      <c r="E60" s="91" t="s">
        <v>12</v>
      </c>
      <c r="F60" s="92" t="s">
        <v>34</v>
      </c>
      <c r="G60" s="91" t="s">
        <v>9</v>
      </c>
      <c r="H60" s="91" t="s">
        <v>35</v>
      </c>
      <c r="I60" s="92" t="s">
        <v>36</v>
      </c>
      <c r="J60" s="93" t="s">
        <v>29</v>
      </c>
      <c r="K60" s="93" t="s">
        <v>30</v>
      </c>
    </row>
    <row r="61" spans="1:11" customFormat="1" x14ac:dyDescent="0.25">
      <c r="A61" s="6"/>
      <c r="B61" s="7"/>
      <c r="C61" s="94"/>
      <c r="D61" s="8"/>
      <c r="E61" s="9"/>
      <c r="F61" s="95"/>
      <c r="G61" s="4"/>
      <c r="H61" s="86">
        <f>+E61*G61</f>
        <v>0</v>
      </c>
      <c r="I61" s="96">
        <f>+F61*G61</f>
        <v>0</v>
      </c>
      <c r="J61" s="97">
        <v>0.5</v>
      </c>
      <c r="K61" s="98">
        <f t="shared" ref="K61:K67" si="5">+J61*I61</f>
        <v>0</v>
      </c>
    </row>
    <row r="62" spans="1:11" customFormat="1" x14ac:dyDescent="0.25">
      <c r="A62" s="6"/>
      <c r="B62" s="7"/>
      <c r="C62" s="94"/>
      <c r="D62" s="8"/>
      <c r="E62" s="9"/>
      <c r="F62" s="95"/>
      <c r="G62" s="4"/>
      <c r="H62" s="86">
        <f t="shared" ref="H62:H67" si="6">+E62*G62</f>
        <v>0</v>
      </c>
      <c r="I62" s="96">
        <f t="shared" ref="I62:I67" si="7">+F62*G62</f>
        <v>0</v>
      </c>
      <c r="J62" s="97">
        <v>0.5</v>
      </c>
      <c r="K62" s="98">
        <f t="shared" si="5"/>
        <v>0</v>
      </c>
    </row>
    <row r="63" spans="1:11" customFormat="1" x14ac:dyDescent="0.25">
      <c r="A63" s="6"/>
      <c r="B63" s="7"/>
      <c r="C63" s="94"/>
      <c r="D63" s="8"/>
      <c r="E63" s="9"/>
      <c r="F63" s="95"/>
      <c r="G63" s="4"/>
      <c r="H63" s="86">
        <f t="shared" si="6"/>
        <v>0</v>
      </c>
      <c r="I63" s="96">
        <f t="shared" si="7"/>
        <v>0</v>
      </c>
      <c r="J63" s="97">
        <v>0.5</v>
      </c>
      <c r="K63" s="98">
        <f t="shared" si="5"/>
        <v>0</v>
      </c>
    </row>
    <row r="64" spans="1:11" customFormat="1" x14ac:dyDescent="0.25">
      <c r="A64" s="6"/>
      <c r="B64" s="7"/>
      <c r="C64" s="94"/>
      <c r="D64" s="8"/>
      <c r="E64" s="9"/>
      <c r="F64" s="99"/>
      <c r="G64" s="4"/>
      <c r="H64" s="86">
        <f t="shared" si="6"/>
        <v>0</v>
      </c>
      <c r="I64" s="96">
        <f t="shared" si="7"/>
        <v>0</v>
      </c>
      <c r="J64" s="97">
        <v>0.5</v>
      </c>
      <c r="K64" s="98">
        <f t="shared" si="5"/>
        <v>0</v>
      </c>
    </row>
    <row r="65" spans="1:12" customFormat="1" x14ac:dyDescent="0.25">
      <c r="A65" s="6"/>
      <c r="B65" s="7"/>
      <c r="C65" s="94"/>
      <c r="D65" s="8"/>
      <c r="E65" s="9"/>
      <c r="F65" s="99"/>
      <c r="G65" s="4"/>
      <c r="H65" s="86">
        <f t="shared" si="6"/>
        <v>0</v>
      </c>
      <c r="I65" s="96">
        <f t="shared" si="7"/>
        <v>0</v>
      </c>
      <c r="J65" s="97">
        <v>0.5</v>
      </c>
      <c r="K65" s="98">
        <f t="shared" si="5"/>
        <v>0</v>
      </c>
    </row>
    <row r="66" spans="1:12" customFormat="1" x14ac:dyDescent="0.25">
      <c r="A66" s="6"/>
      <c r="B66" s="7"/>
      <c r="C66" s="94"/>
      <c r="D66" s="8"/>
      <c r="E66" s="9"/>
      <c r="F66" s="99"/>
      <c r="G66" s="4"/>
      <c r="H66" s="86">
        <f t="shared" si="6"/>
        <v>0</v>
      </c>
      <c r="I66" s="96">
        <f t="shared" si="7"/>
        <v>0</v>
      </c>
      <c r="J66" s="97">
        <v>0.5</v>
      </c>
      <c r="K66" s="98">
        <f t="shared" si="5"/>
        <v>0</v>
      </c>
    </row>
    <row r="67" spans="1:12" customFormat="1" x14ac:dyDescent="0.25">
      <c r="A67" s="6"/>
      <c r="B67" s="7"/>
      <c r="C67" s="94"/>
      <c r="D67" s="8"/>
      <c r="E67" s="9"/>
      <c r="F67" s="99"/>
      <c r="G67" s="4"/>
      <c r="H67" s="86">
        <f t="shared" si="6"/>
        <v>0</v>
      </c>
      <c r="I67" s="96">
        <f t="shared" si="7"/>
        <v>0</v>
      </c>
      <c r="J67" s="97">
        <v>0.5</v>
      </c>
      <c r="K67" s="98">
        <f t="shared" si="5"/>
        <v>0</v>
      </c>
    </row>
    <row r="68" spans="1:12" customFormat="1" x14ac:dyDescent="0.25">
      <c r="A68" s="6"/>
      <c r="B68" s="7"/>
      <c r="C68" s="94"/>
      <c r="D68" s="8"/>
      <c r="E68" s="9"/>
      <c r="F68" s="99"/>
      <c r="G68" s="4"/>
      <c r="H68" s="86">
        <f t="shared" ref="H68" si="8">+E68*G68</f>
        <v>0</v>
      </c>
      <c r="I68" s="96">
        <f t="shared" ref="I68" si="9">+F68*G68</f>
        <v>0</v>
      </c>
      <c r="J68" s="97">
        <v>0.5</v>
      </c>
      <c r="K68" s="98">
        <f t="shared" ref="K68" si="10">+J68*I68</f>
        <v>0</v>
      </c>
      <c r="L68" s="100" t="s">
        <v>53</v>
      </c>
    </row>
    <row r="69" spans="1:12" customFormat="1" x14ac:dyDescent="0.25">
      <c r="A69" s="101"/>
      <c r="B69" s="110"/>
      <c r="C69" s="110"/>
      <c r="D69" s="102" t="s">
        <v>5</v>
      </c>
      <c r="E69" s="103">
        <f>SUM(E61:E68)</f>
        <v>0</v>
      </c>
      <c r="F69" s="104"/>
      <c r="G69" s="104"/>
      <c r="H69" s="104">
        <f>SUM(H61:H68)</f>
        <v>0</v>
      </c>
      <c r="I69" s="104">
        <f>SUM(I61:I68)</f>
        <v>0</v>
      </c>
      <c r="J69" s="38">
        <f>IF(I69=0,0,K69/I69)</f>
        <v>0</v>
      </c>
      <c r="K69" s="104">
        <f>IF(I69=0,0,SUM(K61:K68))</f>
        <v>0</v>
      </c>
    </row>
    <row r="70" spans="1:12" customFormat="1" x14ac:dyDescent="0.25">
      <c r="A70" s="106"/>
      <c r="B70" s="111"/>
      <c r="C70" s="111"/>
      <c r="D70" s="107"/>
      <c r="E70" s="108"/>
      <c r="F70" s="108"/>
      <c r="G70" s="109"/>
    </row>
    <row r="71" spans="1:12" x14ac:dyDescent="0.25">
      <c r="A71" s="22" t="s">
        <v>28</v>
      </c>
      <c r="G71" s="50"/>
    </row>
    <row r="72" spans="1:12" x14ac:dyDescent="0.25">
      <c r="A72" s="22"/>
      <c r="G72" s="50"/>
    </row>
    <row r="73" spans="1:12" ht="30.75" thickBot="1" x14ac:dyDescent="0.3">
      <c r="B73" s="26" t="s">
        <v>0</v>
      </c>
      <c r="C73" s="51" t="s">
        <v>33</v>
      </c>
      <c r="D73" s="117" t="s">
        <v>27</v>
      </c>
      <c r="E73" s="118"/>
      <c r="F73" s="118"/>
      <c r="G73" s="119"/>
      <c r="H73" s="26" t="s">
        <v>35</v>
      </c>
      <c r="I73" s="51" t="s">
        <v>36</v>
      </c>
      <c r="J73" s="52"/>
      <c r="K73" s="52"/>
    </row>
    <row r="74" spans="1:12" x14ac:dyDescent="0.25">
      <c r="A74" s="53"/>
      <c r="B74" s="11"/>
      <c r="C74" s="73"/>
      <c r="D74" s="120"/>
      <c r="E74" s="121"/>
      <c r="F74" s="121"/>
      <c r="G74" s="122"/>
      <c r="H74" s="10"/>
      <c r="I74" s="49"/>
      <c r="J74" s="54">
        <v>1</v>
      </c>
      <c r="K74" s="55">
        <f>+I74*J74</f>
        <v>0</v>
      </c>
      <c r="L74" s="32" t="s">
        <v>54</v>
      </c>
    </row>
    <row r="75" spans="1:12" x14ac:dyDescent="0.25">
      <c r="A75" s="53"/>
      <c r="B75" s="7"/>
      <c r="C75" s="73"/>
      <c r="D75" s="123"/>
      <c r="E75" s="124"/>
      <c r="F75" s="124"/>
      <c r="G75" s="125"/>
      <c r="H75" s="10"/>
      <c r="I75" s="49"/>
      <c r="J75" s="54">
        <v>1</v>
      </c>
      <c r="K75" s="55">
        <f>+I75*J75</f>
        <v>0</v>
      </c>
      <c r="L75" s="32" t="s">
        <v>54</v>
      </c>
    </row>
    <row r="76" spans="1:12" x14ac:dyDescent="0.25">
      <c r="A76" s="56"/>
      <c r="B76" s="34"/>
      <c r="C76" s="34"/>
      <c r="D76" s="127"/>
      <c r="E76" s="128"/>
      <c r="F76" s="128"/>
      <c r="G76" s="129"/>
      <c r="H76" s="37">
        <f>SUM(H74:H75)</f>
        <v>0</v>
      </c>
      <c r="I76" s="37">
        <f>SUM(I74:I75)</f>
        <v>0</v>
      </c>
      <c r="J76" s="57"/>
      <c r="K76" s="57"/>
    </row>
    <row r="77" spans="1:12" x14ac:dyDescent="0.25">
      <c r="A77" s="53"/>
      <c r="G77" s="50"/>
    </row>
    <row r="78" spans="1:12" x14ac:dyDescent="0.25">
      <c r="A78" s="53"/>
      <c r="G78" s="50"/>
    </row>
    <row r="79" spans="1:12" x14ac:dyDescent="0.25">
      <c r="A79" s="58"/>
      <c r="B79" s="59" t="s">
        <v>6</v>
      </c>
      <c r="C79" s="59"/>
      <c r="D79" s="60"/>
      <c r="E79" s="61"/>
      <c r="F79" s="61"/>
      <c r="G79" s="60"/>
    </row>
    <row r="80" spans="1:12" ht="30.75" thickBot="1" x14ac:dyDescent="0.3">
      <c r="E80" s="151" t="s">
        <v>35</v>
      </c>
      <c r="F80" s="152"/>
      <c r="G80" s="152"/>
      <c r="H80" s="153"/>
      <c r="I80" s="51" t="s">
        <v>36</v>
      </c>
      <c r="J80" s="28" t="s">
        <v>29</v>
      </c>
      <c r="K80" s="28" t="s">
        <v>30</v>
      </c>
    </row>
    <row r="81" spans="2:12" x14ac:dyDescent="0.25">
      <c r="B81" s="159" t="s">
        <v>8</v>
      </c>
      <c r="C81" s="160"/>
      <c r="D81" s="62" t="s">
        <v>2</v>
      </c>
      <c r="E81" s="154">
        <f>+SUMIFS(H20:H27,B20:B27,B81)</f>
        <v>0</v>
      </c>
      <c r="F81" s="155"/>
      <c r="G81" s="156"/>
      <c r="H81" s="158">
        <f>+SUM(E81:E84)</f>
        <v>0</v>
      </c>
      <c r="I81" s="63">
        <f>+SUMIFS(I20:I27,C20:C27,B81)</f>
        <v>0</v>
      </c>
      <c r="J81" s="64">
        <f>IF(K81=0,0,K81/I81)</f>
        <v>0</v>
      </c>
      <c r="K81" s="87">
        <f>+SUMIFS(K20:K27,C20:C27,B81)</f>
        <v>0</v>
      </c>
      <c r="L81" s="32"/>
    </row>
    <row r="82" spans="2:12" x14ac:dyDescent="0.25">
      <c r="B82" s="161"/>
      <c r="C82" s="162"/>
      <c r="D82" s="62" t="s">
        <v>4</v>
      </c>
      <c r="E82" s="154">
        <f>+SUMIFS(H34:H40,B34:B40,B81)</f>
        <v>0</v>
      </c>
      <c r="F82" s="155"/>
      <c r="G82" s="156"/>
      <c r="H82" s="158"/>
      <c r="I82" s="63">
        <f>+SUMIFS(I34:I40,C34:C40,B81)</f>
        <v>0</v>
      </c>
      <c r="J82" s="64">
        <f t="shared" ref="J82:J83" si="11">IF(K82=0,0,K82/I82)</f>
        <v>0</v>
      </c>
      <c r="K82" s="87">
        <f>+SUMIFS(K34:K40,C34:C40,B81)</f>
        <v>0</v>
      </c>
    </row>
    <row r="83" spans="2:12" x14ac:dyDescent="0.25">
      <c r="B83" s="161"/>
      <c r="C83" s="162"/>
      <c r="D83" s="62" t="s">
        <v>3</v>
      </c>
      <c r="E83" s="154">
        <f>+SUMIFS(H46:H55,B46:B55,B81)</f>
        <v>0</v>
      </c>
      <c r="F83" s="155"/>
      <c r="G83" s="156"/>
      <c r="H83" s="158"/>
      <c r="I83" s="63">
        <f>+SUMIFS(I46:I55,C46:C55,B81)</f>
        <v>0</v>
      </c>
      <c r="J83" s="64">
        <f t="shared" si="11"/>
        <v>0</v>
      </c>
      <c r="K83" s="87">
        <f>+SUMIFS(K46:K55,C46:C55,B81)</f>
        <v>0</v>
      </c>
    </row>
    <row r="84" spans="2:12" x14ac:dyDescent="0.25">
      <c r="B84" s="163"/>
      <c r="C84" s="164"/>
      <c r="D84" s="62" t="s">
        <v>22</v>
      </c>
      <c r="E84" s="157">
        <f>+E81*Hoja2!$B$23</f>
        <v>0</v>
      </c>
      <c r="F84" s="157"/>
      <c r="G84" s="157"/>
      <c r="H84" s="158"/>
      <c r="I84" s="63">
        <f>+I81*Hoja2!$B$23</f>
        <v>0</v>
      </c>
      <c r="J84" s="64">
        <f>IF(K84=0,0,K84/I84)</f>
        <v>0</v>
      </c>
      <c r="K84" s="65">
        <f>+K81*Hoja2!$B$23</f>
        <v>0</v>
      </c>
    </row>
    <row r="85" spans="2:12" x14ac:dyDescent="0.25">
      <c r="B85" s="159" t="s">
        <v>7</v>
      </c>
      <c r="C85" s="160"/>
      <c r="D85" s="62" t="s">
        <v>2</v>
      </c>
      <c r="E85" s="157">
        <f>+SUMIFS(H20:H27,B20:B27,B85)</f>
        <v>0</v>
      </c>
      <c r="F85" s="157"/>
      <c r="G85" s="157"/>
      <c r="H85" s="158">
        <f>+SUM(E85:E88)</f>
        <v>0</v>
      </c>
      <c r="I85" s="63">
        <f>+SUMIFS(I20:I27,C20:C27,B85)</f>
        <v>0</v>
      </c>
      <c r="J85" s="64">
        <f t="shared" ref="J85:J90" si="12">IF(K85=0,0,K85/I85)</f>
        <v>0</v>
      </c>
      <c r="K85" s="65">
        <f>+SUMIFS(K20:K27,C20:C27,B85)</f>
        <v>0</v>
      </c>
    </row>
    <row r="86" spans="2:12" x14ac:dyDescent="0.25">
      <c r="B86" s="161"/>
      <c r="C86" s="162"/>
      <c r="D86" s="62" t="s">
        <v>4</v>
      </c>
      <c r="E86" s="157">
        <f>+SUMIFS(H34:H40,B34:B40,B85)</f>
        <v>0</v>
      </c>
      <c r="F86" s="157"/>
      <c r="G86" s="157"/>
      <c r="H86" s="158"/>
      <c r="I86" s="63">
        <f>+SUMIFS(I34:I40,C34:C40,B85)</f>
        <v>0</v>
      </c>
      <c r="J86" s="64">
        <f t="shared" si="12"/>
        <v>0</v>
      </c>
      <c r="K86" s="65">
        <f>+SUMIFS(K34:K40,C34:C40,B85)</f>
        <v>0</v>
      </c>
    </row>
    <row r="87" spans="2:12" x14ac:dyDescent="0.25">
      <c r="B87" s="161"/>
      <c r="C87" s="162"/>
      <c r="D87" s="62" t="s">
        <v>3</v>
      </c>
      <c r="E87" s="157">
        <f>+SUMIFS(H46:H55,B46:B55,B85)</f>
        <v>0</v>
      </c>
      <c r="F87" s="157"/>
      <c r="G87" s="157"/>
      <c r="H87" s="158"/>
      <c r="I87" s="63">
        <f>+SUMIFS(I46:I55,C46:C55,B85)</f>
        <v>0</v>
      </c>
      <c r="J87" s="64">
        <f t="shared" si="12"/>
        <v>0</v>
      </c>
      <c r="K87" s="65">
        <f>+SUMIFS(K46:K55,C46:C55,B85)</f>
        <v>0</v>
      </c>
    </row>
    <row r="88" spans="2:12" x14ac:dyDescent="0.25">
      <c r="B88" s="163"/>
      <c r="C88" s="164"/>
      <c r="D88" s="62" t="s">
        <v>22</v>
      </c>
      <c r="E88" s="157">
        <f>+E85*Hoja2!$B$23</f>
        <v>0</v>
      </c>
      <c r="F88" s="157"/>
      <c r="G88" s="157"/>
      <c r="H88" s="158"/>
      <c r="I88" s="63">
        <f>+I85*Hoja2!$B$23</f>
        <v>0</v>
      </c>
      <c r="J88" s="64">
        <f t="shared" si="12"/>
        <v>0</v>
      </c>
      <c r="K88" s="65">
        <f>+K85*Hoja2!$B$23</f>
        <v>0</v>
      </c>
    </row>
    <row r="89" spans="2:12" customFormat="1" x14ac:dyDescent="0.25">
      <c r="B89" s="167" t="s">
        <v>69</v>
      </c>
      <c r="C89" s="168"/>
      <c r="D89" s="112" t="s">
        <v>71</v>
      </c>
      <c r="E89" s="169">
        <f>+H69</f>
        <v>0</v>
      </c>
      <c r="F89" s="170"/>
      <c r="G89" s="171"/>
      <c r="H89" s="113">
        <f>+E89</f>
        <v>0</v>
      </c>
      <c r="I89" s="114">
        <f>+I69</f>
        <v>0</v>
      </c>
      <c r="J89" s="115">
        <f>+J69</f>
        <v>0</v>
      </c>
      <c r="K89" s="116">
        <f>+K69</f>
        <v>0</v>
      </c>
    </row>
    <row r="90" spans="2:12" x14ac:dyDescent="0.25">
      <c r="B90" s="165" t="s">
        <v>40</v>
      </c>
      <c r="C90" s="166"/>
      <c r="D90" s="62" t="s">
        <v>41</v>
      </c>
      <c r="E90" s="157">
        <f>+H76</f>
        <v>0</v>
      </c>
      <c r="F90" s="157"/>
      <c r="G90" s="157"/>
      <c r="H90" s="66">
        <f>+E90</f>
        <v>0</v>
      </c>
      <c r="I90" s="63">
        <f>+I76</f>
        <v>0</v>
      </c>
      <c r="J90" s="64">
        <f t="shared" si="12"/>
        <v>0</v>
      </c>
      <c r="K90" s="65">
        <f>+I90</f>
        <v>0</v>
      </c>
    </row>
    <row r="91" spans="2:12" ht="15.75" x14ac:dyDescent="0.25">
      <c r="E91" s="150">
        <f>SUM(E81:E90)</f>
        <v>0</v>
      </c>
      <c r="F91" s="150"/>
      <c r="G91" s="150"/>
      <c r="H91" s="67">
        <f>+H90+H85+H81+H89</f>
        <v>0</v>
      </c>
      <c r="I91" s="68">
        <f>SUM(I81:I90)</f>
        <v>0</v>
      </c>
      <c r="J91" s="69">
        <f>IF(K91=0,0,K91/I91)</f>
        <v>0</v>
      </c>
      <c r="K91" s="68">
        <f>SUM(K81:K90)</f>
        <v>0</v>
      </c>
    </row>
  </sheetData>
  <sheetProtection algorithmName="SHA-512" hashValue="Ie0YLc6Jh4bQnD1dBs0hNmjLiawnZT0tAeMfTRjlMIn6Hux5tXhUVx0sEIWotA1lXsOLybAh3mY+yI+1HGlSPQ==" saltValue="KTGnn6NwZOkEXN1+NRYCCQ==" spinCount="100000" sheet="1" insertRows="0" deleteRows="0" selectLockedCells="1"/>
  <mergeCells count="58">
    <mergeCell ref="B81:C84"/>
    <mergeCell ref="B85:C88"/>
    <mergeCell ref="B90:C90"/>
    <mergeCell ref="D50:G50"/>
    <mergeCell ref="D51:G51"/>
    <mergeCell ref="D52:G52"/>
    <mergeCell ref="E87:G87"/>
    <mergeCell ref="E88:G88"/>
    <mergeCell ref="E90:G90"/>
    <mergeCell ref="D75:G75"/>
    <mergeCell ref="D56:G56"/>
    <mergeCell ref="D76:G76"/>
    <mergeCell ref="D73:G73"/>
    <mergeCell ref="D74:G74"/>
    <mergeCell ref="B89:C89"/>
    <mergeCell ref="E89:G89"/>
    <mergeCell ref="E91:G91"/>
    <mergeCell ref="E80:H80"/>
    <mergeCell ref="E82:G82"/>
    <mergeCell ref="E83:G83"/>
    <mergeCell ref="E84:G84"/>
    <mergeCell ref="E85:G85"/>
    <mergeCell ref="E86:G86"/>
    <mergeCell ref="E81:G81"/>
    <mergeCell ref="H81:H84"/>
    <mergeCell ref="H85:H88"/>
    <mergeCell ref="D48:G48"/>
    <mergeCell ref="D49:G49"/>
    <mergeCell ref="D53:G53"/>
    <mergeCell ref="D54:G54"/>
    <mergeCell ref="D55:G55"/>
    <mergeCell ref="A14:C14"/>
    <mergeCell ref="A15:C15"/>
    <mergeCell ref="D8:G8"/>
    <mergeCell ref="D9:G9"/>
    <mergeCell ref="D10:G10"/>
    <mergeCell ref="A8:C8"/>
    <mergeCell ref="A9:C9"/>
    <mergeCell ref="A10:C10"/>
    <mergeCell ref="A11:C11"/>
    <mergeCell ref="A12:C12"/>
    <mergeCell ref="D11:G11"/>
    <mergeCell ref="D12:G12"/>
    <mergeCell ref="A13:C13"/>
    <mergeCell ref="D13:G13"/>
    <mergeCell ref="D45:G45"/>
    <mergeCell ref="D46:G46"/>
    <mergeCell ref="D47:G47"/>
    <mergeCell ref="D14:G14"/>
    <mergeCell ref="D15:G15"/>
    <mergeCell ref="D41:G41"/>
    <mergeCell ref="D34:G34"/>
    <mergeCell ref="D35:G35"/>
    <mergeCell ref="D36:G36"/>
    <mergeCell ref="D37:G37"/>
    <mergeCell ref="D38:G38"/>
    <mergeCell ref="D39:G39"/>
    <mergeCell ref="D40:G40"/>
  </mergeCells>
  <dataValidations count="2">
    <dataValidation type="decimal" allowBlank="1" showInputMessage="1" showErrorMessage="1" sqref="H74:H75" xr:uid="{DFF60B49-F44A-4AEC-80D0-816327282806}">
      <formula1>0</formula1>
      <formula2>1500</formula2>
    </dataValidation>
    <dataValidation type="decimal" allowBlank="1" showInputMessage="1" showErrorMessage="1" sqref="H76:I76 H69:I69" xr:uid="{2678B746-B65F-435D-A2C2-1F6489B61B82}">
      <formula1>0</formula1>
      <formula2>12000</formula2>
    </dataValidation>
  </dataValidations>
  <pageMargins left="0.7" right="0.7" top="0.75" bottom="0.75" header="0.3" footer="0.3"/>
  <pageSetup paperSize="9" scale="47" orientation="portrait" r:id="rId1"/>
  <headerFooter>
    <oddFooter>&amp;R&amp;7D.RDINT.08
Versió 1, 20 d'octubre de 2020</oddFooter>
  </headerFooter>
  <colBreaks count="1" manualBreakCount="1">
    <brk id="9" max="76"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3F30BEC-C76F-4A6D-BA2C-49547B64A5F6}">
          <x14:formula1>
            <xm:f>Hoja2!$C$9:$C$11</xm:f>
          </x14:formula1>
          <xm:sqref>D9:D10 H10</xm:sqref>
        </x14:dataValidation>
        <x14:dataValidation type="list" allowBlank="1" showInputMessage="1" showErrorMessage="1" xr:uid="{D7EDE61A-AC21-4F7B-8694-16CCEC7CD0B7}">
          <x14:formula1>
            <xm:f>Hoja2!$A$2:$A$3</xm:f>
          </x14:formula1>
          <xm:sqref>B20:C27 B34:C40 B46:C55</xm:sqref>
        </x14:dataValidation>
        <x14:dataValidation type="list" allowBlank="1" showInputMessage="1" showErrorMessage="1" xr:uid="{A48F3B63-4B02-4D77-B4BB-CAB4E4B110B2}">
          <x14:formula1>
            <xm:f>Hoja2!$A$5</xm:f>
          </x14:formula1>
          <xm:sqref>B61:C68</xm:sqref>
        </x14:dataValidation>
        <x14:dataValidation type="list" allowBlank="1" showInputMessage="1" showErrorMessage="1" xr:uid="{CA2612C0-DEC2-4051-8860-3EF7C47F287A}">
          <x14:formula1>
            <xm:f>Hoja2!$A$4</xm:f>
          </x14:formula1>
          <xm:sqref>B74:C75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2360E-B48E-4CA2-9990-FFAFFAA16026}">
  <dimension ref="A4:L90"/>
  <sheetViews>
    <sheetView topLeftCell="A58" workbookViewId="0">
      <selection activeCell="K89" sqref="K89"/>
    </sheetView>
    <sheetView workbookViewId="1">
      <selection activeCell="D8" sqref="D8:G8"/>
    </sheetView>
  </sheetViews>
  <sheetFormatPr baseColWidth="10" defaultColWidth="19.7109375" defaultRowHeight="15" x14ac:dyDescent="0.25"/>
  <cols>
    <col min="1" max="1" width="19.7109375" style="19"/>
    <col min="2" max="2" width="20" style="19" customWidth="1"/>
    <col min="3" max="3" width="17.7109375" style="19" hidden="1" customWidth="1"/>
    <col min="4" max="4" width="29.28515625" style="19" customWidth="1"/>
    <col min="5" max="5" width="11.5703125" style="19" customWidth="1"/>
    <col min="6" max="6" width="10.85546875" style="19" hidden="1" customWidth="1"/>
    <col min="7" max="7" width="15.7109375" style="19" customWidth="1"/>
    <col min="8" max="8" width="28.28515625" style="19" customWidth="1"/>
    <col min="9" max="9" width="26.42578125" style="19" hidden="1" customWidth="1"/>
    <col min="10" max="10" width="9" style="19" hidden="1" customWidth="1"/>
    <col min="11" max="11" width="12.7109375" style="19" hidden="1" customWidth="1"/>
    <col min="12" max="12" width="7.7109375" style="19" customWidth="1"/>
    <col min="13" max="16384" width="19.7109375" style="19"/>
  </cols>
  <sheetData>
    <row r="4" spans="1:8" ht="18.75" x14ac:dyDescent="0.25">
      <c r="A4" s="18" t="s">
        <v>21</v>
      </c>
    </row>
    <row r="5" spans="1:8" ht="18.75" x14ac:dyDescent="0.3">
      <c r="A5" s="20" t="s">
        <v>55</v>
      </c>
    </row>
    <row r="6" spans="1:8" x14ac:dyDescent="0.25">
      <c r="A6" s="21" t="s">
        <v>58</v>
      </c>
    </row>
    <row r="7" spans="1:8" x14ac:dyDescent="0.25">
      <c r="A7" s="22"/>
    </row>
    <row r="8" spans="1:8" x14ac:dyDescent="0.25">
      <c r="A8" s="141" t="s">
        <v>13</v>
      </c>
      <c r="B8" s="142"/>
      <c r="C8" s="143"/>
      <c r="D8" s="139"/>
      <c r="E8" s="139"/>
      <c r="F8" s="139"/>
      <c r="G8" s="139"/>
    </row>
    <row r="9" spans="1:8" x14ac:dyDescent="0.25">
      <c r="A9" s="141" t="s">
        <v>23</v>
      </c>
      <c r="B9" s="142"/>
      <c r="C9" s="143"/>
      <c r="D9" s="139"/>
      <c r="E9" s="139"/>
      <c r="F9" s="139"/>
      <c r="G9" s="139"/>
    </row>
    <row r="10" spans="1:8" hidden="1" x14ac:dyDescent="0.25">
      <c r="A10" s="136" t="s">
        <v>37</v>
      </c>
      <c r="B10" s="137"/>
      <c r="C10" s="138"/>
      <c r="D10" s="140"/>
      <c r="E10" s="140"/>
      <c r="F10" s="140"/>
      <c r="G10" s="140"/>
      <c r="H10" s="23"/>
    </row>
    <row r="11" spans="1:8" x14ac:dyDescent="0.25">
      <c r="A11" s="141" t="s">
        <v>14</v>
      </c>
      <c r="B11" s="142"/>
      <c r="C11" s="143"/>
      <c r="D11" s="139"/>
      <c r="E11" s="139"/>
      <c r="F11" s="139"/>
      <c r="G11" s="139"/>
    </row>
    <row r="12" spans="1:8" x14ac:dyDescent="0.25">
      <c r="A12" s="141" t="s">
        <v>56</v>
      </c>
      <c r="B12" s="142"/>
      <c r="C12" s="143"/>
      <c r="D12" s="139"/>
      <c r="E12" s="139"/>
      <c r="F12" s="139"/>
      <c r="G12" s="139"/>
    </row>
    <row r="13" spans="1:8" hidden="1" x14ac:dyDescent="0.25">
      <c r="A13" s="136" t="s">
        <v>38</v>
      </c>
      <c r="B13" s="137"/>
      <c r="C13" s="138"/>
      <c r="D13" s="126"/>
      <c r="E13" s="126"/>
      <c r="F13" s="126"/>
      <c r="G13" s="126"/>
    </row>
    <row r="14" spans="1:8" hidden="1" x14ac:dyDescent="0.25">
      <c r="A14" s="136" t="s">
        <v>39</v>
      </c>
      <c r="B14" s="137"/>
      <c r="C14" s="138"/>
      <c r="D14" s="126"/>
      <c r="E14" s="126"/>
      <c r="F14" s="126"/>
      <c r="G14" s="126"/>
    </row>
    <row r="15" spans="1:8" x14ac:dyDescent="0.25">
      <c r="A15" s="22"/>
    </row>
    <row r="16" spans="1:8" x14ac:dyDescent="0.25">
      <c r="A16" s="22" t="s">
        <v>2</v>
      </c>
    </row>
    <row r="17" spans="1:12" x14ac:dyDescent="0.25">
      <c r="H17" s="24"/>
      <c r="I17" s="24"/>
      <c r="J17" s="24"/>
      <c r="K17" s="24"/>
    </row>
    <row r="18" spans="1:12" ht="30.75" thickBot="1" x14ac:dyDescent="0.3">
      <c r="A18" s="48" t="s">
        <v>1</v>
      </c>
      <c r="B18" s="26" t="s">
        <v>0</v>
      </c>
      <c r="C18" s="27" t="s">
        <v>33</v>
      </c>
      <c r="D18" s="26" t="s">
        <v>10</v>
      </c>
      <c r="E18" s="26" t="s">
        <v>12</v>
      </c>
      <c r="F18" s="27" t="s">
        <v>34</v>
      </c>
      <c r="G18" s="26" t="s">
        <v>9</v>
      </c>
      <c r="H18" s="26" t="s">
        <v>35</v>
      </c>
      <c r="I18" s="27" t="s">
        <v>36</v>
      </c>
      <c r="J18" s="28" t="s">
        <v>29</v>
      </c>
      <c r="K18" s="28" t="s">
        <v>30</v>
      </c>
    </row>
    <row r="19" spans="1:12" x14ac:dyDescent="0.25">
      <c r="A19" s="6"/>
      <c r="B19" s="7"/>
      <c r="C19" s="70"/>
      <c r="D19" s="8"/>
      <c r="E19" s="9"/>
      <c r="F19" s="71"/>
      <c r="G19" s="4"/>
      <c r="H19" s="86">
        <f t="shared" ref="H19:H25" si="0">+E19*G19</f>
        <v>0</v>
      </c>
      <c r="I19" s="29">
        <f>+F19*G19</f>
        <v>0</v>
      </c>
      <c r="J19" s="30">
        <f>IF(I19=0,0,IF(AND($D$10="Gran empresa",C19="Recerca"),Hoja2!$C$16,IF(AND($D$10="Gran empresa",C19="Desenvolupament"),Hoja2!$C$19,IF(AND($D$10="Mitjana empresa",C19="Recerca"),Hoja2!$C$15,IF(AND($D$10="Mitjana empresa",C19="Desenvolupament"),Hoja2!$C$18,IF(AND($D$10="Petita empresa",C19="Recerca"),Hoja2!$C$14,IF(AND($D$10="Petita empresa",C19="Desenvolupament"),Hoja2!$C$17,"ERROR en la selecció dels camps Tipus d'empresa o Categoria d'activitat. Siusplau feu servir les opcions del desplegable.")))))))</f>
        <v>0</v>
      </c>
      <c r="K19" s="31">
        <f t="shared" ref="K19:K25" si="1">+IF(I19=0,0,J19*I19)</f>
        <v>0</v>
      </c>
    </row>
    <row r="20" spans="1:12" x14ac:dyDescent="0.25">
      <c r="A20" s="6"/>
      <c r="B20" s="7"/>
      <c r="C20" s="70"/>
      <c r="D20" s="8"/>
      <c r="E20" s="9"/>
      <c r="F20" s="71"/>
      <c r="G20" s="4"/>
      <c r="H20" s="86">
        <f t="shared" si="0"/>
        <v>0</v>
      </c>
      <c r="I20" s="29">
        <f t="shared" ref="I20:I25" si="2">+F20*G20</f>
        <v>0</v>
      </c>
      <c r="J20" s="30">
        <f>IF(I20=0,0,IF(AND($D$10="Gran empresa",C20="Recerca"),Hoja2!$C$16,IF(AND($D$10="Gran empresa",C20="Desenvolupament"),Hoja2!$C$19,IF(AND($D$10="Mitjana empresa",C20="Recerca"),Hoja2!$C$15,IF(AND($D$10="Mitjana empresa",C20="Desenvolupament"),Hoja2!$C$18,IF(AND($D$10="Petita empresa",C20="Recerca"),Hoja2!$C$14,IF(AND($D$10="Petita empresa",C20="Desenvolupament"),Hoja2!$C$17,"ERROR en la selecció dels camps Tipus d'empresa o Categoria d'activitat. Siusplau feu servir les opcions del desplegable.")))))))</f>
        <v>0</v>
      </c>
      <c r="K20" s="31">
        <f t="shared" si="1"/>
        <v>0</v>
      </c>
    </row>
    <row r="21" spans="1:12" x14ac:dyDescent="0.25">
      <c r="A21" s="6"/>
      <c r="B21" s="7"/>
      <c r="C21" s="70"/>
      <c r="D21" s="8"/>
      <c r="E21" s="9"/>
      <c r="F21" s="71"/>
      <c r="G21" s="4"/>
      <c r="H21" s="86">
        <f t="shared" si="0"/>
        <v>0</v>
      </c>
      <c r="I21" s="29">
        <f t="shared" si="2"/>
        <v>0</v>
      </c>
      <c r="J21" s="30">
        <f>IF(I21=0,0,IF(AND($D$10="Gran empresa",C21="Recerca"),Hoja2!$C$16,IF(AND($D$10="Gran empresa",C21="Desenvolupament"),Hoja2!$C$19,IF(AND($D$10="Mitjana empresa",C21="Recerca"),Hoja2!$C$15,IF(AND($D$10="Mitjana empresa",C21="Desenvolupament"),Hoja2!$C$18,IF(AND($D$10="Petita empresa",C21="Recerca"),Hoja2!$C$14,IF(AND($D$10="Petita empresa",C21="Desenvolupament"),Hoja2!$C$17,"ERROR en la selecció dels camps Tipus d'empresa o Categoria d'activitat. Siusplau feu servir les opcions del desplegable.")))))))</f>
        <v>0</v>
      </c>
      <c r="K21" s="31">
        <f t="shared" si="1"/>
        <v>0</v>
      </c>
    </row>
    <row r="22" spans="1:12" x14ac:dyDescent="0.25">
      <c r="A22" s="6"/>
      <c r="B22" s="7"/>
      <c r="C22" s="70"/>
      <c r="D22" s="8"/>
      <c r="E22" s="9"/>
      <c r="F22" s="72"/>
      <c r="G22" s="4"/>
      <c r="H22" s="86">
        <f t="shared" si="0"/>
        <v>0</v>
      </c>
      <c r="I22" s="29">
        <f t="shared" si="2"/>
        <v>0</v>
      </c>
      <c r="J22" s="30">
        <f>IF(I22=0,0,IF(AND($D$10="Gran empresa",C22="Recerca"),Hoja2!$C$16,IF(AND($D$10="Gran empresa",C22="Desenvolupament"),Hoja2!$C$19,IF(AND($D$10="Mitjana empresa",C22="Recerca"),Hoja2!$C$15,IF(AND($D$10="Mitjana empresa",C22="Desenvolupament"),Hoja2!$C$18,IF(AND($D$10="Petita empresa",C22="Recerca"),Hoja2!$C$14,IF(AND($D$10="Petita empresa",C22="Desenvolupament"),Hoja2!$C$17,"ERROR en la selecció dels camps Tipus d'empresa o Categoria d'activitat. Siusplau feu servir les opcions del desplegable.")))))))</f>
        <v>0</v>
      </c>
      <c r="K22" s="31">
        <f t="shared" si="1"/>
        <v>0</v>
      </c>
    </row>
    <row r="23" spans="1:12" x14ac:dyDescent="0.25">
      <c r="A23" s="6"/>
      <c r="B23" s="7"/>
      <c r="C23" s="70"/>
      <c r="D23" s="8"/>
      <c r="E23" s="9"/>
      <c r="F23" s="72"/>
      <c r="G23" s="4"/>
      <c r="H23" s="86">
        <f t="shared" si="0"/>
        <v>0</v>
      </c>
      <c r="I23" s="29">
        <f t="shared" si="2"/>
        <v>0</v>
      </c>
      <c r="J23" s="30">
        <f>IF(I23=0,0,IF(AND($D$10="Gran empresa",C23="Recerca"),Hoja2!$C$16,IF(AND($D$10="Gran empresa",C23="Desenvolupament"),Hoja2!$C$19,IF(AND($D$10="Mitjana empresa",C23="Recerca"),Hoja2!$C$15,IF(AND($D$10="Mitjana empresa",C23="Desenvolupament"),Hoja2!$C$18,IF(AND($D$10="Petita empresa",C23="Recerca"),Hoja2!$C$14,IF(AND($D$10="Petita empresa",C23="Desenvolupament"),Hoja2!$C$17,"ERROR en la selecció dels camps Tipus d'empresa o Categoria d'activitat. Siusplau feu servir les opcions del desplegable.")))))))</f>
        <v>0</v>
      </c>
      <c r="K23" s="31">
        <f t="shared" si="1"/>
        <v>0</v>
      </c>
    </row>
    <row r="24" spans="1:12" x14ac:dyDescent="0.25">
      <c r="A24" s="6"/>
      <c r="B24" s="7"/>
      <c r="C24" s="70"/>
      <c r="D24" s="8"/>
      <c r="E24" s="9"/>
      <c r="F24" s="72"/>
      <c r="G24" s="4"/>
      <c r="H24" s="86">
        <f t="shared" si="0"/>
        <v>0</v>
      </c>
      <c r="I24" s="29">
        <f t="shared" si="2"/>
        <v>0</v>
      </c>
      <c r="J24" s="30">
        <f>IF(I24=0,0,IF(AND($D$10="Gran empresa",C24="Recerca"),Hoja2!$C$16,IF(AND($D$10="Gran empresa",C24="Desenvolupament"),Hoja2!$C$19,IF(AND($D$10="Mitjana empresa",C24="Recerca"),Hoja2!$C$15,IF(AND($D$10="Mitjana empresa",C24="Desenvolupament"),Hoja2!$C$18,IF(AND($D$10="Petita empresa",C24="Recerca"),Hoja2!$C$14,IF(AND($D$10="Petita empresa",C24="Desenvolupament"),Hoja2!$C$17,"ERROR en la selecció dels camps Tipus d'empresa o Categoria d'activitat. Siusplau feu servir les opcions del desplegable.")))))))</f>
        <v>0</v>
      </c>
      <c r="K24" s="31">
        <f t="shared" si="1"/>
        <v>0</v>
      </c>
    </row>
    <row r="25" spans="1:12" x14ac:dyDescent="0.25">
      <c r="A25" s="6"/>
      <c r="B25" s="7"/>
      <c r="C25" s="70"/>
      <c r="D25" s="8"/>
      <c r="E25" s="9"/>
      <c r="F25" s="72"/>
      <c r="G25" s="4"/>
      <c r="H25" s="86">
        <f t="shared" si="0"/>
        <v>0</v>
      </c>
      <c r="I25" s="29">
        <f t="shared" si="2"/>
        <v>0</v>
      </c>
      <c r="J25" s="30">
        <f>IF(I25=0,0,IF(AND($D$10="Gran empresa",C25="Recerca"),Hoja2!$C$16,IF(AND($D$10="Gran empresa",C25="Desenvolupament"),Hoja2!$C$19,IF(AND($D$10="Mitjana empresa",C25="Recerca"),Hoja2!$C$15,IF(AND($D$10="Mitjana empresa",C25="Desenvolupament"),Hoja2!$C$18,IF(AND($D$10="Petita empresa",C25="Recerca"),Hoja2!$C$14,IF(AND($D$10="Petita empresa",C25="Desenvolupament"),Hoja2!$C$17,"ERROR en la selecció dels camps Tipus d'empresa o Categoria d'activitat. Siusplau feu servir les opcions del desplegable.")))))))</f>
        <v>0</v>
      </c>
      <c r="K25" s="31">
        <f t="shared" si="1"/>
        <v>0</v>
      </c>
    </row>
    <row r="26" spans="1:12" x14ac:dyDescent="0.25">
      <c r="A26" s="6"/>
      <c r="B26" s="7"/>
      <c r="C26" s="70"/>
      <c r="D26" s="8"/>
      <c r="E26" s="9"/>
      <c r="F26" s="72"/>
      <c r="G26" s="4"/>
      <c r="H26" s="86">
        <f t="shared" ref="H26" si="3">+E26*G26</f>
        <v>0</v>
      </c>
      <c r="I26" s="29">
        <f t="shared" ref="I26" si="4">+F26*G26</f>
        <v>0</v>
      </c>
      <c r="J26" s="30">
        <f>IF(I26=0,0,IF(AND($D$10="Gran empresa",C26="Recerca"),Hoja2!$C$16,IF(AND($D$10="Gran empresa",C26="Desenvolupament"),Hoja2!$C$19,IF(AND($D$10="Mitjana empresa",C26="Recerca"),Hoja2!$C$15,IF(AND($D$10="Mitjana empresa",C26="Desenvolupament"),Hoja2!$C$18,IF(AND($D$10="Petita empresa",C26="Recerca"),Hoja2!$C$14,IF(AND($D$10="Petita empresa",C26="Desenvolupament"),Hoja2!$C$17,"ERROR en la selecció dels camps Tipus d'empresa o Categoria d'activitat. Siusplau feu servir les opcions del desplegable.")))))))</f>
        <v>0</v>
      </c>
      <c r="K26" s="31">
        <f t="shared" ref="K26" si="5">+IF(I26=0,0,J26*I26)</f>
        <v>0</v>
      </c>
      <c r="L26" s="32" t="s">
        <v>53</v>
      </c>
    </row>
    <row r="27" spans="1:12" x14ac:dyDescent="0.25">
      <c r="A27" s="33"/>
      <c r="B27" s="34"/>
      <c r="C27" s="34"/>
      <c r="D27" s="35" t="s">
        <v>5</v>
      </c>
      <c r="E27" s="36">
        <f>SUM(E19:E26)</f>
        <v>0</v>
      </c>
      <c r="F27" s="37"/>
      <c r="G27" s="37"/>
      <c r="H27" s="37">
        <f>SUM(H19:H26)</f>
        <v>0</v>
      </c>
      <c r="I27" s="37">
        <f>SUM(I19:I26)</f>
        <v>0</v>
      </c>
      <c r="J27" s="38">
        <f>IF(I27=0,0,K27/I27)</f>
        <v>0</v>
      </c>
      <c r="K27" s="37">
        <f>IF(I27=0,0,SUM(K19:K26))</f>
        <v>0</v>
      </c>
    </row>
    <row r="28" spans="1:12" x14ac:dyDescent="0.25">
      <c r="A28" s="39"/>
      <c r="B28" s="40"/>
      <c r="C28" s="40"/>
      <c r="D28" s="41"/>
      <c r="E28" s="42"/>
      <c r="F28" s="42"/>
      <c r="G28" s="43"/>
    </row>
    <row r="29" spans="1:12" x14ac:dyDescent="0.25">
      <c r="A29" s="39"/>
      <c r="B29" s="40"/>
      <c r="C29" s="40"/>
      <c r="D29" s="41"/>
      <c r="E29" s="42"/>
      <c r="F29" s="42"/>
      <c r="G29" s="43"/>
    </row>
    <row r="30" spans="1:12" x14ac:dyDescent="0.25">
      <c r="A30" s="22" t="s">
        <v>11</v>
      </c>
      <c r="B30" s="40"/>
      <c r="C30" s="40"/>
      <c r="D30" s="41"/>
      <c r="E30" s="42"/>
      <c r="F30" s="42"/>
      <c r="G30" s="43"/>
    </row>
    <row r="31" spans="1:12" x14ac:dyDescent="0.25">
      <c r="B31" s="40"/>
      <c r="C31" s="40"/>
      <c r="D31" s="39"/>
      <c r="E31" s="42"/>
      <c r="F31" s="42"/>
      <c r="G31" s="43"/>
    </row>
    <row r="32" spans="1:12" ht="30.75" thickBot="1" x14ac:dyDescent="0.3">
      <c r="A32" s="48" t="s">
        <v>1</v>
      </c>
      <c r="B32" s="26" t="s">
        <v>0</v>
      </c>
      <c r="C32" s="27" t="s">
        <v>33</v>
      </c>
      <c r="D32" s="44"/>
      <c r="E32" s="45" t="s">
        <v>27</v>
      </c>
      <c r="F32" s="45"/>
      <c r="G32" s="46"/>
      <c r="H32" s="26" t="s">
        <v>35</v>
      </c>
      <c r="I32" s="27" t="s">
        <v>36</v>
      </c>
      <c r="J32" s="28" t="s">
        <v>29</v>
      </c>
      <c r="K32" s="28" t="s">
        <v>30</v>
      </c>
    </row>
    <row r="33" spans="1:11" x14ac:dyDescent="0.25">
      <c r="A33" s="6"/>
      <c r="B33" s="7"/>
      <c r="C33" s="70"/>
      <c r="D33" s="130"/>
      <c r="E33" s="131"/>
      <c r="F33" s="131"/>
      <c r="G33" s="132"/>
      <c r="H33" s="10"/>
      <c r="I33" s="29"/>
      <c r="J33" s="30">
        <f>IF(I33=0,0,IF(AND($D$10="Gran empresa",C33="Recerca"),Hoja2!$C$16,IF(AND($D$10="Gran empresa",C33="Desenvolupament"),Hoja2!$C$19,IF(AND($D$10="Mitjana empresa",C33="Recerca"),Hoja2!$C$15,IF(AND($D$10="Mitjana empresa",C33="Desenvolupament"),Hoja2!$C$18,IF(AND($D$10="Petita empresa",C33="Recerca"),Hoja2!$C$14,IF(AND($D$10="Petita empresa",C33="Desenvolupament"),Hoja2!$C$17,"ERROR en la selecció dels camps Tipus d'empresa o Categoria d'activitat. Siusplau feu servir les opcions del desplegable.")))))))</f>
        <v>0</v>
      </c>
      <c r="K33" s="31">
        <f t="shared" ref="K33:K39" si="6">+J33*I33</f>
        <v>0</v>
      </c>
    </row>
    <row r="34" spans="1:11" x14ac:dyDescent="0.25">
      <c r="A34" s="6"/>
      <c r="B34" s="7"/>
      <c r="C34" s="70"/>
      <c r="D34" s="133"/>
      <c r="E34" s="134"/>
      <c r="F34" s="134"/>
      <c r="G34" s="135"/>
      <c r="H34" s="10"/>
      <c r="I34" s="29"/>
      <c r="J34" s="30">
        <f>IF(I34=0,0,IF(AND($D$10="Gran empresa",C34="Recerca"),Hoja2!$C$16,IF(AND($D$10="Gran empresa",C34="Desenvolupament"),Hoja2!$C$19,IF(AND($D$10="Mitjana empresa",C34="Recerca"),Hoja2!$C$15,IF(AND($D$10="Mitjana empresa",C34="Desenvolupament"),Hoja2!$C$18,IF(AND($D$10="Petita empresa",C34="Recerca"),Hoja2!$C$14,IF(AND($D$10="Petita empresa",C34="Desenvolupament"),Hoja2!$C$17,"ERROR en la selecció dels camps Tipus d'empresa o Categoria d'activitat. Siusplau feu servir les opcions del desplegable.")))))))</f>
        <v>0</v>
      </c>
      <c r="K34" s="31">
        <f t="shared" si="6"/>
        <v>0</v>
      </c>
    </row>
    <row r="35" spans="1:11" x14ac:dyDescent="0.25">
      <c r="A35" s="6"/>
      <c r="B35" s="7"/>
      <c r="C35" s="70"/>
      <c r="D35" s="133"/>
      <c r="E35" s="134"/>
      <c r="F35" s="134"/>
      <c r="G35" s="135"/>
      <c r="H35" s="10"/>
      <c r="I35" s="29"/>
      <c r="J35" s="30">
        <f>IF(I35=0,0,IF(AND($D$10="Gran empresa",C35="Recerca"),Hoja2!$C$16,IF(AND($D$10="Gran empresa",C35="Desenvolupament"),Hoja2!$C$19,IF(AND($D$10="Mitjana empresa",C35="Recerca"),Hoja2!$C$15,IF(AND($D$10="Mitjana empresa",C35="Desenvolupament"),Hoja2!$C$18,IF(AND($D$10="Petita empresa",C35="Recerca"),Hoja2!$C$14,IF(AND($D$10="Petita empresa",C35="Desenvolupament"),Hoja2!$C$17,"ERROR en la selecció dels camps Tipus d'empresa o Categoria d'activitat. Siusplau feu servir les opcions del desplegable.")))))))</f>
        <v>0</v>
      </c>
      <c r="K35" s="31">
        <f t="shared" si="6"/>
        <v>0</v>
      </c>
    </row>
    <row r="36" spans="1:11" x14ac:dyDescent="0.25">
      <c r="A36" s="6"/>
      <c r="B36" s="7"/>
      <c r="C36" s="70"/>
      <c r="D36" s="133"/>
      <c r="E36" s="134"/>
      <c r="F36" s="134"/>
      <c r="G36" s="135"/>
      <c r="H36" s="10"/>
      <c r="I36" s="29"/>
      <c r="J36" s="30">
        <f>IF(I36=0,0,IF(AND($D$10="Gran empresa",C36="Recerca"),Hoja2!$C$16,IF(AND($D$10="Gran empresa",C36="Desenvolupament"),Hoja2!$C$19,IF(AND($D$10="Mitjana empresa",C36="Recerca"),Hoja2!$C$15,IF(AND($D$10="Mitjana empresa",C36="Desenvolupament"),Hoja2!$C$18,IF(AND($D$10="Petita empresa",C36="Recerca"),Hoja2!$C$14,IF(AND($D$10="Petita empresa",C36="Desenvolupament"),Hoja2!$C$17,"ERROR en la selecció dels camps Tipus d'empresa o Categoria d'activitat. Siusplau feu servir les opcions del desplegable.")))))))</f>
        <v>0</v>
      </c>
      <c r="K36" s="31">
        <f t="shared" si="6"/>
        <v>0</v>
      </c>
    </row>
    <row r="37" spans="1:11" x14ac:dyDescent="0.25">
      <c r="A37" s="6"/>
      <c r="B37" s="7"/>
      <c r="C37" s="70"/>
      <c r="D37" s="133"/>
      <c r="E37" s="134"/>
      <c r="F37" s="134"/>
      <c r="G37" s="135"/>
      <c r="H37" s="10"/>
      <c r="I37" s="29"/>
      <c r="J37" s="30">
        <f>IF(I37=0,0,IF(AND($D$10="Gran empresa",C37="Recerca"),Hoja2!$C$16,IF(AND($D$10="Gran empresa",C37="Desenvolupament"),Hoja2!$C$19,IF(AND($D$10="Mitjana empresa",C37="Recerca"),Hoja2!$C$15,IF(AND($D$10="Mitjana empresa",C37="Desenvolupament"),Hoja2!$C$18,IF(AND($D$10="Petita empresa",C37="Recerca"),Hoja2!$C$14,IF(AND($D$10="Petita empresa",C37="Desenvolupament"),Hoja2!$C$17,"ERROR en la selecció dels camps Tipus d'empresa o Categoria d'activitat. Siusplau feu servir les opcions del desplegable.")))))))</f>
        <v>0</v>
      </c>
      <c r="K37" s="31">
        <f t="shared" si="6"/>
        <v>0</v>
      </c>
    </row>
    <row r="38" spans="1:11" x14ac:dyDescent="0.25">
      <c r="A38" s="6"/>
      <c r="B38" s="7"/>
      <c r="C38" s="70"/>
      <c r="D38" s="133"/>
      <c r="E38" s="134"/>
      <c r="F38" s="134"/>
      <c r="G38" s="135"/>
      <c r="H38" s="10"/>
      <c r="I38" s="29"/>
      <c r="J38" s="30">
        <f>IF(I38=0,0,IF(AND($D$10="Gran empresa",C38="Recerca"),Hoja2!$C$16,IF(AND($D$10="Gran empresa",C38="Desenvolupament"),Hoja2!$C$19,IF(AND($D$10="Mitjana empresa",C38="Recerca"),Hoja2!$C$15,IF(AND($D$10="Mitjana empresa",C38="Desenvolupament"),Hoja2!$C$18,IF(AND($D$10="Petita empresa",C38="Recerca"),Hoja2!$C$14,IF(AND($D$10="Petita empresa",C38="Desenvolupament"),Hoja2!$C$17,"ERROR en la selecció dels camps Tipus d'empresa o Categoria d'activitat. Siusplau feu servir les opcions del desplegable.")))))))</f>
        <v>0</v>
      </c>
      <c r="K38" s="31">
        <f t="shared" si="6"/>
        <v>0</v>
      </c>
    </row>
    <row r="39" spans="1:11" x14ac:dyDescent="0.25">
      <c r="A39" s="6"/>
      <c r="B39" s="7"/>
      <c r="C39" s="70"/>
      <c r="D39" s="133"/>
      <c r="E39" s="134"/>
      <c r="F39" s="134"/>
      <c r="G39" s="135"/>
      <c r="H39" s="10"/>
      <c r="I39" s="29"/>
      <c r="J39" s="30">
        <f>IF(I39=0,0,IF(AND($D$10="Gran empresa",C39="Recerca"),Hoja2!$C$16,IF(AND($D$10="Gran empresa",C39="Desenvolupament"),Hoja2!$C$19,IF(AND($D$10="Mitjana empresa",C39="Recerca"),Hoja2!$C$15,IF(AND($D$10="Mitjana empresa",C39="Desenvolupament"),Hoja2!$C$18,IF(AND($D$10="Petita empresa",C39="Recerca"),Hoja2!$C$14,IF(AND($D$10="Petita empresa",C39="Desenvolupament"),Hoja2!$C$17,"ERROR en la selecció dels camps Tipus d'empresa o Categoria d'activitat. Siusplau feu servir les opcions del desplegable.")))))))</f>
        <v>0</v>
      </c>
      <c r="K39" s="31">
        <f t="shared" si="6"/>
        <v>0</v>
      </c>
    </row>
    <row r="40" spans="1:11" x14ac:dyDescent="0.25">
      <c r="A40" s="33"/>
      <c r="B40" s="34"/>
      <c r="C40" s="34"/>
      <c r="D40" s="127" t="s">
        <v>5</v>
      </c>
      <c r="E40" s="128"/>
      <c r="F40" s="128"/>
      <c r="G40" s="129"/>
      <c r="H40" s="37">
        <f>SUM(H33:H39)</f>
        <v>0</v>
      </c>
      <c r="I40" s="37">
        <f>SUM(I33:I39)</f>
        <v>0</v>
      </c>
      <c r="J40" s="38">
        <f>IF(I40=0,0,K40/I40)</f>
        <v>0</v>
      </c>
      <c r="K40" s="37">
        <f>IF(I40=0,0,SUM(K33:K39))</f>
        <v>0</v>
      </c>
    </row>
    <row r="41" spans="1:11" x14ac:dyDescent="0.25">
      <c r="A41" s="47"/>
      <c r="B41" s="47"/>
      <c r="C41" s="47"/>
      <c r="D41" s="47"/>
      <c r="E41" s="47"/>
      <c r="F41" s="47"/>
      <c r="G41" s="47"/>
      <c r="H41" s="47"/>
      <c r="I41" s="47"/>
      <c r="J41" s="47"/>
      <c r="K41" s="47"/>
    </row>
    <row r="42" spans="1:11" x14ac:dyDescent="0.25">
      <c r="A42" s="22" t="s">
        <v>3</v>
      </c>
      <c r="B42" s="47"/>
      <c r="C42" s="47"/>
      <c r="D42" s="47"/>
      <c r="E42" s="47"/>
      <c r="F42" s="47"/>
      <c r="G42" s="47"/>
      <c r="H42" s="47"/>
      <c r="I42" s="47"/>
      <c r="J42" s="47"/>
      <c r="K42" s="47"/>
    </row>
    <row r="43" spans="1:11" x14ac:dyDescent="0.25">
      <c r="B43" s="40"/>
      <c r="C43" s="40"/>
      <c r="D43" s="39"/>
      <c r="E43" s="42"/>
      <c r="F43" s="42"/>
      <c r="G43" s="43"/>
    </row>
    <row r="44" spans="1:11" ht="30.75" thickBot="1" x14ac:dyDescent="0.3">
      <c r="A44" s="48" t="s">
        <v>1</v>
      </c>
      <c r="B44" s="26" t="s">
        <v>0</v>
      </c>
      <c r="C44" s="27" t="s">
        <v>33</v>
      </c>
      <c r="D44" s="117" t="s">
        <v>27</v>
      </c>
      <c r="E44" s="118"/>
      <c r="F44" s="118"/>
      <c r="G44" s="119"/>
      <c r="H44" s="26" t="s">
        <v>35</v>
      </c>
      <c r="I44" s="27" t="s">
        <v>36</v>
      </c>
      <c r="J44" s="28" t="s">
        <v>29</v>
      </c>
      <c r="K44" s="28" t="s">
        <v>30</v>
      </c>
    </row>
    <row r="45" spans="1:11" x14ac:dyDescent="0.25">
      <c r="A45" s="6"/>
      <c r="B45" s="7"/>
      <c r="C45" s="70"/>
      <c r="D45" s="120"/>
      <c r="E45" s="121"/>
      <c r="F45" s="121"/>
      <c r="G45" s="122"/>
      <c r="H45" s="10"/>
      <c r="I45" s="49"/>
      <c r="J45" s="30">
        <f>IF(I45=0,0,IF(AND($D$10="Gran empresa",C45="Recerca"),Hoja2!$C$16,IF(AND($D$10="Gran empresa",C45="Desenvolupament"),Hoja2!$C$19,IF(AND($D$10="Mitjana empresa",C45="Recerca"),Hoja2!$C$15,IF(AND($D$10="Mitjana empresa",C45="Desenvolupament"),Hoja2!$C$18,IF(AND($D$10="Petita empresa",C45="Recerca"),Hoja2!$C$14,IF(AND($D$10="Petita empresa",C45="Desenvolupament"),Hoja2!$C$17,"ERROR en la selecció dels camps Tipus d'empresa o Categoria d'activitat. Siusplau feu servir les opcions del desplegable.")))))))</f>
        <v>0</v>
      </c>
      <c r="K45" s="31">
        <f t="shared" ref="K45:K53" si="7">+J45*I45</f>
        <v>0</v>
      </c>
    </row>
    <row r="46" spans="1:11" x14ac:dyDescent="0.25">
      <c r="A46" s="6"/>
      <c r="B46" s="7"/>
      <c r="C46" s="70"/>
      <c r="D46" s="123"/>
      <c r="E46" s="124"/>
      <c r="F46" s="124"/>
      <c r="G46" s="125"/>
      <c r="H46" s="10"/>
      <c r="I46" s="49"/>
      <c r="J46" s="30">
        <f>IF(I46=0,0,IF(AND($D$10="Gran empresa",C46="Recerca"),Hoja2!$C$16,IF(AND($D$10="Gran empresa",C46="Desenvolupament"),Hoja2!$C$19,IF(AND($D$10="Mitjana empresa",C46="Recerca"),Hoja2!$C$15,IF(AND($D$10="Mitjana empresa",C46="Desenvolupament"),Hoja2!$C$18,IF(AND($D$10="Petita empresa",C46="Recerca"),Hoja2!$C$14,IF(AND($D$10="Petita empresa",C46="Desenvolupament"),Hoja2!$C$17,"ERROR en la selecció dels camps Tipus d'empresa o Categoria d'activitat. Siusplau feu servir les opcions del desplegable.")))))))</f>
        <v>0</v>
      </c>
      <c r="K46" s="31">
        <f t="shared" si="7"/>
        <v>0</v>
      </c>
    </row>
    <row r="47" spans="1:11" x14ac:dyDescent="0.25">
      <c r="A47" s="6"/>
      <c r="B47" s="7"/>
      <c r="C47" s="70"/>
      <c r="D47" s="123"/>
      <c r="E47" s="124"/>
      <c r="F47" s="124"/>
      <c r="G47" s="125"/>
      <c r="H47" s="10"/>
      <c r="I47" s="49"/>
      <c r="J47" s="30">
        <f>IF(I47=0,0,IF(AND($D$10="Gran empresa",C47="Recerca"),Hoja2!$C$16,IF(AND($D$10="Gran empresa",C47="Desenvolupament"),Hoja2!$C$19,IF(AND($D$10="Mitjana empresa",C47="Recerca"),Hoja2!$C$15,IF(AND($D$10="Mitjana empresa",C47="Desenvolupament"),Hoja2!$C$18,IF(AND($D$10="Petita empresa",C47="Recerca"),Hoja2!$C$14,IF(AND($D$10="Petita empresa",C47="Desenvolupament"),Hoja2!$C$17,"ERROR en la selecció dels camps Tipus d'empresa o Categoria d'activitat. Siusplau feu servir les opcions del desplegable.")))))))</f>
        <v>0</v>
      </c>
      <c r="K47" s="31">
        <f t="shared" si="7"/>
        <v>0</v>
      </c>
    </row>
    <row r="48" spans="1:11" x14ac:dyDescent="0.25">
      <c r="A48" s="6"/>
      <c r="B48" s="7"/>
      <c r="C48" s="70"/>
      <c r="D48" s="123"/>
      <c r="E48" s="124"/>
      <c r="F48" s="124"/>
      <c r="G48" s="125"/>
      <c r="H48" s="10"/>
      <c r="I48" s="49"/>
      <c r="J48" s="30">
        <f>IF(I48=0,0,IF(AND($D$10="Gran empresa",C48="Recerca"),Hoja2!$C$16,IF(AND($D$10="Gran empresa",C48="Desenvolupament"),Hoja2!$C$19,IF(AND($D$10="Mitjana empresa",C48="Recerca"),Hoja2!$C$15,IF(AND($D$10="Mitjana empresa",C48="Desenvolupament"),Hoja2!$C$18,IF(AND($D$10="Petita empresa",C48="Recerca"),Hoja2!$C$14,IF(AND($D$10="Petita empresa",C48="Desenvolupament"),Hoja2!$C$17,"ERROR en la selecció dels camps Tipus d'empresa o Categoria d'activitat. Siusplau feu servir les opcions del desplegable.")))))))</f>
        <v>0</v>
      </c>
      <c r="K48" s="31">
        <f t="shared" si="7"/>
        <v>0</v>
      </c>
    </row>
    <row r="49" spans="1:11" x14ac:dyDescent="0.25">
      <c r="A49" s="6"/>
      <c r="B49" s="7"/>
      <c r="C49" s="70"/>
      <c r="D49" s="123"/>
      <c r="E49" s="124"/>
      <c r="F49" s="124"/>
      <c r="G49" s="125"/>
      <c r="H49" s="10"/>
      <c r="I49" s="49"/>
      <c r="J49" s="30">
        <f>IF(I49=0,0,IF(AND($D$10="Gran empresa",C49="Recerca"),Hoja2!$C$16,IF(AND($D$10="Gran empresa",C49="Desenvolupament"),Hoja2!$C$19,IF(AND($D$10="Mitjana empresa",C49="Recerca"),Hoja2!$C$15,IF(AND($D$10="Mitjana empresa",C49="Desenvolupament"),Hoja2!$C$18,IF(AND($D$10="Petita empresa",C49="Recerca"),Hoja2!$C$14,IF(AND($D$10="Petita empresa",C49="Desenvolupament"),Hoja2!$C$17,"ERROR en la selecció dels camps Tipus d'empresa o Categoria d'activitat. Siusplau feu servir les opcions del desplegable.")))))))</f>
        <v>0</v>
      </c>
      <c r="K49" s="31">
        <f t="shared" si="7"/>
        <v>0</v>
      </c>
    </row>
    <row r="50" spans="1:11" x14ac:dyDescent="0.25">
      <c r="A50" s="6"/>
      <c r="B50" s="7"/>
      <c r="C50" s="70"/>
      <c r="D50" s="123"/>
      <c r="E50" s="124"/>
      <c r="F50" s="124"/>
      <c r="G50" s="125"/>
      <c r="H50" s="10"/>
      <c r="I50" s="49"/>
      <c r="J50" s="30">
        <f>IF(I50=0,0,IF(AND($D$10="Gran empresa",C50="Recerca"),Hoja2!$C$16,IF(AND($D$10="Gran empresa",C50="Desenvolupament"),Hoja2!$C$19,IF(AND($D$10="Mitjana empresa",C50="Recerca"),Hoja2!$C$15,IF(AND($D$10="Mitjana empresa",C50="Desenvolupament"),Hoja2!$C$18,IF(AND($D$10="Petita empresa",C50="Recerca"),Hoja2!$C$14,IF(AND($D$10="Petita empresa",C50="Desenvolupament"),Hoja2!$C$17,"ERROR en la selecció dels camps Tipus d'empresa o Categoria d'activitat. Siusplau feu servir les opcions del desplegable.")))))))</f>
        <v>0</v>
      </c>
      <c r="K50" s="31">
        <f t="shared" si="7"/>
        <v>0</v>
      </c>
    </row>
    <row r="51" spans="1:11" x14ac:dyDescent="0.25">
      <c r="A51" s="6"/>
      <c r="B51" s="7"/>
      <c r="C51" s="70"/>
      <c r="D51" s="123"/>
      <c r="E51" s="124"/>
      <c r="F51" s="124"/>
      <c r="G51" s="125"/>
      <c r="H51" s="10"/>
      <c r="I51" s="49"/>
      <c r="J51" s="30">
        <f>IF(I51=0,0,IF(AND($D$10="Gran empresa",C51="Recerca"),Hoja2!$C$16,IF(AND($D$10="Gran empresa",C51="Desenvolupament"),Hoja2!$C$19,IF(AND($D$10="Mitjana empresa",C51="Recerca"),Hoja2!$C$15,IF(AND($D$10="Mitjana empresa",C51="Desenvolupament"),Hoja2!$C$18,IF(AND($D$10="Petita empresa",C51="Recerca"),Hoja2!$C$14,IF(AND($D$10="Petita empresa",C51="Desenvolupament"),Hoja2!$C$17,"ERROR en la selecció dels camps Tipus d'empresa o Categoria d'activitat. Siusplau feu servir les opcions del desplegable.")))))))</f>
        <v>0</v>
      </c>
      <c r="K51" s="31">
        <f t="shared" si="7"/>
        <v>0</v>
      </c>
    </row>
    <row r="52" spans="1:11" x14ac:dyDescent="0.25">
      <c r="A52" s="6"/>
      <c r="B52" s="7"/>
      <c r="C52" s="70"/>
      <c r="D52" s="123"/>
      <c r="E52" s="124"/>
      <c r="F52" s="124"/>
      <c r="G52" s="125"/>
      <c r="H52" s="10"/>
      <c r="I52" s="49"/>
      <c r="J52" s="30">
        <f>IF(I52=0,0,IF(AND($D$10="Gran empresa",C52="Recerca"),Hoja2!$C$16,IF(AND($D$10="Gran empresa",C52="Desenvolupament"),Hoja2!$C$19,IF(AND($D$10="Mitjana empresa",C52="Recerca"),Hoja2!$C$15,IF(AND($D$10="Mitjana empresa",C52="Desenvolupament"),Hoja2!$C$18,IF(AND($D$10="Petita empresa",C52="Recerca"),Hoja2!$C$14,IF(AND($D$10="Petita empresa",C52="Desenvolupament"),Hoja2!$C$17,"ERROR en la selecció dels camps Tipus d'empresa o Categoria d'activitat. Siusplau feu servir les opcions del desplegable.")))))))</f>
        <v>0</v>
      </c>
      <c r="K52" s="31">
        <f t="shared" si="7"/>
        <v>0</v>
      </c>
    </row>
    <row r="53" spans="1:11" x14ac:dyDescent="0.25">
      <c r="A53" s="6"/>
      <c r="B53" s="7"/>
      <c r="C53" s="70"/>
      <c r="D53" s="123"/>
      <c r="E53" s="124"/>
      <c r="F53" s="124"/>
      <c r="G53" s="125"/>
      <c r="H53" s="10"/>
      <c r="I53" s="49"/>
      <c r="J53" s="30">
        <f>IF(I53=0,0,IF(AND($D$10="Gran empresa",C53="Recerca"),Hoja2!$C$16,IF(AND($D$10="Gran empresa",C53="Desenvolupament"),Hoja2!$C$19,IF(AND($D$10="Mitjana empresa",C53="Recerca"),Hoja2!$C$15,IF(AND($D$10="Mitjana empresa",C53="Desenvolupament"),Hoja2!$C$18,IF(AND($D$10="Petita empresa",C53="Recerca"),Hoja2!$C$14,IF(AND($D$10="Petita empresa",C53="Desenvolupament"),Hoja2!$C$17,"ERROR en la selecció dels camps Tipus d'empresa o Categoria d'activitat. Siusplau feu servir les opcions del desplegable.")))))))</f>
        <v>0</v>
      </c>
      <c r="K53" s="31">
        <f t="shared" si="7"/>
        <v>0</v>
      </c>
    </row>
    <row r="54" spans="1:11" x14ac:dyDescent="0.25">
      <c r="A54" s="6"/>
      <c r="B54" s="7"/>
      <c r="C54" s="70"/>
      <c r="D54" s="123"/>
      <c r="E54" s="124"/>
      <c r="F54" s="124"/>
      <c r="G54" s="125"/>
      <c r="H54" s="10"/>
      <c r="I54" s="49"/>
      <c r="J54" s="30">
        <f>IF(I54=0,0,IF(AND($D$10="Gran empresa",C54="Recerca"),Hoja2!$C$16,IF(AND($D$10="Gran empresa",C54="Desenvolupament"),Hoja2!$C$19,IF(AND($D$10="Mitjana empresa",C54="Recerca"),Hoja2!$C$15,IF(AND($D$10="Mitjana empresa",C54="Desenvolupament"),Hoja2!$C$18,IF(AND($D$10="Petita empresa",C54="Recerca"),Hoja2!$C$14,IF(AND($D$10="Petita empresa",C54="Desenvolupament"),Hoja2!$C$17,"ERROR en la selecció dels camps Tipus d'empresa o Categoria d'activitat. Siusplau feu servir les opcions del desplegable.")))))))</f>
        <v>0</v>
      </c>
      <c r="K54" s="31">
        <f>+J54*I54</f>
        <v>0</v>
      </c>
    </row>
    <row r="55" spans="1:11" x14ac:dyDescent="0.25">
      <c r="A55" s="33"/>
      <c r="B55" s="34"/>
      <c r="C55" s="34"/>
      <c r="D55" s="127" t="s">
        <v>5</v>
      </c>
      <c r="E55" s="128"/>
      <c r="F55" s="128"/>
      <c r="G55" s="129"/>
      <c r="H55" s="37">
        <f>SUM(H45:H54)</f>
        <v>0</v>
      </c>
      <c r="I55" s="37">
        <f>SUM(I45:I54)</f>
        <v>0</v>
      </c>
      <c r="J55" s="38">
        <f>IF(I55=0,0,K55/I55)</f>
        <v>0</v>
      </c>
      <c r="K55" s="37">
        <f>IF(I55=0,0,SUM(K45:K54))</f>
        <v>0</v>
      </c>
    </row>
    <row r="56" spans="1:11" x14ac:dyDescent="0.25">
      <c r="A56" s="47"/>
      <c r="B56" s="47"/>
      <c r="C56" s="47"/>
      <c r="D56" s="47"/>
      <c r="E56" s="47"/>
      <c r="F56" s="47"/>
      <c r="G56" s="47"/>
      <c r="H56" s="47"/>
      <c r="I56" s="47"/>
      <c r="J56" s="47"/>
      <c r="K56" s="47"/>
    </row>
    <row r="57" spans="1:11" customFormat="1" x14ac:dyDescent="0.25">
      <c r="A57" s="88" t="s">
        <v>70</v>
      </c>
    </row>
    <row r="58" spans="1:11" customFormat="1" x14ac:dyDescent="0.25">
      <c r="H58" s="89"/>
      <c r="I58" s="89"/>
      <c r="J58" s="89"/>
      <c r="K58" s="89"/>
    </row>
    <row r="59" spans="1:11" customFormat="1" ht="30.75" thickBot="1" x14ac:dyDescent="0.3">
      <c r="A59" s="90" t="s">
        <v>1</v>
      </c>
      <c r="B59" s="91" t="s">
        <v>0</v>
      </c>
      <c r="C59" s="92" t="s">
        <v>33</v>
      </c>
      <c r="D59" s="91" t="s">
        <v>10</v>
      </c>
      <c r="E59" s="91" t="s">
        <v>12</v>
      </c>
      <c r="F59" s="92" t="s">
        <v>34</v>
      </c>
      <c r="G59" s="91" t="s">
        <v>9</v>
      </c>
      <c r="H59" s="91" t="s">
        <v>35</v>
      </c>
      <c r="I59" s="92" t="s">
        <v>36</v>
      </c>
      <c r="J59" s="93" t="s">
        <v>29</v>
      </c>
      <c r="K59" s="93" t="s">
        <v>30</v>
      </c>
    </row>
    <row r="60" spans="1:11" customFormat="1" x14ac:dyDescent="0.25">
      <c r="A60" s="6"/>
      <c r="B60" s="7" t="s">
        <v>69</v>
      </c>
      <c r="C60" s="94"/>
      <c r="D60" s="8"/>
      <c r="E60" s="9"/>
      <c r="F60" s="95"/>
      <c r="G60" s="4"/>
      <c r="H60" s="86">
        <f t="shared" ref="H60:H67" si="8">+E60*G60</f>
        <v>0</v>
      </c>
      <c r="I60" s="96">
        <f>+F60*G60</f>
        <v>0</v>
      </c>
      <c r="J60" s="97">
        <v>0.5</v>
      </c>
      <c r="K60" s="98">
        <f t="shared" ref="K60:K67" si="9">+J60*I60</f>
        <v>0</v>
      </c>
    </row>
    <row r="61" spans="1:11" customFormat="1" x14ac:dyDescent="0.25">
      <c r="A61" s="6"/>
      <c r="B61" s="7"/>
      <c r="C61" s="94"/>
      <c r="D61" s="8"/>
      <c r="E61" s="9"/>
      <c r="F61" s="95"/>
      <c r="G61" s="4"/>
      <c r="H61" s="86">
        <f t="shared" si="8"/>
        <v>0</v>
      </c>
      <c r="I61" s="96">
        <f t="shared" ref="I61:I67" si="10">+F61*G61</f>
        <v>0</v>
      </c>
      <c r="J61" s="97">
        <v>0.5</v>
      </c>
      <c r="K61" s="98">
        <f t="shared" si="9"/>
        <v>0</v>
      </c>
    </row>
    <row r="62" spans="1:11" customFormat="1" x14ac:dyDescent="0.25">
      <c r="A62" s="6"/>
      <c r="B62" s="7"/>
      <c r="C62" s="94"/>
      <c r="D62" s="8"/>
      <c r="E62" s="9"/>
      <c r="F62" s="95"/>
      <c r="G62" s="4"/>
      <c r="H62" s="86">
        <f t="shared" si="8"/>
        <v>0</v>
      </c>
      <c r="I62" s="96">
        <f t="shared" si="10"/>
        <v>0</v>
      </c>
      <c r="J62" s="97">
        <v>0.5</v>
      </c>
      <c r="K62" s="98">
        <f t="shared" si="9"/>
        <v>0</v>
      </c>
    </row>
    <row r="63" spans="1:11" customFormat="1" x14ac:dyDescent="0.25">
      <c r="A63" s="6"/>
      <c r="B63" s="7"/>
      <c r="C63" s="94"/>
      <c r="D63" s="8"/>
      <c r="E63" s="9"/>
      <c r="F63" s="99"/>
      <c r="G63" s="4"/>
      <c r="H63" s="86">
        <f t="shared" si="8"/>
        <v>0</v>
      </c>
      <c r="I63" s="96">
        <f t="shared" si="10"/>
        <v>0</v>
      </c>
      <c r="J63" s="97">
        <v>0.5</v>
      </c>
      <c r="K63" s="98">
        <f t="shared" si="9"/>
        <v>0</v>
      </c>
    </row>
    <row r="64" spans="1:11" customFormat="1" x14ac:dyDescent="0.25">
      <c r="A64" s="6"/>
      <c r="B64" s="7"/>
      <c r="C64" s="94"/>
      <c r="D64" s="8"/>
      <c r="E64" s="9"/>
      <c r="F64" s="99"/>
      <c r="G64" s="4"/>
      <c r="H64" s="86">
        <f t="shared" si="8"/>
        <v>0</v>
      </c>
      <c r="I64" s="96">
        <f t="shared" si="10"/>
        <v>0</v>
      </c>
      <c r="J64" s="97">
        <v>0.5</v>
      </c>
      <c r="K64" s="98">
        <f t="shared" si="9"/>
        <v>0</v>
      </c>
    </row>
    <row r="65" spans="1:12" customFormat="1" x14ac:dyDescent="0.25">
      <c r="A65" s="6"/>
      <c r="B65" s="7"/>
      <c r="C65" s="94"/>
      <c r="D65" s="8"/>
      <c r="E65" s="9"/>
      <c r="F65" s="99"/>
      <c r="G65" s="4"/>
      <c r="H65" s="86">
        <f t="shared" si="8"/>
        <v>0</v>
      </c>
      <c r="I65" s="96">
        <f t="shared" si="10"/>
        <v>0</v>
      </c>
      <c r="J65" s="97">
        <v>0.5</v>
      </c>
      <c r="K65" s="98">
        <f t="shared" si="9"/>
        <v>0</v>
      </c>
    </row>
    <row r="66" spans="1:12" customFormat="1" x14ac:dyDescent="0.25">
      <c r="A66" s="6"/>
      <c r="B66" s="7"/>
      <c r="C66" s="94"/>
      <c r="D66" s="8"/>
      <c r="E66" s="9"/>
      <c r="F66" s="99"/>
      <c r="G66" s="4"/>
      <c r="H66" s="86">
        <f t="shared" si="8"/>
        <v>0</v>
      </c>
      <c r="I66" s="96">
        <f t="shared" si="10"/>
        <v>0</v>
      </c>
      <c r="J66" s="97">
        <v>0.5</v>
      </c>
      <c r="K66" s="98">
        <f t="shared" si="9"/>
        <v>0</v>
      </c>
    </row>
    <row r="67" spans="1:12" customFormat="1" x14ac:dyDescent="0.25">
      <c r="A67" s="6"/>
      <c r="B67" s="7"/>
      <c r="C67" s="94"/>
      <c r="D67" s="8"/>
      <c r="E67" s="9"/>
      <c r="F67" s="99"/>
      <c r="G67" s="4"/>
      <c r="H67" s="86">
        <f t="shared" si="8"/>
        <v>0</v>
      </c>
      <c r="I67" s="96">
        <f t="shared" si="10"/>
        <v>0</v>
      </c>
      <c r="J67" s="97">
        <v>0.5</v>
      </c>
      <c r="K67" s="98">
        <f t="shared" si="9"/>
        <v>0</v>
      </c>
      <c r="L67" s="100" t="s">
        <v>53</v>
      </c>
    </row>
    <row r="68" spans="1:12" customFormat="1" x14ac:dyDescent="0.25">
      <c r="A68" s="101"/>
      <c r="B68" s="110"/>
      <c r="C68" s="110"/>
      <c r="D68" s="102" t="s">
        <v>5</v>
      </c>
      <c r="E68" s="103">
        <f>SUM(E60:E67)</f>
        <v>0</v>
      </c>
      <c r="F68" s="104"/>
      <c r="G68" s="104"/>
      <c r="H68" s="104">
        <f>SUM(H60:H67)</f>
        <v>0</v>
      </c>
      <c r="I68" s="104">
        <f>SUM(I60:I67)</f>
        <v>0</v>
      </c>
      <c r="J68" s="105">
        <f>IF(I68=0,0,K68/I68)</f>
        <v>0</v>
      </c>
      <c r="K68" s="104">
        <f>IF(I68=0,0,SUM(K60:K67))</f>
        <v>0</v>
      </c>
    </row>
    <row r="69" spans="1:12" customFormat="1" x14ac:dyDescent="0.25">
      <c r="A69" s="106"/>
      <c r="B69" s="111"/>
      <c r="C69" s="111"/>
      <c r="D69" s="107"/>
      <c r="E69" s="108"/>
      <c r="F69" s="108"/>
      <c r="G69" s="109"/>
    </row>
    <row r="70" spans="1:12" x14ac:dyDescent="0.25">
      <c r="A70" s="22" t="s">
        <v>28</v>
      </c>
      <c r="G70" s="50"/>
    </row>
    <row r="71" spans="1:12" x14ac:dyDescent="0.25">
      <c r="A71" s="22"/>
      <c r="G71" s="50"/>
    </row>
    <row r="72" spans="1:12" ht="30.75" thickBot="1" x14ac:dyDescent="0.3">
      <c r="B72" s="26" t="s">
        <v>0</v>
      </c>
      <c r="C72" s="51" t="s">
        <v>33</v>
      </c>
      <c r="D72" s="117" t="s">
        <v>27</v>
      </c>
      <c r="E72" s="118"/>
      <c r="F72" s="118"/>
      <c r="G72" s="119"/>
      <c r="H72" s="26" t="s">
        <v>35</v>
      </c>
      <c r="I72" s="51" t="s">
        <v>36</v>
      </c>
      <c r="J72" s="52"/>
      <c r="K72" s="52"/>
    </row>
    <row r="73" spans="1:12" x14ac:dyDescent="0.25">
      <c r="A73" s="53"/>
      <c r="B73" s="11"/>
      <c r="C73" s="73"/>
      <c r="D73" s="120"/>
      <c r="E73" s="121"/>
      <c r="F73" s="121"/>
      <c r="G73" s="122"/>
      <c r="H73" s="10"/>
      <c r="I73" s="49"/>
      <c r="J73" s="54">
        <v>1</v>
      </c>
      <c r="K73" s="55">
        <f>+I73*J73</f>
        <v>0</v>
      </c>
      <c r="L73" s="32" t="s">
        <v>54</v>
      </c>
    </row>
    <row r="74" spans="1:12" x14ac:dyDescent="0.25">
      <c r="A74" s="53"/>
      <c r="B74" s="7"/>
      <c r="C74" s="73"/>
      <c r="D74" s="123"/>
      <c r="E74" s="124"/>
      <c r="F74" s="124"/>
      <c r="G74" s="125"/>
      <c r="H74" s="10"/>
      <c r="I74" s="49"/>
      <c r="J74" s="54">
        <v>1</v>
      </c>
      <c r="K74" s="55">
        <f>+I74*J74</f>
        <v>0</v>
      </c>
      <c r="L74" s="32" t="s">
        <v>54</v>
      </c>
    </row>
    <row r="75" spans="1:12" x14ac:dyDescent="0.25">
      <c r="A75" s="56"/>
      <c r="B75" s="34"/>
      <c r="C75" s="34"/>
      <c r="D75" s="127"/>
      <c r="E75" s="128"/>
      <c r="F75" s="128"/>
      <c r="G75" s="129"/>
      <c r="H75" s="37">
        <f>SUM(H73:H74)</f>
        <v>0</v>
      </c>
      <c r="I75" s="37">
        <f>SUM(I73:I74)</f>
        <v>0</v>
      </c>
      <c r="J75" s="57"/>
      <c r="K75" s="57"/>
    </row>
    <row r="76" spans="1:12" x14ac:dyDescent="0.25">
      <c r="A76" s="53"/>
      <c r="G76" s="50"/>
    </row>
    <row r="77" spans="1:12" x14ac:dyDescent="0.25">
      <c r="A77" s="53"/>
      <c r="G77" s="50"/>
    </row>
    <row r="78" spans="1:12" x14ac:dyDescent="0.25">
      <c r="A78" s="58"/>
      <c r="B78" s="59" t="s">
        <v>6</v>
      </c>
      <c r="C78" s="59"/>
      <c r="D78" s="60"/>
      <c r="E78" s="61"/>
      <c r="F78" s="61"/>
      <c r="G78" s="60"/>
    </row>
    <row r="79" spans="1:12" ht="30.75" thickBot="1" x14ac:dyDescent="0.3">
      <c r="E79" s="151" t="s">
        <v>35</v>
      </c>
      <c r="F79" s="152"/>
      <c r="G79" s="152"/>
      <c r="H79" s="153"/>
      <c r="I79" s="51" t="s">
        <v>36</v>
      </c>
      <c r="J79" s="28" t="s">
        <v>29</v>
      </c>
      <c r="K79" s="28" t="s">
        <v>30</v>
      </c>
    </row>
    <row r="80" spans="1:12" x14ac:dyDescent="0.25">
      <c r="B80" s="159" t="s">
        <v>8</v>
      </c>
      <c r="C80" s="160"/>
      <c r="D80" s="62" t="s">
        <v>2</v>
      </c>
      <c r="E80" s="157">
        <f>+SUMIFS(H19:H26,B19:B26,B80)</f>
        <v>0</v>
      </c>
      <c r="F80" s="157"/>
      <c r="G80" s="157"/>
      <c r="H80" s="158">
        <f>+SUM(E80:E83)</f>
        <v>0</v>
      </c>
      <c r="I80" s="63">
        <f>+SUMIFS(I19:I26,C19:C26,B80)</f>
        <v>0</v>
      </c>
      <c r="J80" s="64">
        <f>IF(K80=0,0,K80/I80)</f>
        <v>0</v>
      </c>
      <c r="K80" s="65">
        <f>+SUMIFS(K19:K26,C19:C26,B80)</f>
        <v>0</v>
      </c>
      <c r="L80" s="32"/>
    </row>
    <row r="81" spans="2:11" x14ac:dyDescent="0.25">
      <c r="B81" s="161"/>
      <c r="C81" s="162"/>
      <c r="D81" s="62" t="s">
        <v>4</v>
      </c>
      <c r="E81" s="157">
        <f>+SUMIFS(H33:H39,B33:B39,B80)</f>
        <v>0</v>
      </c>
      <c r="F81" s="157"/>
      <c r="G81" s="157"/>
      <c r="H81" s="158"/>
      <c r="I81" s="63">
        <f>+SUMIFS(I33:I39,C33:C39,B80)</f>
        <v>0</v>
      </c>
      <c r="J81" s="64">
        <f t="shared" ref="J81:J82" si="11">IF(K81=0,0,K81/I81)</f>
        <v>0</v>
      </c>
      <c r="K81" s="65">
        <f>+SUMIFS(K33:K39,C33:C39,B80)</f>
        <v>0</v>
      </c>
    </row>
    <row r="82" spans="2:11" x14ac:dyDescent="0.25">
      <c r="B82" s="161"/>
      <c r="C82" s="162"/>
      <c r="D82" s="62" t="s">
        <v>3</v>
      </c>
      <c r="E82" s="157">
        <f>+SUMIFS(H45:H54,B45:B54,B80)</f>
        <v>0</v>
      </c>
      <c r="F82" s="157"/>
      <c r="G82" s="157"/>
      <c r="H82" s="158"/>
      <c r="I82" s="63">
        <f>+SUMIFS(I45:I54,C45:C54,B80)</f>
        <v>0</v>
      </c>
      <c r="J82" s="64">
        <f t="shared" si="11"/>
        <v>0</v>
      </c>
      <c r="K82" s="65">
        <f>+SUMIFS(K45:K54,C45:C54,B80)</f>
        <v>0</v>
      </c>
    </row>
    <row r="83" spans="2:11" x14ac:dyDescent="0.25">
      <c r="B83" s="163"/>
      <c r="C83" s="164"/>
      <c r="D83" s="62" t="s">
        <v>22</v>
      </c>
      <c r="E83" s="157">
        <f>+E80*Hoja2!$B$23</f>
        <v>0</v>
      </c>
      <c r="F83" s="157"/>
      <c r="G83" s="157"/>
      <c r="H83" s="158"/>
      <c r="I83" s="63">
        <f>+I80*Hoja2!$B$23</f>
        <v>0</v>
      </c>
      <c r="J83" s="64">
        <f>IF(K83=0,0,K83/I83)</f>
        <v>0</v>
      </c>
      <c r="K83" s="65">
        <f>+K80*Hoja2!$B$23</f>
        <v>0</v>
      </c>
    </row>
    <row r="84" spans="2:11" x14ac:dyDescent="0.25">
      <c r="B84" s="159" t="s">
        <v>7</v>
      </c>
      <c r="C84" s="160"/>
      <c r="D84" s="62" t="s">
        <v>2</v>
      </c>
      <c r="E84" s="157">
        <f>+SUMIFS(H19:H26,B19:B26,B84)</f>
        <v>0</v>
      </c>
      <c r="F84" s="157"/>
      <c r="G84" s="157"/>
      <c r="H84" s="158">
        <f>+SUM(E84:E87)</f>
        <v>0</v>
      </c>
      <c r="I84" s="63">
        <f>+SUMIFS(I19:I26,C19:C26,B84)</f>
        <v>0</v>
      </c>
      <c r="J84" s="64">
        <f t="shared" ref="J84:J89" si="12">IF(K84=0,0,K84/I84)</f>
        <v>0</v>
      </c>
      <c r="K84" s="65">
        <f>+SUMIFS(K19:K26,C19:C26,B84)</f>
        <v>0</v>
      </c>
    </row>
    <row r="85" spans="2:11" x14ac:dyDescent="0.25">
      <c r="B85" s="161"/>
      <c r="C85" s="162"/>
      <c r="D85" s="62" t="s">
        <v>4</v>
      </c>
      <c r="E85" s="157">
        <f>+SUMIFS(H33:H39,B33:B39,B84)</f>
        <v>0</v>
      </c>
      <c r="F85" s="157"/>
      <c r="G85" s="157"/>
      <c r="H85" s="158"/>
      <c r="I85" s="63">
        <f>+SUMIFS(I33:I39,C33:C39,B84)</f>
        <v>0</v>
      </c>
      <c r="J85" s="64">
        <f t="shared" si="12"/>
        <v>0</v>
      </c>
      <c r="K85" s="65">
        <f>+SUMIFS(K33:K39,C33:C39,B84)</f>
        <v>0</v>
      </c>
    </row>
    <row r="86" spans="2:11" x14ac:dyDescent="0.25">
      <c r="B86" s="161"/>
      <c r="C86" s="162"/>
      <c r="D86" s="62" t="s">
        <v>3</v>
      </c>
      <c r="E86" s="157">
        <f>+SUMIFS(H45:H54,B45:B54,B84)</f>
        <v>0</v>
      </c>
      <c r="F86" s="157"/>
      <c r="G86" s="157"/>
      <c r="H86" s="158"/>
      <c r="I86" s="63">
        <f>+SUMIFS(I45:I54,C45:C54,B84)</f>
        <v>0</v>
      </c>
      <c r="J86" s="64">
        <f t="shared" si="12"/>
        <v>0</v>
      </c>
      <c r="K86" s="65">
        <f>+SUMIFS(K45:K54,C45:C54,B84)</f>
        <v>0</v>
      </c>
    </row>
    <row r="87" spans="2:11" x14ac:dyDescent="0.25">
      <c r="B87" s="163"/>
      <c r="C87" s="164"/>
      <c r="D87" s="62" t="s">
        <v>22</v>
      </c>
      <c r="E87" s="157">
        <f>+E84*Hoja2!$B$23</f>
        <v>0</v>
      </c>
      <c r="F87" s="157"/>
      <c r="G87" s="157"/>
      <c r="H87" s="158"/>
      <c r="I87" s="63">
        <f>+I84*Hoja2!$B$23</f>
        <v>0</v>
      </c>
      <c r="J87" s="64">
        <f t="shared" si="12"/>
        <v>0</v>
      </c>
      <c r="K87" s="65">
        <f>+K84*Hoja2!$B$23</f>
        <v>0</v>
      </c>
    </row>
    <row r="88" spans="2:11" customFormat="1" x14ac:dyDescent="0.25">
      <c r="B88" s="167" t="s">
        <v>69</v>
      </c>
      <c r="C88" s="168"/>
      <c r="D88" s="112" t="s">
        <v>71</v>
      </c>
      <c r="E88" s="169">
        <f>+H68</f>
        <v>0</v>
      </c>
      <c r="F88" s="170"/>
      <c r="G88" s="171"/>
      <c r="H88" s="113">
        <f>+E88</f>
        <v>0</v>
      </c>
      <c r="I88" s="114">
        <f>+I68</f>
        <v>0</v>
      </c>
      <c r="J88" s="115">
        <f>+J68</f>
        <v>0</v>
      </c>
      <c r="K88" s="116">
        <f>+K68</f>
        <v>0</v>
      </c>
    </row>
    <row r="89" spans="2:11" x14ac:dyDescent="0.25">
      <c r="B89" s="165" t="s">
        <v>40</v>
      </c>
      <c r="C89" s="166"/>
      <c r="D89" s="62" t="s">
        <v>41</v>
      </c>
      <c r="E89" s="157">
        <f>+H75</f>
        <v>0</v>
      </c>
      <c r="F89" s="157"/>
      <c r="G89" s="157"/>
      <c r="H89" s="66">
        <f>+E89</f>
        <v>0</v>
      </c>
      <c r="I89" s="63">
        <f>+I75</f>
        <v>0</v>
      </c>
      <c r="J89" s="64">
        <f t="shared" si="12"/>
        <v>0</v>
      </c>
      <c r="K89" s="65">
        <f>+I89</f>
        <v>0</v>
      </c>
    </row>
    <row r="90" spans="2:11" ht="15.75" x14ac:dyDescent="0.25">
      <c r="E90" s="150">
        <f>SUM(E80:E89)</f>
        <v>0</v>
      </c>
      <c r="F90" s="150"/>
      <c r="G90" s="150"/>
      <c r="H90" s="67">
        <f>+H89+H84+H80+H88</f>
        <v>0</v>
      </c>
      <c r="I90" s="68">
        <f>SUM(I80:I89)</f>
        <v>0</v>
      </c>
      <c r="J90" s="69">
        <f>IF(K90=0,0,K90/I90)</f>
        <v>0</v>
      </c>
      <c r="K90" s="68">
        <f>SUM(K80:K89)</f>
        <v>0</v>
      </c>
    </row>
  </sheetData>
  <sheetProtection algorithmName="SHA-512" hashValue="LacEg6DYpJkWWAHBFql/vM5XGHbs8HfyD5VAoAZRc6BoMJGYCUIV9DxBAG69EJgWFtdZAFfojlC+5/8QGkxpPA==" saltValue="x+jjL+m/MJRa72rfpNKNgg==" spinCount="100000" sheet="1" objects="1" scenarios="1" insertRows="0" deleteRows="0" selectLockedCells="1"/>
  <mergeCells count="56">
    <mergeCell ref="A8:C8"/>
    <mergeCell ref="D8:G8"/>
    <mergeCell ref="A9:C9"/>
    <mergeCell ref="D9:G9"/>
    <mergeCell ref="A10:C10"/>
    <mergeCell ref="D10:G10"/>
    <mergeCell ref="A11:C11"/>
    <mergeCell ref="D11:G11"/>
    <mergeCell ref="A12:C12"/>
    <mergeCell ref="D12:G12"/>
    <mergeCell ref="D48:G48"/>
    <mergeCell ref="A13:C13"/>
    <mergeCell ref="D13:G13"/>
    <mergeCell ref="A14:C14"/>
    <mergeCell ref="D14:G14"/>
    <mergeCell ref="D40:G40"/>
    <mergeCell ref="D44:G44"/>
    <mergeCell ref="D45:G45"/>
    <mergeCell ref="D46:G46"/>
    <mergeCell ref="D47:G47"/>
    <mergeCell ref="D33:G33"/>
    <mergeCell ref="D39:G39"/>
    <mergeCell ref="E79:H79"/>
    <mergeCell ref="D49:G49"/>
    <mergeCell ref="D50:G50"/>
    <mergeCell ref="D51:G51"/>
    <mergeCell ref="D52:G52"/>
    <mergeCell ref="D53:G53"/>
    <mergeCell ref="D54:G54"/>
    <mergeCell ref="D55:G55"/>
    <mergeCell ref="D72:G72"/>
    <mergeCell ref="D73:G73"/>
    <mergeCell ref="D74:G74"/>
    <mergeCell ref="D75:G75"/>
    <mergeCell ref="H84:H87"/>
    <mergeCell ref="E85:G85"/>
    <mergeCell ref="E86:G86"/>
    <mergeCell ref="E87:G87"/>
    <mergeCell ref="B80:C83"/>
    <mergeCell ref="E80:G80"/>
    <mergeCell ref="H80:H83"/>
    <mergeCell ref="E81:G81"/>
    <mergeCell ref="E82:G82"/>
    <mergeCell ref="E83:G83"/>
    <mergeCell ref="B89:C89"/>
    <mergeCell ref="E89:G89"/>
    <mergeCell ref="E90:G90"/>
    <mergeCell ref="B84:C87"/>
    <mergeCell ref="E84:G84"/>
    <mergeCell ref="B88:C88"/>
    <mergeCell ref="E88:G88"/>
    <mergeCell ref="D34:G34"/>
    <mergeCell ref="D35:G35"/>
    <mergeCell ref="D36:G36"/>
    <mergeCell ref="D37:G37"/>
    <mergeCell ref="D38:G38"/>
  </mergeCells>
  <dataValidations count="2">
    <dataValidation type="decimal" allowBlank="1" showInputMessage="1" showErrorMessage="1" sqref="H73:H74 C73:C74" xr:uid="{E5322855-A3CF-4112-9EB1-023CB57E21E2}">
      <formula1>0</formula1>
      <formula2>1500</formula2>
    </dataValidation>
    <dataValidation type="decimal" allowBlank="1" showInputMessage="1" showErrorMessage="1" sqref="H68:I68" xr:uid="{8685B978-579E-4C2E-B3D2-5D1A34442AB3}">
      <formula1>0</formula1>
      <formula2>12000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CF258A29-47C5-4B11-ACD8-6EA95063BA15}">
          <x14:formula1>
            <xm:f>Hoja2!$C$9:$C$11</xm:f>
          </x14:formula1>
          <xm:sqref>D9:D10 H10</xm:sqref>
        </x14:dataValidation>
        <x14:dataValidation type="list" allowBlank="1" showInputMessage="1" showErrorMessage="1" xr:uid="{68D4784D-B987-47BC-B220-AC0B8ECF3E4F}">
          <x14:formula1>
            <xm:f>Hoja2!$A$2:$A$4</xm:f>
          </x14:formula1>
          <xm:sqref>B73:B74 B33:C39 B45:C54 B19:C26</xm:sqref>
        </x14:dataValidation>
        <x14:dataValidation type="list" allowBlank="1" showInputMessage="1" showErrorMessage="1" xr:uid="{3EBD59CE-5399-47DB-AB7C-DDB370F57581}">
          <x14:formula1>
            <xm:f>Hoja2!$A$5</xm:f>
          </x14:formula1>
          <xm:sqref>B60:C67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C28FF-58B5-4F92-A109-6286E5DAB001}">
  <dimension ref="A1:M46"/>
  <sheetViews>
    <sheetView zoomScale="70" zoomScaleNormal="70" workbookViewId="0">
      <selection activeCell="A20" sqref="A20:XFD20"/>
    </sheetView>
    <sheetView workbookViewId="1">
      <selection activeCell="D43" sqref="D43:F43"/>
    </sheetView>
  </sheetViews>
  <sheetFormatPr baseColWidth="10" defaultRowHeight="15" x14ac:dyDescent="0.25"/>
  <cols>
    <col min="1" max="1" width="17.42578125" bestFit="1" customWidth="1"/>
    <col min="3" max="3" width="23.140625" bestFit="1" customWidth="1"/>
    <col min="7" max="7" width="14" bestFit="1" customWidth="1"/>
    <col min="8" max="8" width="6.42578125" style="80" bestFit="1" customWidth="1"/>
    <col min="9" max="9" width="4.85546875" hidden="1" customWidth="1"/>
    <col min="10" max="10" width="21.85546875" hidden="1" customWidth="1"/>
    <col min="11" max="13" width="11.42578125" hidden="1" customWidth="1"/>
  </cols>
  <sheetData>
    <row r="1" spans="1:12" s="19" customFormat="1" x14ac:dyDescent="0.25"/>
    <row r="2" spans="1:12" s="19" customFormat="1" x14ac:dyDescent="0.25"/>
    <row r="3" spans="1:12" s="19" customFormat="1" x14ac:dyDescent="0.25"/>
    <row r="4" spans="1:12" s="19" customFormat="1" ht="18.75" x14ac:dyDescent="0.25">
      <c r="A4" s="18" t="s">
        <v>21</v>
      </c>
    </row>
    <row r="5" spans="1:12" s="19" customFormat="1" ht="18.75" x14ac:dyDescent="0.3">
      <c r="A5" s="20" t="s">
        <v>55</v>
      </c>
    </row>
    <row r="6" spans="1:12" s="19" customFormat="1" x14ac:dyDescent="0.25">
      <c r="A6" s="21" t="s">
        <v>58</v>
      </c>
    </row>
    <row r="8" spans="1:12" ht="18.75" x14ac:dyDescent="0.3">
      <c r="A8" s="84" t="s">
        <v>67</v>
      </c>
    </row>
    <row r="10" spans="1:12" x14ac:dyDescent="0.25">
      <c r="B10" s="77" t="s">
        <v>59</v>
      </c>
      <c r="C10" s="59" t="str">
        <f>+IF(ISBLANK('Beneficiari 1'!D8), "Pendent omplir fitxa", 'Beneficiari 1'!D8)</f>
        <v>Pendent omplir fitxa</v>
      </c>
      <c r="D10" s="61"/>
      <c r="E10" s="61"/>
      <c r="F10" s="60"/>
      <c r="G10" s="19"/>
    </row>
    <row r="11" spans="1:12" ht="30.75" thickBot="1" x14ac:dyDescent="0.3">
      <c r="A11" s="19"/>
      <c r="B11" s="19"/>
      <c r="C11" s="19"/>
      <c r="D11" s="151" t="s">
        <v>35</v>
      </c>
      <c r="E11" s="152"/>
      <c r="F11" s="152"/>
      <c r="G11" s="153"/>
      <c r="J11" s="82" t="s">
        <v>36</v>
      </c>
      <c r="K11" s="83" t="s">
        <v>29</v>
      </c>
      <c r="L11" s="83" t="s">
        <v>30</v>
      </c>
    </row>
    <row r="12" spans="1:12" x14ac:dyDescent="0.25">
      <c r="A12" s="159" t="s">
        <v>8</v>
      </c>
      <c r="B12" s="160"/>
      <c r="C12" s="62" t="s">
        <v>2</v>
      </c>
      <c r="D12" s="157">
        <f>+'Beneficiari 1'!E81</f>
        <v>0</v>
      </c>
      <c r="E12" s="157"/>
      <c r="F12" s="157"/>
      <c r="G12" s="158">
        <f>+SUM(D12:D15)</f>
        <v>0</v>
      </c>
      <c r="J12" s="63">
        <f>+'Beneficiari 1'!I81</f>
        <v>0</v>
      </c>
      <c r="K12" s="63">
        <f>+'Beneficiari 1'!J81</f>
        <v>0</v>
      </c>
      <c r="L12" s="74">
        <f>+'Beneficiari 1'!K81</f>
        <v>0</v>
      </c>
    </row>
    <row r="13" spans="1:12" x14ac:dyDescent="0.25">
      <c r="A13" s="161"/>
      <c r="B13" s="162"/>
      <c r="C13" s="62" t="s">
        <v>4</v>
      </c>
      <c r="D13" s="157">
        <f>+'Beneficiari 1'!E82</f>
        <v>0</v>
      </c>
      <c r="E13" s="157"/>
      <c r="F13" s="157"/>
      <c r="G13" s="158"/>
      <c r="J13" s="63">
        <f>+'Beneficiari 1'!I82</f>
        <v>0</v>
      </c>
      <c r="K13" s="63">
        <f>+'Beneficiari 1'!J82</f>
        <v>0</v>
      </c>
      <c r="L13" s="74">
        <f>+'Beneficiari 1'!K82</f>
        <v>0</v>
      </c>
    </row>
    <row r="14" spans="1:12" x14ac:dyDescent="0.25">
      <c r="A14" s="161"/>
      <c r="B14" s="162"/>
      <c r="C14" s="62" t="s">
        <v>3</v>
      </c>
      <c r="D14" s="157">
        <f>+'Beneficiari 1'!E83</f>
        <v>0</v>
      </c>
      <c r="E14" s="157"/>
      <c r="F14" s="157"/>
      <c r="G14" s="158"/>
      <c r="J14" s="63">
        <f>+'Beneficiari 1'!I83</f>
        <v>0</v>
      </c>
      <c r="K14" s="63">
        <f>+'Beneficiari 1'!J83</f>
        <v>0</v>
      </c>
      <c r="L14" s="74">
        <f>+'Beneficiari 1'!K83</f>
        <v>0</v>
      </c>
    </row>
    <row r="15" spans="1:12" x14ac:dyDescent="0.25">
      <c r="A15" s="163"/>
      <c r="B15" s="164"/>
      <c r="C15" s="62" t="s">
        <v>22</v>
      </c>
      <c r="D15" s="157">
        <f>+'Beneficiari 1'!E84</f>
        <v>0</v>
      </c>
      <c r="E15" s="157"/>
      <c r="F15" s="157"/>
      <c r="G15" s="158"/>
      <c r="J15" s="63">
        <f>+'Beneficiari 1'!I84</f>
        <v>0</v>
      </c>
      <c r="K15" s="63">
        <f>+'Beneficiari 1'!J84</f>
        <v>0</v>
      </c>
      <c r="L15" s="74">
        <f>+'Beneficiari 1'!K84</f>
        <v>0</v>
      </c>
    </row>
    <row r="16" spans="1:12" x14ac:dyDescent="0.25">
      <c r="A16" s="159" t="s">
        <v>7</v>
      </c>
      <c r="B16" s="160"/>
      <c r="C16" s="62" t="s">
        <v>2</v>
      </c>
      <c r="D16" s="157">
        <f>+'Beneficiari 1'!E85</f>
        <v>0</v>
      </c>
      <c r="E16" s="157"/>
      <c r="F16" s="157"/>
      <c r="G16" s="158">
        <f>+SUM(D16:D19)</f>
        <v>0</v>
      </c>
      <c r="J16" s="63">
        <f>+'Beneficiari 1'!I85</f>
        <v>0</v>
      </c>
      <c r="K16" s="63">
        <f>+'Beneficiari 1'!J85</f>
        <v>0</v>
      </c>
      <c r="L16" s="74">
        <f>+'Beneficiari 1'!K85</f>
        <v>0</v>
      </c>
    </row>
    <row r="17" spans="1:13" x14ac:dyDescent="0.25">
      <c r="A17" s="161"/>
      <c r="B17" s="162"/>
      <c r="C17" s="62" t="s">
        <v>4</v>
      </c>
      <c r="D17" s="157">
        <f>+'Beneficiari 1'!E86</f>
        <v>0</v>
      </c>
      <c r="E17" s="157"/>
      <c r="F17" s="157"/>
      <c r="G17" s="158"/>
      <c r="J17" s="63">
        <f>+'Beneficiari 1'!I86</f>
        <v>0</v>
      </c>
      <c r="K17" s="63">
        <f>+'Beneficiari 1'!J86</f>
        <v>0</v>
      </c>
      <c r="L17" s="74">
        <f>+'Beneficiari 1'!K86</f>
        <v>0</v>
      </c>
    </row>
    <row r="18" spans="1:13" x14ac:dyDescent="0.25">
      <c r="A18" s="161"/>
      <c r="B18" s="162"/>
      <c r="C18" s="62" t="s">
        <v>3</v>
      </c>
      <c r="D18" s="157">
        <f>+'Beneficiari 1'!E87</f>
        <v>0</v>
      </c>
      <c r="E18" s="157"/>
      <c r="F18" s="157"/>
      <c r="G18" s="158"/>
      <c r="J18" s="63">
        <f>+'Beneficiari 1'!I87</f>
        <v>0</v>
      </c>
      <c r="K18" s="63">
        <f>+'Beneficiari 1'!J87</f>
        <v>0</v>
      </c>
      <c r="L18" s="74">
        <f>+'Beneficiari 1'!K87</f>
        <v>0</v>
      </c>
    </row>
    <row r="19" spans="1:13" x14ac:dyDescent="0.25">
      <c r="A19" s="163"/>
      <c r="B19" s="164"/>
      <c r="C19" s="62" t="s">
        <v>22</v>
      </c>
      <c r="D19" s="157">
        <f>+'Beneficiari 1'!E88</f>
        <v>0</v>
      </c>
      <c r="E19" s="157"/>
      <c r="F19" s="157"/>
      <c r="G19" s="158"/>
      <c r="J19" s="63">
        <f>+'Beneficiari 1'!I88</f>
        <v>0</v>
      </c>
      <c r="K19" s="63">
        <f>+'Beneficiari 1'!J88</f>
        <v>0</v>
      </c>
      <c r="L19" s="74">
        <f>+'Beneficiari 1'!K88</f>
        <v>0</v>
      </c>
    </row>
    <row r="20" spans="1:13" x14ac:dyDescent="0.25">
      <c r="A20" s="167" t="s">
        <v>69</v>
      </c>
      <c r="B20" s="168"/>
      <c r="C20" s="112" t="s">
        <v>71</v>
      </c>
      <c r="D20" s="157">
        <f>+'Beneficiari 1'!E89</f>
        <v>0</v>
      </c>
      <c r="E20" s="157"/>
      <c r="F20" s="157"/>
      <c r="G20" s="113">
        <f>+D20</f>
        <v>0</v>
      </c>
      <c r="J20" s="63">
        <f>+'Beneficiari 1'!I89</f>
        <v>0</v>
      </c>
      <c r="K20" s="63">
        <f>+'Beneficiari 1'!J89</f>
        <v>0</v>
      </c>
      <c r="L20" s="87">
        <f>+'Beneficiari 1'!K89</f>
        <v>0</v>
      </c>
    </row>
    <row r="21" spans="1:13" x14ac:dyDescent="0.25">
      <c r="A21" s="165" t="s">
        <v>40</v>
      </c>
      <c r="B21" s="166"/>
      <c r="C21" s="62" t="s">
        <v>41</v>
      </c>
      <c r="D21" s="157">
        <f>+'Beneficiari 1'!E90</f>
        <v>0</v>
      </c>
      <c r="E21" s="157"/>
      <c r="F21" s="157"/>
      <c r="G21" s="76">
        <f>+D21</f>
        <v>0</v>
      </c>
      <c r="J21" s="63">
        <f>+'Beneficiari 1'!I90</f>
        <v>0</v>
      </c>
      <c r="K21" s="63">
        <f>+'Beneficiari 1'!J90</f>
        <v>0</v>
      </c>
      <c r="L21" s="74">
        <f>+'Beneficiari 1'!K90</f>
        <v>0</v>
      </c>
    </row>
    <row r="22" spans="1:13" ht="15.75" x14ac:dyDescent="0.25">
      <c r="A22" s="19"/>
      <c r="B22" s="19"/>
      <c r="C22" s="19"/>
      <c r="D22" s="150">
        <f>SUM(D12:D21)</f>
        <v>0</v>
      </c>
      <c r="E22" s="150"/>
      <c r="F22" s="150"/>
      <c r="G22" s="67">
        <f>+G21+G16+G12+G20</f>
        <v>0</v>
      </c>
      <c r="H22" s="80" t="str">
        <f>+IF(D22=0,"n/a",D22/$D$46)</f>
        <v>n/a</v>
      </c>
      <c r="J22" s="75">
        <f>SUM(J12:J21)</f>
        <v>0</v>
      </c>
      <c r="K22" s="69">
        <f>IF(L22=0,0,L22/J22)</f>
        <v>0</v>
      </c>
      <c r="L22" s="75">
        <f>SUM(L12:L21)</f>
        <v>0</v>
      </c>
      <c r="M22" s="80" t="str">
        <f>+IF(J22=0,"n/a",J22/$J$46)</f>
        <v>n/a</v>
      </c>
    </row>
    <row r="26" spans="1:13" x14ac:dyDescent="0.25">
      <c r="B26" s="77" t="s">
        <v>65</v>
      </c>
      <c r="C26" s="59" t="str">
        <f>+IF(ISBLANK('Beneficiari 2 (prj. col·lab)'!D8), "n/a", 'Beneficiari 2 (prj. col·lab)'!D8)</f>
        <v>n/a</v>
      </c>
      <c r="D26" s="61"/>
      <c r="E26" s="61"/>
      <c r="F26" s="60"/>
      <c r="G26" s="19"/>
    </row>
    <row r="27" spans="1:13" ht="30.75" thickBot="1" x14ac:dyDescent="0.3">
      <c r="A27" s="19"/>
      <c r="B27" s="19"/>
      <c r="C27" s="19"/>
      <c r="D27" s="151" t="s">
        <v>35</v>
      </c>
      <c r="E27" s="152"/>
      <c r="F27" s="152"/>
      <c r="G27" s="153"/>
      <c r="J27" s="82" t="s">
        <v>36</v>
      </c>
      <c r="K27" s="83" t="s">
        <v>29</v>
      </c>
      <c r="L27" s="83" t="s">
        <v>30</v>
      </c>
    </row>
    <row r="28" spans="1:13" x14ac:dyDescent="0.25">
      <c r="A28" s="159" t="s">
        <v>8</v>
      </c>
      <c r="B28" s="160"/>
      <c r="C28" s="62" t="s">
        <v>2</v>
      </c>
      <c r="D28" s="157">
        <f>+'Beneficiari 2 (prj. col·lab)'!E80</f>
        <v>0</v>
      </c>
      <c r="E28" s="157"/>
      <c r="F28" s="157"/>
      <c r="G28" s="158">
        <f>+SUM(D28:D31)</f>
        <v>0</v>
      </c>
      <c r="J28" s="63">
        <f>+'Beneficiari 2 (prj. col·lab)'!I80</f>
        <v>0</v>
      </c>
      <c r="K28" s="63">
        <f>+'Beneficiari 2 (prj. col·lab)'!J80</f>
        <v>0</v>
      </c>
      <c r="L28" s="74">
        <f>+'Beneficiari 2 (prj. col·lab)'!K80</f>
        <v>0</v>
      </c>
    </row>
    <row r="29" spans="1:13" x14ac:dyDescent="0.25">
      <c r="A29" s="161"/>
      <c r="B29" s="162"/>
      <c r="C29" s="62" t="s">
        <v>4</v>
      </c>
      <c r="D29" s="157">
        <f>+'Beneficiari 2 (prj. col·lab)'!E81</f>
        <v>0</v>
      </c>
      <c r="E29" s="157"/>
      <c r="F29" s="157"/>
      <c r="G29" s="158"/>
      <c r="J29" s="63">
        <f>+'Beneficiari 2 (prj. col·lab)'!I81</f>
        <v>0</v>
      </c>
      <c r="K29" s="63">
        <f>+'Beneficiari 2 (prj. col·lab)'!J81</f>
        <v>0</v>
      </c>
      <c r="L29" s="74">
        <f>+'Beneficiari 2 (prj. col·lab)'!K81</f>
        <v>0</v>
      </c>
    </row>
    <row r="30" spans="1:13" x14ac:dyDescent="0.25">
      <c r="A30" s="161"/>
      <c r="B30" s="162"/>
      <c r="C30" s="62" t="s">
        <v>3</v>
      </c>
      <c r="D30" s="157">
        <f>+'Beneficiari 2 (prj. col·lab)'!E82</f>
        <v>0</v>
      </c>
      <c r="E30" s="157"/>
      <c r="F30" s="157"/>
      <c r="G30" s="158"/>
      <c r="J30" s="63">
        <f>+'Beneficiari 2 (prj. col·lab)'!I82</f>
        <v>0</v>
      </c>
      <c r="K30" s="63">
        <f>+'Beneficiari 2 (prj. col·lab)'!J82</f>
        <v>0</v>
      </c>
      <c r="L30" s="74">
        <f>+'Beneficiari 2 (prj. col·lab)'!K82</f>
        <v>0</v>
      </c>
    </row>
    <row r="31" spans="1:13" x14ac:dyDescent="0.25">
      <c r="A31" s="163"/>
      <c r="B31" s="164"/>
      <c r="C31" s="62" t="s">
        <v>22</v>
      </c>
      <c r="D31" s="157">
        <f>+'Beneficiari 2 (prj. col·lab)'!E83</f>
        <v>0</v>
      </c>
      <c r="E31" s="157"/>
      <c r="F31" s="157"/>
      <c r="G31" s="158"/>
      <c r="J31" s="63">
        <f>+'Beneficiari 2 (prj. col·lab)'!I83</f>
        <v>0</v>
      </c>
      <c r="K31" s="63">
        <f>+'Beneficiari 2 (prj. col·lab)'!J83</f>
        <v>0</v>
      </c>
      <c r="L31" s="74">
        <f>+'Beneficiari 2 (prj. col·lab)'!K83</f>
        <v>0</v>
      </c>
    </row>
    <row r="32" spans="1:13" x14ac:dyDescent="0.25">
      <c r="A32" s="159" t="s">
        <v>7</v>
      </c>
      <c r="B32" s="160"/>
      <c r="C32" s="62" t="s">
        <v>2</v>
      </c>
      <c r="D32" s="157">
        <f>+'Beneficiari 2 (prj. col·lab)'!E84</f>
        <v>0</v>
      </c>
      <c r="E32" s="157"/>
      <c r="F32" s="157"/>
      <c r="G32" s="158">
        <f>+SUM(D32:D35)</f>
        <v>0</v>
      </c>
      <c r="J32" s="63">
        <f>+'Beneficiari 2 (prj. col·lab)'!I84</f>
        <v>0</v>
      </c>
      <c r="K32" s="63">
        <f>+'Beneficiari 2 (prj. col·lab)'!J84</f>
        <v>0</v>
      </c>
      <c r="L32" s="74">
        <f>+'Beneficiari 2 (prj. col·lab)'!K84</f>
        <v>0</v>
      </c>
    </row>
    <row r="33" spans="1:13" x14ac:dyDescent="0.25">
      <c r="A33" s="161"/>
      <c r="B33" s="162"/>
      <c r="C33" s="62" t="s">
        <v>4</v>
      </c>
      <c r="D33" s="157">
        <f>+'Beneficiari 2 (prj. col·lab)'!E85</f>
        <v>0</v>
      </c>
      <c r="E33" s="157"/>
      <c r="F33" s="157"/>
      <c r="G33" s="158"/>
      <c r="J33" s="63">
        <f>+'Beneficiari 2 (prj. col·lab)'!I85</f>
        <v>0</v>
      </c>
      <c r="K33" s="63">
        <f>+'Beneficiari 2 (prj. col·lab)'!J85</f>
        <v>0</v>
      </c>
      <c r="L33" s="74">
        <f>+'Beneficiari 2 (prj. col·lab)'!K85</f>
        <v>0</v>
      </c>
    </row>
    <row r="34" spans="1:13" x14ac:dyDescent="0.25">
      <c r="A34" s="161"/>
      <c r="B34" s="162"/>
      <c r="C34" s="62" t="s">
        <v>3</v>
      </c>
      <c r="D34" s="157">
        <f>+'Beneficiari 2 (prj. col·lab)'!E86</f>
        <v>0</v>
      </c>
      <c r="E34" s="157"/>
      <c r="F34" s="157"/>
      <c r="G34" s="158"/>
      <c r="J34" s="63">
        <f>+'Beneficiari 2 (prj. col·lab)'!I86</f>
        <v>0</v>
      </c>
      <c r="K34" s="63">
        <f>+'Beneficiari 2 (prj. col·lab)'!J86</f>
        <v>0</v>
      </c>
      <c r="L34" s="74">
        <f>+'Beneficiari 2 (prj. col·lab)'!K86</f>
        <v>0</v>
      </c>
    </row>
    <row r="35" spans="1:13" x14ac:dyDescent="0.25">
      <c r="A35" s="163"/>
      <c r="B35" s="164"/>
      <c r="C35" s="62" t="s">
        <v>22</v>
      </c>
      <c r="D35" s="157">
        <f>+'Beneficiari 2 (prj. col·lab)'!E87</f>
        <v>0</v>
      </c>
      <c r="E35" s="157"/>
      <c r="F35" s="157"/>
      <c r="G35" s="158"/>
      <c r="J35" s="63">
        <f>+'Beneficiari 2 (prj. col·lab)'!I87</f>
        <v>0</v>
      </c>
      <c r="K35" s="63">
        <f>+'Beneficiari 2 (prj. col·lab)'!J87</f>
        <v>0</v>
      </c>
      <c r="L35" s="74">
        <f>+'Beneficiari 2 (prj. col·lab)'!K87</f>
        <v>0</v>
      </c>
    </row>
    <row r="36" spans="1:13" x14ac:dyDescent="0.25">
      <c r="A36" s="167" t="s">
        <v>69</v>
      </c>
      <c r="B36" s="168"/>
      <c r="C36" s="112" t="s">
        <v>71</v>
      </c>
      <c r="D36" s="157">
        <f>+'Beneficiari 2 (prj. col·lab)'!E88</f>
        <v>0</v>
      </c>
      <c r="E36" s="157"/>
      <c r="F36" s="157"/>
      <c r="G36" s="113">
        <f>+D36</f>
        <v>0</v>
      </c>
      <c r="J36" s="63">
        <f>+'Beneficiari 2 (prj. col·lab)'!I88</f>
        <v>0</v>
      </c>
      <c r="K36" s="63">
        <f>+'Beneficiari 2 (prj. col·lab)'!J88</f>
        <v>0</v>
      </c>
      <c r="L36" s="87">
        <f>+'Beneficiari 2 (prj. col·lab)'!K88</f>
        <v>0</v>
      </c>
    </row>
    <row r="37" spans="1:13" x14ac:dyDescent="0.25">
      <c r="A37" s="165" t="s">
        <v>40</v>
      </c>
      <c r="B37" s="166"/>
      <c r="C37" s="62" t="s">
        <v>41</v>
      </c>
      <c r="D37" s="157">
        <f>+'Beneficiari 2 (prj. col·lab)'!E89</f>
        <v>0</v>
      </c>
      <c r="E37" s="157"/>
      <c r="F37" s="157"/>
      <c r="G37" s="76">
        <f>+D37</f>
        <v>0</v>
      </c>
      <c r="J37" s="63">
        <f>+'Beneficiari 2 (prj. col·lab)'!I89</f>
        <v>0</v>
      </c>
      <c r="K37" s="63">
        <f>+'Beneficiari 2 (prj. col·lab)'!J89</f>
        <v>0</v>
      </c>
      <c r="L37" s="74">
        <f>+'Beneficiari 2 (prj. col·lab)'!K89</f>
        <v>0</v>
      </c>
    </row>
    <row r="38" spans="1:13" ht="15.75" x14ac:dyDescent="0.25">
      <c r="A38" s="19"/>
      <c r="B38" s="19"/>
      <c r="C38" s="19"/>
      <c r="D38" s="150">
        <f>SUM(D28:D37)</f>
        <v>0</v>
      </c>
      <c r="E38" s="150"/>
      <c r="F38" s="150"/>
      <c r="G38" s="67">
        <f>+G37+G32+G28+G36</f>
        <v>0</v>
      </c>
      <c r="H38" s="80" t="str">
        <f>+IF(D38=0,"n/a",D38/$D$46)</f>
        <v>n/a</v>
      </c>
      <c r="J38" s="75">
        <f>SUM(J28:J37)</f>
        <v>0</v>
      </c>
      <c r="K38" s="69">
        <f>IF(L38=0,0,L38/J38)</f>
        <v>0</v>
      </c>
      <c r="L38" s="75">
        <f>SUM(L28:L37)</f>
        <v>0</v>
      </c>
      <c r="M38" s="80" t="str">
        <f>+IF(J38=0,"n/a",J38/$J$46)</f>
        <v>n/a</v>
      </c>
    </row>
    <row r="41" spans="1:13" x14ac:dyDescent="0.25">
      <c r="B41" s="77" t="s">
        <v>60</v>
      </c>
    </row>
    <row r="42" spans="1:13" x14ac:dyDescent="0.25">
      <c r="A42" s="77"/>
    </row>
    <row r="43" spans="1:13" ht="15.75" x14ac:dyDescent="0.25">
      <c r="C43" s="78" t="s">
        <v>61</v>
      </c>
      <c r="D43" s="172"/>
      <c r="E43" s="172"/>
      <c r="F43" s="172"/>
      <c r="H43" s="80" t="str">
        <f>+IF(D46=0,"n/a",D43/$D$46)</f>
        <v>n/a</v>
      </c>
      <c r="J43" s="81"/>
      <c r="M43" s="80" t="str">
        <f>+IF(J43=0,"n/a",J43/$J$46)</f>
        <v>n/a</v>
      </c>
    </row>
    <row r="44" spans="1:13" x14ac:dyDescent="0.25">
      <c r="C44" s="85" t="s">
        <v>68</v>
      </c>
    </row>
    <row r="45" spans="1:13" ht="30.75" thickBot="1" x14ac:dyDescent="0.3">
      <c r="C45" s="78"/>
      <c r="J45" s="82" t="s">
        <v>36</v>
      </c>
      <c r="K45" s="83" t="s">
        <v>29</v>
      </c>
      <c r="L45" s="83" t="s">
        <v>30</v>
      </c>
    </row>
    <row r="46" spans="1:13" ht="15.75" x14ac:dyDescent="0.25">
      <c r="C46" s="79" t="s">
        <v>62</v>
      </c>
      <c r="D46" s="150">
        <f>+D22+D38+D43</f>
        <v>0</v>
      </c>
      <c r="E46" s="150"/>
      <c r="F46" s="150"/>
      <c r="J46" s="75">
        <f>+J22+J38+J43</f>
        <v>0</v>
      </c>
      <c r="K46" s="75">
        <f t="shared" ref="K46:L46" si="0">+K22+K38+K43</f>
        <v>0</v>
      </c>
      <c r="L46" s="75">
        <f t="shared" si="0"/>
        <v>0</v>
      </c>
    </row>
  </sheetData>
  <sheetProtection algorithmName="SHA-512" hashValue="YEpOBuOIHwKcGDDZnFJUWm3XrhZgfSJ465rkZiRZo/TauzaKER7Bigmakqfa7dLB82HcD5w1B23Z51a2SOU7mQ==" saltValue="o2yJhLhQFs4OAfS+TAp8iQ==" spinCount="100000" sheet="1" objects="1" scenarios="1" selectLockedCells="1"/>
  <mergeCells count="38">
    <mergeCell ref="A36:B36"/>
    <mergeCell ref="D36:F36"/>
    <mergeCell ref="D11:G11"/>
    <mergeCell ref="A12:B15"/>
    <mergeCell ref="D12:F12"/>
    <mergeCell ref="G12:G15"/>
    <mergeCell ref="D13:F13"/>
    <mergeCell ref="D14:F14"/>
    <mergeCell ref="D15:F15"/>
    <mergeCell ref="A16:B19"/>
    <mergeCell ref="D16:F16"/>
    <mergeCell ref="G16:G19"/>
    <mergeCell ref="D17:F17"/>
    <mergeCell ref="D18:F18"/>
    <mergeCell ref="D19:F19"/>
    <mergeCell ref="A21:B21"/>
    <mergeCell ref="D21:F21"/>
    <mergeCell ref="D22:F22"/>
    <mergeCell ref="D27:G27"/>
    <mergeCell ref="A20:B20"/>
    <mergeCell ref="D20:F20"/>
    <mergeCell ref="A28:B31"/>
    <mergeCell ref="D28:F28"/>
    <mergeCell ref="G28:G31"/>
    <mergeCell ref="D29:F29"/>
    <mergeCell ref="D30:F30"/>
    <mergeCell ref="D31:F31"/>
    <mergeCell ref="A32:B35"/>
    <mergeCell ref="D32:F32"/>
    <mergeCell ref="G32:G35"/>
    <mergeCell ref="D33:F33"/>
    <mergeCell ref="D34:F34"/>
    <mergeCell ref="D35:F35"/>
    <mergeCell ref="A37:B37"/>
    <mergeCell ref="D37:F37"/>
    <mergeCell ref="D38:F38"/>
    <mergeCell ref="D43:F43"/>
    <mergeCell ref="D46:F46"/>
  </mergeCells>
  <conditionalFormatting sqref="H22 H38 H43">
    <cfRule type="cellIs" dxfId="7" priority="8" operator="greaterThan">
      <formula>0.7</formula>
    </cfRule>
  </conditionalFormatting>
  <conditionalFormatting sqref="H1:H1048576">
    <cfRule type="cellIs" dxfId="6" priority="7" stopIfTrue="1" operator="equal">
      <formula>"n/a"</formula>
    </cfRule>
  </conditionalFormatting>
  <conditionalFormatting sqref="M22">
    <cfRule type="cellIs" dxfId="5" priority="6" operator="greaterThan">
      <formula>0.7</formula>
    </cfRule>
  </conditionalFormatting>
  <conditionalFormatting sqref="M22">
    <cfRule type="cellIs" dxfId="4" priority="5" stopIfTrue="1" operator="equal">
      <formula>"n/a"</formula>
    </cfRule>
  </conditionalFormatting>
  <conditionalFormatting sqref="M38">
    <cfRule type="cellIs" dxfId="3" priority="4" operator="greaterThan">
      <formula>0.7</formula>
    </cfRule>
  </conditionalFormatting>
  <conditionalFormatting sqref="M38">
    <cfRule type="cellIs" dxfId="2" priority="3" stopIfTrue="1" operator="equal">
      <formula>"n/a"</formula>
    </cfRule>
  </conditionalFormatting>
  <conditionalFormatting sqref="M43">
    <cfRule type="cellIs" dxfId="1" priority="2" operator="greaterThan">
      <formula>0.7</formula>
    </cfRule>
  </conditionalFormatting>
  <conditionalFormatting sqref="M43">
    <cfRule type="cellIs" dxfId="0" priority="1" stopIfTrue="1" operator="equal">
      <formula>"n/a"</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72A41-ECD6-4E6B-A7FB-E5743E90BB8D}">
  <sheetPr codeName="Hoja2"/>
  <dimension ref="A1:C23"/>
  <sheetViews>
    <sheetView workbookViewId="0">
      <selection activeCell="A6" sqref="A6"/>
    </sheetView>
    <sheetView workbookViewId="1">
      <selection activeCell="F10" sqref="F10"/>
    </sheetView>
  </sheetViews>
  <sheetFormatPr baseColWidth="10" defaultColWidth="11.42578125" defaultRowHeight="15" x14ac:dyDescent="0.25"/>
  <cols>
    <col min="1" max="1" width="16.28515625" bestFit="1" customWidth="1"/>
    <col min="3" max="3" width="15.7109375" customWidth="1"/>
  </cols>
  <sheetData>
    <row r="1" spans="1:3" x14ac:dyDescent="0.25">
      <c r="A1" s="1" t="s">
        <v>0</v>
      </c>
      <c r="C1" s="1" t="s">
        <v>17</v>
      </c>
    </row>
    <row r="2" spans="1:3" x14ac:dyDescent="0.25">
      <c r="A2" t="s">
        <v>8</v>
      </c>
      <c r="C2" t="s">
        <v>15</v>
      </c>
    </row>
    <row r="3" spans="1:3" x14ac:dyDescent="0.25">
      <c r="A3" t="s">
        <v>7</v>
      </c>
      <c r="C3" t="s">
        <v>16</v>
      </c>
    </row>
    <row r="4" spans="1:3" x14ac:dyDescent="0.25">
      <c r="A4" t="s">
        <v>40</v>
      </c>
    </row>
    <row r="5" spans="1:3" x14ac:dyDescent="0.25">
      <c r="A5" t="s">
        <v>69</v>
      </c>
    </row>
    <row r="8" spans="1:3" x14ac:dyDescent="0.25">
      <c r="A8" s="1" t="s">
        <v>18</v>
      </c>
      <c r="C8" s="1" t="s">
        <v>31</v>
      </c>
    </row>
    <row r="9" spans="1:3" x14ac:dyDescent="0.25">
      <c r="A9" t="s">
        <v>19</v>
      </c>
      <c r="C9" t="s">
        <v>24</v>
      </c>
    </row>
    <row r="10" spans="1:3" x14ac:dyDescent="0.25">
      <c r="A10" t="s">
        <v>20</v>
      </c>
      <c r="C10" t="s">
        <v>25</v>
      </c>
    </row>
    <row r="11" spans="1:3" x14ac:dyDescent="0.25">
      <c r="C11" t="s">
        <v>26</v>
      </c>
    </row>
    <row r="13" spans="1:3" x14ac:dyDescent="0.25">
      <c r="A13" s="3" t="s">
        <v>0</v>
      </c>
      <c r="B13" s="3" t="s">
        <v>31</v>
      </c>
      <c r="C13" s="3" t="s">
        <v>32</v>
      </c>
    </row>
    <row r="14" spans="1:3" x14ac:dyDescent="0.25">
      <c r="A14" t="s">
        <v>8</v>
      </c>
      <c r="B14" t="s">
        <v>24</v>
      </c>
      <c r="C14" s="2">
        <v>0.7</v>
      </c>
    </row>
    <row r="15" spans="1:3" x14ac:dyDescent="0.25">
      <c r="A15" t="s">
        <v>8</v>
      </c>
      <c r="B15" t="s">
        <v>25</v>
      </c>
      <c r="C15" s="2">
        <v>0.6</v>
      </c>
    </row>
    <row r="16" spans="1:3" x14ac:dyDescent="0.25">
      <c r="A16" t="s">
        <v>8</v>
      </c>
      <c r="B16" t="s">
        <v>26</v>
      </c>
      <c r="C16" s="2">
        <v>0.5</v>
      </c>
    </row>
    <row r="17" spans="1:3" x14ac:dyDescent="0.25">
      <c r="A17" t="s">
        <v>7</v>
      </c>
      <c r="B17" t="s">
        <v>24</v>
      </c>
      <c r="C17" s="2">
        <v>0.45</v>
      </c>
    </row>
    <row r="18" spans="1:3" x14ac:dyDescent="0.25">
      <c r="A18" t="s">
        <v>7</v>
      </c>
      <c r="B18" t="s">
        <v>25</v>
      </c>
      <c r="C18" s="2">
        <v>0.35</v>
      </c>
    </row>
    <row r="19" spans="1:3" x14ac:dyDescent="0.25">
      <c r="A19" t="s">
        <v>7</v>
      </c>
      <c r="B19" t="s">
        <v>26</v>
      </c>
      <c r="C19" s="2">
        <v>0.25</v>
      </c>
    </row>
    <row r="23" spans="1:3" x14ac:dyDescent="0.25">
      <c r="A23" s="1" t="s">
        <v>42</v>
      </c>
      <c r="B23" s="5">
        <v>7.0000000000000007E-2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yracuseOfficeCustomData>{"createMode":"plain_doc","forceRefresh":"0"}</SyracuseOfficeCustomData>
</file>

<file path=customXml/itemProps1.xml><?xml version="1.0" encoding="utf-8"?>
<ds:datastoreItem xmlns:ds="http://schemas.openxmlformats.org/officeDocument/2006/customXml" ds:itemID="{DDB22A2A-5E07-41CC-8637-14E1C53A475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Instruccions</vt:lpstr>
      <vt:lpstr>Beneficiari 1</vt:lpstr>
      <vt:lpstr>Beneficiari 2 (prj. col·lab)</vt:lpstr>
      <vt:lpstr>Resum projecte</vt:lpstr>
      <vt:lpstr>Hoja2</vt:lpstr>
      <vt:lpstr>'Beneficiari 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Pressupost RDECR20</dc:title>
  <dc:creator>Generalitat de Catalunya. ACCIÓ</dc:creator>
  <cp:keywords>ACCIÓ nuclis economia circular R+D Innovació ARC</cp:keywords>
  <cp:lastModifiedBy>Albert Ballbé</cp:lastModifiedBy>
  <dcterms:created xsi:type="dcterms:W3CDTF">2020-06-25T16:30:45Z</dcterms:created>
  <dcterms:modified xsi:type="dcterms:W3CDTF">2020-11-20T12:16:34Z</dcterms:modified>
</cp:coreProperties>
</file>