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X:\Documentacio Intranet\Sistema de Qualitat\ISO\Tercer Nivell\2020\INNOTEC\"/>
    </mc:Choice>
  </mc:AlternateContent>
  <xr:revisionPtr revIDLastSave="0" documentId="13_ncr:1_{9B05896D-8456-48DC-8A65-24B4957CA257}" xr6:coauthVersionLast="44" xr6:coauthVersionMax="44" xr10:uidLastSave="{00000000-0000-0000-0000-000000000000}"/>
  <bookViews>
    <workbookView xWindow="-110" yWindow="-110" windowWidth="19420" windowHeight="10420" xr2:uid="{F854858B-141D-4F79-947F-09FCC60F1806}"/>
  </bookViews>
  <sheets>
    <sheet name="Instruccions" sheetId="7" r:id="rId1"/>
    <sheet name="Participant1" sheetId="22" r:id="rId2"/>
    <sheet name="Participant2" sheetId="23" r:id="rId3"/>
    <sheet name="Participant3" sheetId="24" r:id="rId4"/>
    <sheet name="Participant4" sheetId="25" r:id="rId5"/>
    <sheet name="Resum" sheetId="28" r:id="rId6"/>
    <sheet name="Hoja2I" sheetId="9" state="hidden" r:id="rId7"/>
  </sheets>
  <definedNames>
    <definedName name="_xlnm.Print_Area" localSheetId="1">Participant1!$A$1:$H$82</definedName>
    <definedName name="_xlnm.Print_Area" localSheetId="2">Participant2!$A$1:$H$82</definedName>
    <definedName name="_xlnm.Print_Area" localSheetId="3">Participant3!$A$1:$H$76</definedName>
    <definedName name="_xlnm.Print_Area" localSheetId="4">Participant4!$A$1:$H$76</definedName>
    <definedName name="_xlnm.Print_Area" localSheetId="5">Resum!$A$1:$J$57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4" i="22" l="1"/>
  <c r="H40" i="24"/>
  <c r="A6" i="23" l="1"/>
  <c r="L77" i="25"/>
  <c r="L76" i="25"/>
  <c r="L72" i="25"/>
  <c r="L68" i="25"/>
  <c r="L77" i="24"/>
  <c r="L76" i="24"/>
  <c r="L72" i="24"/>
  <c r="L68" i="24"/>
  <c r="L83" i="23"/>
  <c r="L82" i="23"/>
  <c r="L78" i="23"/>
  <c r="L74" i="23"/>
  <c r="I80" i="22" l="1"/>
  <c r="I79" i="22"/>
  <c r="I78" i="22"/>
  <c r="I81" i="22" s="1"/>
  <c r="I76" i="22"/>
  <c r="I75" i="22"/>
  <c r="I74" i="22"/>
  <c r="I77" i="22" s="1"/>
  <c r="I81" i="23"/>
  <c r="I80" i="23"/>
  <c r="I79" i="23"/>
  <c r="I78" i="23"/>
  <c r="I76" i="23"/>
  <c r="I75" i="23"/>
  <c r="I74" i="23"/>
  <c r="I74" i="24"/>
  <c r="I73" i="24"/>
  <c r="I72" i="24"/>
  <c r="I75" i="24" s="1"/>
  <c r="I70" i="24"/>
  <c r="I69" i="24"/>
  <c r="I68" i="24"/>
  <c r="I71" i="24" s="1"/>
  <c r="I74" i="25"/>
  <c r="I73" i="25"/>
  <c r="I72" i="25"/>
  <c r="I70" i="25"/>
  <c r="I69" i="25"/>
  <c r="I68" i="25"/>
  <c r="E75" i="25"/>
  <c r="E74" i="25"/>
  <c r="E73" i="25"/>
  <c r="E72" i="25"/>
  <c r="E71" i="25"/>
  <c r="E70" i="25"/>
  <c r="E69" i="25"/>
  <c r="E68" i="25"/>
  <c r="E74" i="24"/>
  <c r="E73" i="24"/>
  <c r="E72" i="24"/>
  <c r="E75" i="24" s="1"/>
  <c r="E70" i="24"/>
  <c r="E69" i="24"/>
  <c r="E68" i="24"/>
  <c r="E71" i="24" s="1"/>
  <c r="E81" i="23"/>
  <c r="E80" i="23"/>
  <c r="E79" i="23"/>
  <c r="E78" i="23"/>
  <c r="E77" i="23"/>
  <c r="E76" i="23"/>
  <c r="E75" i="23"/>
  <c r="E74" i="23"/>
  <c r="E80" i="22"/>
  <c r="E76" i="22"/>
  <c r="E79" i="22"/>
  <c r="E75" i="22"/>
  <c r="E78" i="22"/>
  <c r="E81" i="22" s="1"/>
  <c r="E77" i="22"/>
  <c r="A6" i="25"/>
  <c r="A6" i="24"/>
  <c r="J67" i="23" l="1"/>
  <c r="K67" i="23" s="1"/>
  <c r="J68" i="23"/>
  <c r="K68" i="23" s="1"/>
  <c r="K53" i="23"/>
  <c r="J53" i="23"/>
  <c r="J54" i="23"/>
  <c r="K54" i="23" s="1"/>
  <c r="J51" i="23"/>
  <c r="K51" i="23" s="1"/>
  <c r="J52" i="23"/>
  <c r="K52" i="23" s="1"/>
  <c r="J66" i="22"/>
  <c r="K66" i="22" s="1"/>
  <c r="J53" i="22"/>
  <c r="K53" i="22" s="1"/>
  <c r="J65" i="23" l="1"/>
  <c r="K65" i="23" s="1"/>
  <c r="J67" i="22"/>
  <c r="K67" i="22" s="1"/>
  <c r="J55" i="22"/>
  <c r="K55" i="22" s="1"/>
  <c r="J41" i="22"/>
  <c r="I41" i="22"/>
  <c r="J54" i="22"/>
  <c r="K54" i="22" s="1"/>
  <c r="J56" i="22"/>
  <c r="K56" i="22" s="1"/>
  <c r="J18" i="22"/>
  <c r="J18" i="23"/>
  <c r="H41" i="22"/>
  <c r="K41" i="22" l="1"/>
  <c r="J31" i="25"/>
  <c r="K31" i="25" s="1"/>
  <c r="J32" i="25"/>
  <c r="K32" i="25" s="1"/>
  <c r="J33" i="25"/>
  <c r="K33" i="25" s="1"/>
  <c r="J34" i="25"/>
  <c r="K34" i="25" s="1"/>
  <c r="J35" i="25"/>
  <c r="K35" i="25" s="1"/>
  <c r="J36" i="25"/>
  <c r="K36" i="25" s="1"/>
  <c r="J37" i="25"/>
  <c r="K37" i="25" s="1"/>
  <c r="J38" i="25"/>
  <c r="K38" i="25" s="1"/>
  <c r="J39" i="25"/>
  <c r="K39" i="25" s="1"/>
  <c r="J40" i="25"/>
  <c r="K40" i="25" s="1"/>
  <c r="I31" i="25"/>
  <c r="I32" i="25"/>
  <c r="I33" i="25"/>
  <c r="I34" i="25"/>
  <c r="I35" i="25"/>
  <c r="I36" i="25"/>
  <c r="I37" i="25"/>
  <c r="I38" i="25"/>
  <c r="I39" i="25"/>
  <c r="I40" i="25"/>
  <c r="K32" i="24"/>
  <c r="K40" i="24"/>
  <c r="J31" i="24"/>
  <c r="K31" i="24" s="1"/>
  <c r="J32" i="24"/>
  <c r="J33" i="24"/>
  <c r="K33" i="24" s="1"/>
  <c r="J34" i="24"/>
  <c r="K34" i="24" s="1"/>
  <c r="J35" i="24"/>
  <c r="K35" i="24" s="1"/>
  <c r="J36" i="24"/>
  <c r="K36" i="24" s="1"/>
  <c r="J37" i="24"/>
  <c r="K37" i="24" s="1"/>
  <c r="J38" i="24"/>
  <c r="K38" i="24" s="1"/>
  <c r="J39" i="24"/>
  <c r="K39" i="24" s="1"/>
  <c r="J40" i="24"/>
  <c r="I31" i="24"/>
  <c r="I32" i="24"/>
  <c r="I33" i="24"/>
  <c r="I34" i="24"/>
  <c r="I35" i="24"/>
  <c r="I36" i="24"/>
  <c r="I37" i="24"/>
  <c r="I38" i="24"/>
  <c r="I39" i="24"/>
  <c r="I40" i="24"/>
  <c r="J31" i="23"/>
  <c r="K31" i="23" s="1"/>
  <c r="J32" i="23"/>
  <c r="K32" i="23" s="1"/>
  <c r="J33" i="23"/>
  <c r="K33" i="23" s="1"/>
  <c r="J34" i="23"/>
  <c r="K34" i="23" s="1"/>
  <c r="J35" i="23"/>
  <c r="K35" i="23" s="1"/>
  <c r="J36" i="23"/>
  <c r="K36" i="23" s="1"/>
  <c r="J37" i="23"/>
  <c r="K37" i="23" s="1"/>
  <c r="J38" i="23"/>
  <c r="K38" i="23" s="1"/>
  <c r="J39" i="23"/>
  <c r="K39" i="23" s="1"/>
  <c r="J40" i="23"/>
  <c r="K40" i="23" s="1"/>
  <c r="I31" i="23"/>
  <c r="I32" i="23"/>
  <c r="I33" i="23"/>
  <c r="I34" i="23"/>
  <c r="I35" i="23"/>
  <c r="I36" i="23"/>
  <c r="I37" i="23"/>
  <c r="I38" i="23"/>
  <c r="I39" i="23"/>
  <c r="I40" i="23"/>
  <c r="J31" i="22"/>
  <c r="J32" i="22"/>
  <c r="J33" i="22"/>
  <c r="J34" i="22"/>
  <c r="J35" i="22"/>
  <c r="J36" i="22"/>
  <c r="J37" i="22"/>
  <c r="J38" i="22"/>
  <c r="J39" i="22"/>
  <c r="J40" i="22"/>
  <c r="I31" i="22"/>
  <c r="I32" i="22"/>
  <c r="I33" i="22"/>
  <c r="I34" i="22"/>
  <c r="I35" i="22"/>
  <c r="I36" i="22"/>
  <c r="I37" i="22"/>
  <c r="I38" i="22"/>
  <c r="I39" i="22"/>
  <c r="I40" i="22"/>
  <c r="K38" i="22" l="1"/>
  <c r="K37" i="22"/>
  <c r="K34" i="22"/>
  <c r="K33" i="22"/>
  <c r="K36" i="22"/>
  <c r="K35" i="22"/>
  <c r="K40" i="22"/>
  <c r="K32" i="22"/>
  <c r="K39" i="22"/>
  <c r="K31" i="22"/>
  <c r="H31" i="25"/>
  <c r="H32" i="25"/>
  <c r="H33" i="25"/>
  <c r="H34" i="25"/>
  <c r="H35" i="25"/>
  <c r="H36" i="25"/>
  <c r="H37" i="25"/>
  <c r="H38" i="25"/>
  <c r="H39" i="25"/>
  <c r="H40" i="25"/>
  <c r="H31" i="24" l="1"/>
  <c r="H32" i="24"/>
  <c r="H33" i="24"/>
  <c r="H34" i="24"/>
  <c r="H35" i="24"/>
  <c r="H36" i="24"/>
  <c r="H37" i="24"/>
  <c r="H38" i="24"/>
  <c r="H39" i="24"/>
  <c r="H31" i="23" l="1"/>
  <c r="H32" i="23"/>
  <c r="H33" i="23"/>
  <c r="H34" i="23"/>
  <c r="H35" i="23"/>
  <c r="H36" i="23"/>
  <c r="H37" i="23"/>
  <c r="H38" i="23"/>
  <c r="H39" i="23"/>
  <c r="H40" i="23"/>
  <c r="H35" i="22" l="1"/>
  <c r="H36" i="22"/>
  <c r="H37" i="22"/>
  <c r="H31" i="22"/>
  <c r="H32" i="22"/>
  <c r="H33" i="22"/>
  <c r="H34" i="22"/>
  <c r="H38" i="22"/>
  <c r="H39" i="22"/>
  <c r="H40" i="22"/>
  <c r="B45" i="28" l="1"/>
  <c r="B31" i="28"/>
  <c r="O7" i="28" s="1"/>
  <c r="B17" i="28"/>
  <c r="O6" i="28" s="1"/>
  <c r="B3" i="28"/>
  <c r="O8" i="28" l="1"/>
  <c r="O5" i="28"/>
  <c r="K74" i="25"/>
  <c r="F54" i="28" s="1"/>
  <c r="D54" i="28"/>
  <c r="C54" i="28"/>
  <c r="D53" i="28"/>
  <c r="C53" i="28"/>
  <c r="K70" i="25"/>
  <c r="F49" i="28" s="1"/>
  <c r="D49" i="28"/>
  <c r="C49" i="28"/>
  <c r="K69" i="25"/>
  <c r="F48" i="28" s="1"/>
  <c r="D48" i="28"/>
  <c r="C48" i="28"/>
  <c r="I63" i="25"/>
  <c r="H63" i="25"/>
  <c r="J62" i="25"/>
  <c r="K62" i="25" s="1"/>
  <c r="J61" i="25"/>
  <c r="K61" i="25" s="1"/>
  <c r="J60" i="25"/>
  <c r="K60" i="25" s="1"/>
  <c r="J59" i="25"/>
  <c r="K59" i="25" s="1"/>
  <c r="J58" i="25"/>
  <c r="K58" i="25" s="1"/>
  <c r="I53" i="25"/>
  <c r="H53" i="25"/>
  <c r="J52" i="25"/>
  <c r="K52" i="25" s="1"/>
  <c r="J51" i="25"/>
  <c r="K51" i="25" s="1"/>
  <c r="J50" i="25"/>
  <c r="K50" i="25" s="1"/>
  <c r="J49" i="25"/>
  <c r="K49" i="25" s="1"/>
  <c r="J48" i="25"/>
  <c r="K48" i="25" s="1"/>
  <c r="K73" i="25" s="1"/>
  <c r="F53" i="28" s="1"/>
  <c r="E42" i="25"/>
  <c r="J41" i="25"/>
  <c r="I41" i="25"/>
  <c r="J30" i="25"/>
  <c r="K30" i="25" s="1"/>
  <c r="I30" i="25"/>
  <c r="H30" i="25"/>
  <c r="J29" i="25"/>
  <c r="K29" i="25" s="1"/>
  <c r="I29" i="25"/>
  <c r="H29" i="25"/>
  <c r="J28" i="25"/>
  <c r="I28" i="25"/>
  <c r="H28" i="25"/>
  <c r="J27" i="25"/>
  <c r="K27" i="25" s="1"/>
  <c r="I27" i="25"/>
  <c r="H27" i="25"/>
  <c r="J26" i="25"/>
  <c r="I26" i="25"/>
  <c r="H26" i="25"/>
  <c r="J25" i="25"/>
  <c r="K25" i="25" s="1"/>
  <c r="I25" i="25"/>
  <c r="H25" i="25"/>
  <c r="J24" i="25"/>
  <c r="I24" i="25"/>
  <c r="H24" i="25"/>
  <c r="J23" i="25"/>
  <c r="I23" i="25"/>
  <c r="H23" i="25"/>
  <c r="J22" i="25"/>
  <c r="I22" i="25"/>
  <c r="H22" i="25"/>
  <c r="J21" i="25"/>
  <c r="I21" i="25"/>
  <c r="H21" i="25"/>
  <c r="J20" i="25"/>
  <c r="I20" i="25"/>
  <c r="H20" i="25"/>
  <c r="J19" i="25"/>
  <c r="I19" i="25"/>
  <c r="H19" i="25"/>
  <c r="J18" i="25"/>
  <c r="I18" i="25"/>
  <c r="H18" i="25"/>
  <c r="K74" i="24"/>
  <c r="F40" i="28" s="1"/>
  <c r="D40" i="28"/>
  <c r="C40" i="28"/>
  <c r="K73" i="24"/>
  <c r="F39" i="28" s="1"/>
  <c r="D39" i="28"/>
  <c r="C39" i="28"/>
  <c r="K72" i="24"/>
  <c r="K70" i="24"/>
  <c r="F35" i="28" s="1"/>
  <c r="D35" i="28"/>
  <c r="C35" i="28"/>
  <c r="K69" i="24"/>
  <c r="D34" i="28"/>
  <c r="C34" i="28"/>
  <c r="K68" i="24"/>
  <c r="C33" i="28"/>
  <c r="I63" i="24"/>
  <c r="J63" i="24" s="1"/>
  <c r="H63" i="24"/>
  <c r="J62" i="24"/>
  <c r="K62" i="24" s="1"/>
  <c r="J61" i="24"/>
  <c r="K61" i="24" s="1"/>
  <c r="J60" i="24"/>
  <c r="K60" i="24" s="1"/>
  <c r="J59" i="24"/>
  <c r="K59" i="24" s="1"/>
  <c r="J58" i="24"/>
  <c r="K58" i="24" s="1"/>
  <c r="I53" i="24"/>
  <c r="J53" i="24" s="1"/>
  <c r="H53" i="24"/>
  <c r="J52" i="24"/>
  <c r="K52" i="24" s="1"/>
  <c r="J51" i="24"/>
  <c r="K51" i="24" s="1"/>
  <c r="J50" i="24"/>
  <c r="K50" i="24" s="1"/>
  <c r="J49" i="24"/>
  <c r="K49" i="24" s="1"/>
  <c r="J48" i="24"/>
  <c r="K48" i="24" s="1"/>
  <c r="E42" i="24"/>
  <c r="J41" i="24"/>
  <c r="K41" i="24" s="1"/>
  <c r="I41" i="24"/>
  <c r="J30" i="24"/>
  <c r="I30" i="24"/>
  <c r="H30" i="24"/>
  <c r="J29" i="24"/>
  <c r="I29" i="24"/>
  <c r="H29" i="24"/>
  <c r="J28" i="24"/>
  <c r="K28" i="24" s="1"/>
  <c r="I28" i="24"/>
  <c r="H28" i="24"/>
  <c r="J27" i="24"/>
  <c r="K27" i="24" s="1"/>
  <c r="I27" i="24"/>
  <c r="H27" i="24"/>
  <c r="J26" i="24"/>
  <c r="I26" i="24"/>
  <c r="H26" i="24"/>
  <c r="J25" i="24"/>
  <c r="I25" i="24"/>
  <c r="H25" i="24"/>
  <c r="J24" i="24"/>
  <c r="I24" i="24"/>
  <c r="H24" i="24"/>
  <c r="J23" i="24"/>
  <c r="I23" i="24"/>
  <c r="H23" i="24"/>
  <c r="J22" i="24"/>
  <c r="I22" i="24"/>
  <c r="H22" i="24"/>
  <c r="J21" i="24"/>
  <c r="I21" i="24"/>
  <c r="H21" i="24"/>
  <c r="J20" i="24"/>
  <c r="I20" i="24"/>
  <c r="H20" i="24"/>
  <c r="J19" i="24"/>
  <c r="K19" i="24" s="1"/>
  <c r="I19" i="24"/>
  <c r="H19" i="24"/>
  <c r="J18" i="24"/>
  <c r="I18" i="24"/>
  <c r="H18" i="24"/>
  <c r="K80" i="23"/>
  <c r="F26" i="28" s="1"/>
  <c r="D26" i="28"/>
  <c r="C26" i="28"/>
  <c r="K79" i="23"/>
  <c r="F25" i="28" s="1"/>
  <c r="D25" i="28"/>
  <c r="C25" i="28"/>
  <c r="K76" i="23"/>
  <c r="F21" i="28" s="1"/>
  <c r="D21" i="28"/>
  <c r="C21" i="28"/>
  <c r="K75" i="23"/>
  <c r="F20" i="28" s="1"/>
  <c r="D20" i="28"/>
  <c r="C20" i="28"/>
  <c r="I69" i="23"/>
  <c r="H69" i="23"/>
  <c r="J66" i="23"/>
  <c r="K66" i="23" s="1"/>
  <c r="J64" i="23"/>
  <c r="K64" i="23" s="1"/>
  <c r="J63" i="23"/>
  <c r="K63" i="23" s="1"/>
  <c r="J62" i="23"/>
  <c r="K62" i="23" s="1"/>
  <c r="I57" i="23"/>
  <c r="J57" i="23" s="1"/>
  <c r="H57" i="23"/>
  <c r="J56" i="23"/>
  <c r="K56" i="23" s="1"/>
  <c r="J55" i="23"/>
  <c r="K55" i="23" s="1"/>
  <c r="J50" i="23"/>
  <c r="K50" i="23" s="1"/>
  <c r="J49" i="23"/>
  <c r="K49" i="23" s="1"/>
  <c r="J48" i="23"/>
  <c r="K48" i="23" s="1"/>
  <c r="E42" i="23"/>
  <c r="J41" i="23"/>
  <c r="I41" i="23"/>
  <c r="J30" i="23"/>
  <c r="K30" i="23" s="1"/>
  <c r="I30" i="23"/>
  <c r="H30" i="23"/>
  <c r="J29" i="23"/>
  <c r="I29" i="23"/>
  <c r="H29" i="23"/>
  <c r="J28" i="23"/>
  <c r="I28" i="23"/>
  <c r="H28" i="23"/>
  <c r="J27" i="23"/>
  <c r="I27" i="23"/>
  <c r="H27" i="23"/>
  <c r="J26" i="23"/>
  <c r="I26" i="23"/>
  <c r="H26" i="23"/>
  <c r="J25" i="23"/>
  <c r="I25" i="23"/>
  <c r="H25" i="23"/>
  <c r="J24" i="23"/>
  <c r="I24" i="23"/>
  <c r="H24" i="23"/>
  <c r="J23" i="23"/>
  <c r="I23" i="23"/>
  <c r="H23" i="23"/>
  <c r="J22" i="23"/>
  <c r="I22" i="23"/>
  <c r="H22" i="23"/>
  <c r="J21" i="23"/>
  <c r="I21" i="23"/>
  <c r="H21" i="23"/>
  <c r="J20" i="23"/>
  <c r="I20" i="23"/>
  <c r="H20" i="23"/>
  <c r="J19" i="23"/>
  <c r="I19" i="23"/>
  <c r="H19" i="23"/>
  <c r="I18" i="23"/>
  <c r="H18" i="23"/>
  <c r="D12" i="28"/>
  <c r="C12" i="28"/>
  <c r="D11" i="28"/>
  <c r="C11" i="28"/>
  <c r="K76" i="22"/>
  <c r="F7" i="28" s="1"/>
  <c r="D7" i="28"/>
  <c r="C7" i="28"/>
  <c r="K75" i="22"/>
  <c r="F6" i="28" s="1"/>
  <c r="D6" i="28"/>
  <c r="C6" i="28"/>
  <c r="K74" i="22"/>
  <c r="D5" i="28"/>
  <c r="I69" i="22"/>
  <c r="H69" i="22"/>
  <c r="J68" i="22"/>
  <c r="K68" i="22" s="1"/>
  <c r="J65" i="22"/>
  <c r="K65" i="22" s="1"/>
  <c r="J64" i="22"/>
  <c r="K64" i="22" s="1"/>
  <c r="J63" i="22"/>
  <c r="K63" i="22" s="1"/>
  <c r="J62" i="22"/>
  <c r="K62" i="22" s="1"/>
  <c r="K80" i="22" s="1"/>
  <c r="I57" i="22"/>
  <c r="H57" i="22"/>
  <c r="J52" i="22"/>
  <c r="K52" i="22" s="1"/>
  <c r="J51" i="22"/>
  <c r="K51" i="22" s="1"/>
  <c r="J50" i="22"/>
  <c r="K50" i="22" s="1"/>
  <c r="J49" i="22"/>
  <c r="K49" i="22" s="1"/>
  <c r="E43" i="22"/>
  <c r="J42" i="22"/>
  <c r="I42" i="22"/>
  <c r="J30" i="22"/>
  <c r="I30" i="22"/>
  <c r="H30" i="22"/>
  <c r="J29" i="22"/>
  <c r="I29" i="22"/>
  <c r="H29" i="22"/>
  <c r="J28" i="22"/>
  <c r="I28" i="22"/>
  <c r="H28" i="22"/>
  <c r="J27" i="22"/>
  <c r="I27" i="22"/>
  <c r="H27" i="22"/>
  <c r="J26" i="22"/>
  <c r="I26" i="22"/>
  <c r="H26" i="22"/>
  <c r="J25" i="22"/>
  <c r="I25" i="22"/>
  <c r="H25" i="22"/>
  <c r="J24" i="22"/>
  <c r="I24" i="22"/>
  <c r="H24" i="22"/>
  <c r="J23" i="22"/>
  <c r="I23" i="22"/>
  <c r="H23" i="22"/>
  <c r="J22" i="22"/>
  <c r="I22" i="22"/>
  <c r="H22" i="22"/>
  <c r="J21" i="22"/>
  <c r="I21" i="22"/>
  <c r="H21" i="22"/>
  <c r="J20" i="22"/>
  <c r="I20" i="22"/>
  <c r="H20" i="22"/>
  <c r="J19" i="22"/>
  <c r="I19" i="22"/>
  <c r="H19" i="22"/>
  <c r="I18" i="22"/>
  <c r="H18" i="22"/>
  <c r="K21" i="25" l="1"/>
  <c r="K7" i="28"/>
  <c r="K6" i="28"/>
  <c r="K42" i="22"/>
  <c r="D10" i="28"/>
  <c r="H43" i="22"/>
  <c r="K79" i="22"/>
  <c r="J79" i="22" s="1"/>
  <c r="E11" i="28" s="1"/>
  <c r="J69" i="25"/>
  <c r="E48" i="28" s="1"/>
  <c r="I75" i="25"/>
  <c r="D55" i="28" s="1"/>
  <c r="D52" i="28"/>
  <c r="I71" i="25"/>
  <c r="D50" i="28" s="1"/>
  <c r="D47" i="28"/>
  <c r="C55" i="28"/>
  <c r="C52" i="28"/>
  <c r="J6" i="28"/>
  <c r="K29" i="24"/>
  <c r="J7" i="28"/>
  <c r="K30" i="24"/>
  <c r="K26" i="24"/>
  <c r="K11" i="28"/>
  <c r="K12" i="28"/>
  <c r="J11" i="28"/>
  <c r="K27" i="23"/>
  <c r="H42" i="23"/>
  <c r="K28" i="23"/>
  <c r="K26" i="23"/>
  <c r="K24" i="23"/>
  <c r="J12" i="28"/>
  <c r="K25" i="23"/>
  <c r="K23" i="23"/>
  <c r="K78" i="23" s="1"/>
  <c r="F24" i="28" s="1"/>
  <c r="K29" i="23"/>
  <c r="K22" i="22"/>
  <c r="K28" i="22"/>
  <c r="K26" i="22"/>
  <c r="K18" i="22"/>
  <c r="K30" i="22"/>
  <c r="D41" i="28"/>
  <c r="D38" i="28"/>
  <c r="K21" i="24"/>
  <c r="D33" i="28"/>
  <c r="I77" i="23"/>
  <c r="D22" i="28" s="1"/>
  <c r="D19" i="28"/>
  <c r="K19" i="23"/>
  <c r="D27" i="28"/>
  <c r="D24" i="28"/>
  <c r="C27" i="28"/>
  <c r="C24" i="28"/>
  <c r="J76" i="23"/>
  <c r="E21" i="28" s="1"/>
  <c r="M7" i="28"/>
  <c r="J75" i="23"/>
  <c r="E20" i="28" s="1"/>
  <c r="J69" i="24"/>
  <c r="E34" i="28" s="1"/>
  <c r="F34" i="28"/>
  <c r="M6" i="28" s="1"/>
  <c r="L6" i="28" s="1"/>
  <c r="J80" i="22"/>
  <c r="E12" i="28" s="1"/>
  <c r="F12" i="28"/>
  <c r="M12" i="28" s="1"/>
  <c r="J79" i="23"/>
  <c r="E25" i="28" s="1"/>
  <c r="K41" i="25"/>
  <c r="K77" i="22"/>
  <c r="F8" i="28" s="1"/>
  <c r="F5" i="28"/>
  <c r="J68" i="24"/>
  <c r="E33" i="28" s="1"/>
  <c r="F33" i="28"/>
  <c r="K75" i="24"/>
  <c r="F38" i="28"/>
  <c r="J70" i="25"/>
  <c r="E49" i="28" s="1"/>
  <c r="K63" i="25"/>
  <c r="J63" i="25" s="1"/>
  <c r="J80" i="23"/>
  <c r="E26" i="28" s="1"/>
  <c r="K25" i="24"/>
  <c r="K24" i="24"/>
  <c r="K23" i="24"/>
  <c r="K22" i="24"/>
  <c r="K20" i="24"/>
  <c r="I42" i="24"/>
  <c r="H42" i="24"/>
  <c r="K18" i="24"/>
  <c r="K22" i="23"/>
  <c r="K21" i="23"/>
  <c r="K20" i="23"/>
  <c r="C19" i="28"/>
  <c r="K18" i="23"/>
  <c r="K74" i="23" s="1"/>
  <c r="J74" i="23" s="1"/>
  <c r="E19" i="28" s="1"/>
  <c r="C10" i="28"/>
  <c r="K24" i="22"/>
  <c r="K20" i="22"/>
  <c r="J70" i="24"/>
  <c r="E35" i="28" s="1"/>
  <c r="J72" i="24"/>
  <c r="E38" i="28" s="1"/>
  <c r="J73" i="24"/>
  <c r="E39" i="28" s="1"/>
  <c r="J74" i="24"/>
  <c r="E40" i="28" s="1"/>
  <c r="K22" i="25"/>
  <c r="K26" i="25"/>
  <c r="I43" i="22"/>
  <c r="K19" i="22"/>
  <c r="K23" i="22"/>
  <c r="K27" i="22"/>
  <c r="J74" i="22"/>
  <c r="E5" i="28" s="1"/>
  <c r="J75" i="22"/>
  <c r="E6" i="28" s="1"/>
  <c r="J76" i="22"/>
  <c r="E7" i="28" s="1"/>
  <c r="J73" i="25"/>
  <c r="E53" i="28" s="1"/>
  <c r="J74" i="25"/>
  <c r="E54" i="28" s="1"/>
  <c r="H42" i="25"/>
  <c r="K20" i="25"/>
  <c r="K24" i="25"/>
  <c r="K28" i="25"/>
  <c r="K53" i="25"/>
  <c r="J53" i="25" s="1"/>
  <c r="K21" i="22"/>
  <c r="K25" i="22"/>
  <c r="K29" i="22"/>
  <c r="I42" i="23"/>
  <c r="K41" i="23"/>
  <c r="I42" i="25"/>
  <c r="K19" i="25"/>
  <c r="K68" i="25" s="1"/>
  <c r="F47" i="28" s="1"/>
  <c r="K23" i="25"/>
  <c r="K18" i="25"/>
  <c r="K72" i="25" s="1"/>
  <c r="F52" i="28" s="1"/>
  <c r="C47" i="28"/>
  <c r="K53" i="24"/>
  <c r="K63" i="24"/>
  <c r="K71" i="24"/>
  <c r="F36" i="28" s="1"/>
  <c r="C36" i="28"/>
  <c r="C37" i="28" s="1"/>
  <c r="K57" i="23"/>
  <c r="K69" i="23"/>
  <c r="J69" i="23" s="1"/>
  <c r="K57" i="22"/>
  <c r="J57" i="22" s="1"/>
  <c r="K69" i="22"/>
  <c r="J69" i="22" s="1"/>
  <c r="D8" i="28"/>
  <c r="L7" i="28" l="1"/>
  <c r="K71" i="25"/>
  <c r="F50" i="28" s="1"/>
  <c r="F51" i="28" s="1"/>
  <c r="J68" i="25"/>
  <c r="E47" i="28" s="1"/>
  <c r="J72" i="25"/>
  <c r="E52" i="28" s="1"/>
  <c r="K75" i="25"/>
  <c r="F55" i="28" s="1"/>
  <c r="F56" i="28" s="1"/>
  <c r="J78" i="23"/>
  <c r="E24" i="28" s="1"/>
  <c r="K81" i="23"/>
  <c r="F27" i="28" s="1"/>
  <c r="F28" i="28" s="1"/>
  <c r="L12" i="28"/>
  <c r="D13" i="28"/>
  <c r="K13" i="28" s="1"/>
  <c r="F11" i="28"/>
  <c r="M11" i="28" s="1"/>
  <c r="L11" i="28" s="1"/>
  <c r="K77" i="23"/>
  <c r="F22" i="28" s="1"/>
  <c r="F19" i="28"/>
  <c r="M5" i="28" s="1"/>
  <c r="K78" i="22"/>
  <c r="J78" i="22" s="1"/>
  <c r="E10" i="28" s="1"/>
  <c r="K5" i="28"/>
  <c r="H72" i="25"/>
  <c r="D51" i="28"/>
  <c r="I76" i="25"/>
  <c r="C56" i="28"/>
  <c r="K42" i="25"/>
  <c r="J42" i="25" s="1"/>
  <c r="D56" i="28"/>
  <c r="I76" i="24"/>
  <c r="D23" i="28"/>
  <c r="D36" i="28"/>
  <c r="D37" i="28" s="1"/>
  <c r="D42" i="28"/>
  <c r="C41" i="28"/>
  <c r="C38" i="28"/>
  <c r="J10" i="28" s="1"/>
  <c r="F37" i="28"/>
  <c r="E37" i="28" s="1"/>
  <c r="K10" i="28"/>
  <c r="D28" i="28"/>
  <c r="I82" i="23"/>
  <c r="C28" i="28"/>
  <c r="H78" i="23"/>
  <c r="J77" i="22"/>
  <c r="E8" i="28" s="1"/>
  <c r="C8" i="28"/>
  <c r="C5" i="28"/>
  <c r="J5" i="28" s="1"/>
  <c r="K42" i="24"/>
  <c r="F9" i="28"/>
  <c r="D9" i="28"/>
  <c r="K42" i="23"/>
  <c r="J42" i="23" s="1"/>
  <c r="J75" i="24"/>
  <c r="E41" i="28" s="1"/>
  <c r="F41" i="28"/>
  <c r="F42" i="28" s="1"/>
  <c r="J42" i="24"/>
  <c r="C22" i="28"/>
  <c r="C23" i="28" s="1"/>
  <c r="C13" i="28"/>
  <c r="K43" i="22"/>
  <c r="J43" i="22" s="1"/>
  <c r="J71" i="24"/>
  <c r="E36" i="28" s="1"/>
  <c r="K76" i="24"/>
  <c r="C50" i="28"/>
  <c r="C51" i="28" s="1"/>
  <c r="H68" i="24"/>
  <c r="J75" i="25" l="1"/>
  <c r="E55" i="28" s="1"/>
  <c r="E56" i="28"/>
  <c r="C57" i="28"/>
  <c r="K76" i="25"/>
  <c r="J76" i="25" s="1"/>
  <c r="J71" i="25"/>
  <c r="E50" i="28" s="1"/>
  <c r="D57" i="28"/>
  <c r="R8" i="28" s="1"/>
  <c r="E28" i="28"/>
  <c r="J81" i="23"/>
  <c r="E27" i="28" s="1"/>
  <c r="D14" i="28"/>
  <c r="D15" i="28" s="1"/>
  <c r="R5" i="28" s="1"/>
  <c r="I82" i="22"/>
  <c r="E9" i="28"/>
  <c r="L5" i="28"/>
  <c r="F23" i="28"/>
  <c r="F29" i="28" s="1"/>
  <c r="Q6" i="28" s="1"/>
  <c r="K82" i="23"/>
  <c r="J82" i="23" s="1"/>
  <c r="J77" i="23"/>
  <c r="E22" i="28" s="1"/>
  <c r="K81" i="22"/>
  <c r="F13" i="28" s="1"/>
  <c r="M13" i="28" s="1"/>
  <c r="L13" i="28" s="1"/>
  <c r="F10" i="28"/>
  <c r="M10" i="28" s="1"/>
  <c r="L10" i="28" s="1"/>
  <c r="K8" i="28"/>
  <c r="K9" i="28" s="1"/>
  <c r="E76" i="24"/>
  <c r="D43" i="28"/>
  <c r="J13" i="28"/>
  <c r="J14" i="28" s="1"/>
  <c r="D29" i="28"/>
  <c r="R6" i="28" s="1"/>
  <c r="K14" i="28"/>
  <c r="C42" i="28"/>
  <c r="C43" i="28" s="1"/>
  <c r="H72" i="24"/>
  <c r="H76" i="24" s="1"/>
  <c r="E82" i="23"/>
  <c r="C29" i="28"/>
  <c r="J8" i="28"/>
  <c r="J9" i="28" s="1"/>
  <c r="M8" i="28"/>
  <c r="E82" i="22"/>
  <c r="H74" i="22"/>
  <c r="C9" i="28"/>
  <c r="E42" i="28"/>
  <c r="F43" i="28"/>
  <c r="Q7" i="28" s="1"/>
  <c r="F57" i="28"/>
  <c r="Q8" i="28" s="1"/>
  <c r="E51" i="28"/>
  <c r="C14" i="28"/>
  <c r="H78" i="22"/>
  <c r="H74" i="23"/>
  <c r="H82" i="23" s="1"/>
  <c r="J76" i="24"/>
  <c r="E76" i="25"/>
  <c r="H68" i="25"/>
  <c r="H76" i="25" s="1"/>
  <c r="R7" i="28" l="1"/>
  <c r="P7" i="28"/>
  <c r="R9" i="28"/>
  <c r="E23" i="28"/>
  <c r="F14" i="28"/>
  <c r="E14" i="28" s="1"/>
  <c r="J81" i="22"/>
  <c r="E13" i="28" s="1"/>
  <c r="K82" i="22"/>
  <c r="J82" i="22" s="1"/>
  <c r="K15" i="28"/>
  <c r="M14" i="28"/>
  <c r="L14" i="28" s="1"/>
  <c r="J15" i="28"/>
  <c r="L8" i="28"/>
  <c r="M9" i="28"/>
  <c r="L9" i="28" s="1"/>
  <c r="C15" i="28"/>
  <c r="H82" i="22"/>
  <c r="E29" i="28"/>
  <c r="E43" i="28"/>
  <c r="E57" i="28"/>
  <c r="P6" i="28" l="1"/>
  <c r="P8" i="28"/>
  <c r="P5" i="28"/>
  <c r="F15" i="28"/>
  <c r="M15" i="28"/>
  <c r="L15" i="28" s="1"/>
  <c r="E15" i="28" l="1"/>
  <c r="Q5" i="28"/>
  <c r="Q9" i="28" s="1"/>
</calcChain>
</file>

<file path=xl/sharedStrings.xml><?xml version="1.0" encoding="utf-8"?>
<sst xmlns="http://schemas.openxmlformats.org/spreadsheetml/2006/main" count="391" uniqueCount="89">
  <si>
    <t>Categoria</t>
  </si>
  <si>
    <t>Despeses de personal</t>
  </si>
  <si>
    <t>Total:</t>
  </si>
  <si>
    <t>RESUM</t>
  </si>
  <si>
    <t>Desenvolupament</t>
  </si>
  <si>
    <t>Recerca</t>
  </si>
  <si>
    <t>Cost/Hora</t>
  </si>
  <si>
    <t>Nom persona</t>
  </si>
  <si>
    <t>Hores previstes</t>
  </si>
  <si>
    <t>Títol del projecte</t>
  </si>
  <si>
    <t>Acrònim del projecte</t>
  </si>
  <si>
    <t>Tipus de projecte</t>
  </si>
  <si>
    <t>Tipus de projectes</t>
  </si>
  <si>
    <t>Despeses indirectes</t>
  </si>
  <si>
    <t>Petita empresa</t>
  </si>
  <si>
    <t>Mitjana empresa</t>
  </si>
  <si>
    <t>Gran empresa</t>
  </si>
  <si>
    <t>Descripció</t>
  </si>
  <si>
    <t>% Ajut</t>
  </si>
  <si>
    <t>Ajut proposat</t>
  </si>
  <si>
    <t>Tipus Empresa</t>
  </si>
  <si>
    <t>% ajut</t>
  </si>
  <si>
    <t>Categoria avaluació</t>
  </si>
  <si>
    <t>Hores acceptades</t>
  </si>
  <si>
    <t>Cost subvencionable sol·licitat</t>
  </si>
  <si>
    <t>Cost subvencionable acceptat</t>
  </si>
  <si>
    <t>Codi projecte</t>
  </si>
  <si>
    <t>Avaluador</t>
  </si>
  <si>
    <t>Costos indirectes</t>
  </si>
  <si>
    <t>Instruccions per omplir l'Annex de Pressupost (Excel)</t>
  </si>
  <si>
    <t>Nom de l'arxiu:</t>
  </si>
  <si>
    <t>[Acrònim del projecte]_[sol·licitant]_annex pressupost</t>
  </si>
  <si>
    <t>- La informació que s'introdueixi en aquest formulari ha de ser coherent amb la que consta a la sol·licitud i a la memòria tècnica que es presenta conjuntament.</t>
  </si>
  <si>
    <t>- El pressupost total es calcula automàticament.</t>
  </si>
  <si>
    <t>INNOTEC per a projectes d'R+D conjunts d'empreses catalanes amb agents acreditats TECNIO</t>
  </si>
  <si>
    <t>Altres despeses consultoria</t>
  </si>
  <si>
    <t>Col·laboracions R+D</t>
  </si>
  <si>
    <t>Agent TECNIO</t>
  </si>
  <si>
    <t>Projecte d’R+D</t>
  </si>
  <si>
    <t>Projecte d’R+D economia circular</t>
  </si>
  <si>
    <t>Col·laboracions relacionades amb activitats de R+D (només empreses, els agents TECNIO no poden tenir aquest tipus de col·laboracions)</t>
  </si>
  <si>
    <t>Tipus entitat acceptat</t>
  </si>
  <si>
    <t>Entitat que presenta cost subvencionable</t>
  </si>
  <si>
    <t>Col·laboracions externes</t>
  </si>
  <si>
    <t>Altres despeses</t>
  </si>
  <si>
    <t>D</t>
  </si>
  <si>
    <t>TOTAL PROJECTE</t>
  </si>
  <si>
    <t>R</t>
  </si>
  <si>
    <t>- A la darrera pestanya de resum del projecte, s'hi reflectirà el cost total del projecte.</t>
  </si>
  <si>
    <t>Altres despeses d'assessorament: legal, patentabilitat, vigilància tecnològica, definició d’un pla de comercialització, ecodisseny i d’altres similars</t>
  </si>
  <si>
    <t>Cost subv. sol·licitat</t>
  </si>
  <si>
    <t>total Recerca</t>
  </si>
  <si>
    <t>Total Desenvolupament</t>
  </si>
  <si>
    <t>TOTAL</t>
  </si>
  <si>
    <t>Ajut PROPOSAT</t>
  </si>
  <si>
    <t>* En cas d'afegir línies, arrossegar la fòrmula de la columna H</t>
  </si>
  <si>
    <t>posat aquí x insertar files</t>
  </si>
  <si>
    <t>arrastra fòrmula de cel.la H40</t>
  </si>
  <si>
    <r>
      <t xml:space="preserve">- El formulari permet afegir tantes </t>
    </r>
    <r>
      <rPr>
        <b/>
        <sz val="11"/>
        <color theme="1"/>
        <rFont val="Calibri"/>
        <family val="2"/>
        <scheme val="minor"/>
      </rPr>
      <t>files com sigui necessari</t>
    </r>
    <r>
      <rPr>
        <sz val="11"/>
        <color theme="1"/>
        <rFont val="Calibri"/>
        <family val="2"/>
        <scheme val="minor"/>
      </rPr>
      <t xml:space="preserve">. En aquella tipologia de despesa on calgui </t>
    </r>
    <r>
      <rPr>
        <b/>
        <sz val="11"/>
        <color theme="1"/>
        <rFont val="Calibri"/>
        <family val="2"/>
        <scheme val="minor"/>
      </rPr>
      <t>afegir més línie</t>
    </r>
    <r>
      <rPr>
        <sz val="11"/>
        <color theme="1"/>
        <rFont val="Calibri"/>
        <family val="2"/>
        <scheme val="minor"/>
      </rPr>
      <t xml:space="preserve">s caldrà marcar una línia dins del caixetí de despeses (que té els camps desbloquejats) i a la </t>
    </r>
    <r>
      <rPr>
        <b/>
        <u/>
        <sz val="11"/>
        <color theme="1"/>
        <rFont val="Calibri"/>
        <family val="2"/>
        <scheme val="minor"/>
      </rPr>
      <t>pestanya d'inici clicar al botó instertar i triar l'opció insertar fila.</t>
    </r>
  </si>
  <si>
    <r>
      <t>- Les despeses s'han de classificar segons els</t>
    </r>
    <r>
      <rPr>
        <b/>
        <sz val="11"/>
        <color theme="1"/>
        <rFont val="Calibri"/>
        <family val="2"/>
        <scheme val="minor"/>
      </rPr>
      <t xml:space="preserve"> paquets de treball</t>
    </r>
    <r>
      <rPr>
        <sz val="11"/>
        <color theme="1"/>
        <rFont val="Calibri"/>
        <family val="2"/>
        <scheme val="minor"/>
      </rPr>
      <t xml:space="preserve"> que conformen el pla de treball explicat a la memòria tècnica. </t>
    </r>
  </si>
  <si>
    <t>- Cada paquet de treball s'ha de classificar amb alguna de les categories admeses segons l'ordre de bases. En aquesta convocatòria recerca o desenvolupament. A la memòria tècnica caldrà raonar el per què d'aquesta classificació, i sempre podrà ser reclassificada en el moment de l'avaluació per part del/la tècnic/a avaluador/a.</t>
  </si>
  <si>
    <r>
      <t xml:space="preserve">- Per a les despeses de personal cal determinar les hores de </t>
    </r>
    <r>
      <rPr>
        <b/>
        <sz val="11"/>
        <color theme="1"/>
        <rFont val="Calibri"/>
        <family val="2"/>
        <scheme val="minor"/>
      </rPr>
      <t>dedicació de cada persona per cada paquet de treball</t>
    </r>
    <r>
      <rPr>
        <sz val="11"/>
        <color theme="1"/>
        <rFont val="Calibri"/>
        <family val="2"/>
        <scheme val="minor"/>
      </rPr>
      <t>. Per tant, per cada persona que participi en el projecte caldrà afegir</t>
    </r>
    <r>
      <rPr>
        <b/>
        <sz val="11"/>
        <color theme="1"/>
        <rFont val="Calibri"/>
        <family val="2"/>
        <scheme val="minor"/>
      </rPr>
      <t xml:space="preserve"> tantes línies com paquets de treball hi participi.</t>
    </r>
    <r>
      <rPr>
        <sz val="11"/>
        <color theme="1"/>
        <rFont val="Calibri"/>
        <family val="2"/>
        <scheme val="minor"/>
      </rPr>
      <t xml:space="preserve"> El càlcul del cost proposat serà en funció de les hores previstes i el cost/hora determinat.</t>
    </r>
  </si>
  <si>
    <r>
      <t xml:space="preserve">- Per a les despeses de col·laboracions externes i altres despeses també cal desagregar les despeses </t>
    </r>
    <r>
      <rPr>
        <b/>
        <sz val="11"/>
        <color theme="1"/>
        <rFont val="Calibri"/>
        <family val="2"/>
        <scheme val="minor"/>
      </rPr>
      <t xml:space="preserve">per paquets de treball. </t>
    </r>
    <r>
      <rPr>
        <sz val="11"/>
        <color theme="1"/>
        <rFont val="Calibri"/>
        <family val="2"/>
        <scheme val="minor"/>
      </rPr>
      <t>Si es considera que un mateix recurs s'utilitzarà en més d'un paquest de treball s'ha d'estimar el cost proporcional per cadascun.</t>
    </r>
  </si>
  <si>
    <t>Paquet de treball</t>
  </si>
  <si>
    <t xml:space="preserve">Categoria </t>
  </si>
  <si>
    <r>
      <t>Col·laboracions relacionades amb activitats de R+D (</t>
    </r>
    <r>
      <rPr>
        <b/>
        <sz val="10"/>
        <rFont val="Arial"/>
        <family val="2"/>
      </rPr>
      <t>només empreses</t>
    </r>
    <r>
      <rPr>
        <sz val="10"/>
        <rFont val="Arial"/>
        <family val="2"/>
      </rPr>
      <t>, els agents TECNIO no poden tenir aquest tipus de col·laboracions)</t>
    </r>
  </si>
  <si>
    <t>Tipus participant</t>
  </si>
  <si>
    <t>Participant1</t>
  </si>
  <si>
    <t>Participant2</t>
  </si>
  <si>
    <t>Participant3</t>
  </si>
  <si>
    <t>Participantt4</t>
  </si>
  <si>
    <r>
      <t>- L'arxiu està</t>
    </r>
    <r>
      <rPr>
        <b/>
        <sz val="11"/>
        <color theme="1"/>
        <rFont val="Calibri"/>
        <family val="2"/>
        <scheme val="minor"/>
      </rPr>
      <t xml:space="preserve"> bloquejat,</t>
    </r>
    <r>
      <rPr>
        <sz val="11"/>
        <color theme="1"/>
        <rFont val="Calibri"/>
        <family val="2"/>
        <scheme val="minor"/>
      </rPr>
      <t xml:space="preserve"> excepte els camps que cal que el sol·licitant empleni.</t>
    </r>
  </si>
  <si>
    <t>Total TECNIO no pot superar</t>
  </si>
  <si>
    <t>Total empresarial no pot superar</t>
  </si>
  <si>
    <t>Participant</t>
  </si>
  <si>
    <t>Cost subvencionable acceptat (a justificar)</t>
  </si>
  <si>
    <t>% participació (cost subv.acceptat/total acceptat)</t>
  </si>
  <si>
    <r>
      <rPr>
        <b/>
        <u/>
        <sz val="11"/>
        <color theme="1"/>
        <rFont val="Calibri"/>
        <family val="2"/>
        <scheme val="minor"/>
      </rPr>
      <t>COM INSERTAR FILES</t>
    </r>
    <r>
      <rPr>
        <sz val="11"/>
        <color theme="1"/>
        <rFont val="Calibri"/>
        <family val="2"/>
        <scheme val="minor"/>
      </rPr>
      <t xml:space="preserve">: posa't a a fila / Botó Inici / Insereix / Insereix files al full. Arrastra H40. </t>
    </r>
  </si>
  <si>
    <t>arrastra fòrmula de cel.la H41</t>
  </si>
  <si>
    <r>
      <t xml:space="preserve">- Cal emplenar </t>
    </r>
    <r>
      <rPr>
        <b/>
        <u/>
        <sz val="11"/>
        <color theme="1"/>
        <rFont val="Calibri"/>
        <family val="2"/>
        <scheme val="minor"/>
      </rPr>
      <t xml:space="preserve">com a mínim 2 fulls (pestanyes), </t>
    </r>
    <r>
      <rPr>
        <sz val="11"/>
        <color theme="1"/>
        <rFont val="Calibri"/>
        <family val="2"/>
        <scheme val="minor"/>
      </rPr>
      <t xml:space="preserve">exactament igual com s'ha descrit anteriorment. En cas que el projecte tingui més de 4 socis, </t>
    </r>
    <r>
      <rPr>
        <b/>
        <sz val="11"/>
        <color theme="1"/>
        <rFont val="Calibri"/>
        <family val="2"/>
        <scheme val="minor"/>
      </rPr>
      <t>contacteu amb innotec.accio@gencat.cat,</t>
    </r>
    <r>
      <rPr>
        <sz val="11"/>
        <color theme="1"/>
        <rFont val="Calibri"/>
        <family val="2"/>
        <scheme val="minor"/>
      </rPr>
      <t xml:space="preserve"> que us farà arribar una plantilla adaptada.</t>
    </r>
  </si>
  <si>
    <t>PT1</t>
  </si>
  <si>
    <t>PT2</t>
  </si>
  <si>
    <t>PT3</t>
  </si>
  <si>
    <r>
      <rPr>
        <b/>
        <u/>
        <sz val="11"/>
        <color theme="1"/>
        <rFont val="Calibri"/>
        <family val="2"/>
        <scheme val="minor"/>
      </rPr>
      <t>COM INSERTAR FILES</t>
    </r>
    <r>
      <rPr>
        <sz val="11"/>
        <color theme="1"/>
        <rFont val="Calibri"/>
        <family val="2"/>
        <scheme val="minor"/>
      </rPr>
      <t>: posa't a a fila / Botó Inici / Insereix / Insereix files al full. Arrastra H41.</t>
    </r>
  </si>
  <si>
    <t xml:space="preserve">RESOLUCIO EMT/1791/2021 </t>
  </si>
  <si>
    <t>* En el cas d'empresa, aquesta dada (euros totals en Rerceca) s'ha de introduir en formulari de sol·licitud en "Activitats de recerca industrial (import en euros)"</t>
  </si>
  <si>
    <t>* En el cas d'empresa, aquesta dada (euros totals en Desenvolpupament) s'ha de introduir en formulari de sol·licitud en "Activitats de desenvolupament experimental (import en euros)"</t>
  </si>
  <si>
    <t>* En el cas de TECNIO, aquesta dada (euros totals en R+D) s'ha de introduir en formulari de sol·licituden "Activitats de RD de caràcter no econòmic (import en euros)"</t>
  </si>
  <si>
    <t>* En el cas d'empresa, aquesta dada (euros totals en R+D) s'ha de introduir en formulari de sol·licitud en "Pressupost de despeses"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</si>
</sst>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* #,##0.00\ &quot;€&quot;_-;\-* #,##0.00\ &quot;€&quot;_-;_-* &quot;-&quot;??\ &quot;€&quot;_-;_-@_-"/>
    <numFmt numFmtId="164" formatCode="_-* #,##0.00\ [$€-403]_-;\-* #,##0.00\ [$€-403]_-;_-* &quot;-&quot;??\ [$€-403]_-;_-@_-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2"/>
      <color rgb="FFC00000"/>
      <name val="Calibri"/>
      <family val="2"/>
      <scheme val="minor"/>
    </font>
    <font>
      <b/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4"/>
      <color rgb="FF404040"/>
      <name val="Calibri"/>
      <family val="2"/>
    </font>
    <font>
      <sz val="14"/>
      <color rgb="FF40404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4F2270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AFF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9">
    <border>
      <left/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7030A0"/>
      </left>
      <right style="thin">
        <color indexed="64"/>
      </right>
      <top style="thick">
        <color rgb="FF7030A0"/>
      </top>
      <bottom style="thin">
        <color indexed="64"/>
      </bottom>
      <diagonal/>
    </border>
    <border>
      <left style="thick">
        <color rgb="FF7030A0"/>
      </left>
      <right style="thin">
        <color indexed="64"/>
      </right>
      <top style="thin">
        <color indexed="64"/>
      </top>
      <bottom style="thick">
        <color rgb="FF7030A0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medium">
        <color indexed="64"/>
      </right>
      <top style="thick">
        <color rgb="FF7030A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rgb="FF7030A0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</borders>
  <cellStyleXfs count="6">
    <xf numFmtId="0" fontId="0" fillId="0" borderId="0"/>
    <xf numFmtId="0" fontId="1" fillId="0" borderId="0">
      <alignment shrinkToFit="1"/>
    </xf>
    <xf numFmtId="9" fontId="2" fillId="0" borderId="0" applyFont="0" applyFill="0" applyBorder="0" applyAlignment="0" applyProtection="0">
      <alignment shrinkToFit="1"/>
    </xf>
    <xf numFmtId="9" fontId="4" fillId="0" borderId="0" applyFont="0" applyFill="0" applyBorder="0" applyAlignment="0" applyProtection="0"/>
    <xf numFmtId="0" fontId="5" fillId="0" borderId="0"/>
    <xf numFmtId="0" fontId="4" fillId="0" borderId="0"/>
  </cellStyleXfs>
  <cellXfs count="234">
    <xf numFmtId="0" fontId="0" fillId="0" borderId="0" xfId="0"/>
    <xf numFmtId="0" fontId="3" fillId="0" borderId="0" xfId="0" applyFont="1"/>
    <xf numFmtId="9" fontId="0" fillId="0" borderId="0" xfId="3" applyFont="1"/>
    <xf numFmtId="0" fontId="3" fillId="0" borderId="0" xfId="0" applyFont="1" applyAlignment="1">
      <alignment horizontal="center"/>
    </xf>
    <xf numFmtId="9" fontId="0" fillId="0" borderId="0" xfId="0" applyNumberFormat="1"/>
    <xf numFmtId="0" fontId="3" fillId="0" borderId="0" xfId="0" applyFont="1" applyAlignment="1">
      <alignment horizontal="right"/>
    </xf>
    <xf numFmtId="0" fontId="6" fillId="0" borderId="0" xfId="0" applyFont="1" applyAlignment="1"/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Font="1" applyProtection="1">
      <protection locked="0"/>
    </xf>
    <xf numFmtId="0" fontId="0" fillId="0" borderId="0" xfId="0" applyFont="1" applyProtection="1"/>
    <xf numFmtId="49" fontId="0" fillId="6" borderId="3" xfId="0" applyNumberFormat="1" applyFont="1" applyFill="1" applyBorder="1" applyAlignment="1" applyProtection="1">
      <alignment horizontal="center" vertical="center" wrapText="1"/>
    </xf>
    <xf numFmtId="49" fontId="0" fillId="5" borderId="3" xfId="0" applyNumberFormat="1" applyFont="1" applyFill="1" applyBorder="1" applyAlignment="1" applyProtection="1">
      <alignment horizontal="center" vertical="center" wrapText="1"/>
    </xf>
    <xf numFmtId="49" fontId="0" fillId="4" borderId="4" xfId="0" applyNumberFormat="1" applyFont="1" applyFill="1" applyBorder="1" applyAlignment="1" applyProtection="1">
      <alignment horizontal="center" vertical="center" wrapText="1"/>
    </xf>
    <xf numFmtId="44" fontId="0" fillId="0" borderId="10" xfId="0" applyNumberFormat="1" applyFont="1" applyBorder="1" applyProtection="1"/>
    <xf numFmtId="9" fontId="4" fillId="0" borderId="9" xfId="3" applyFont="1" applyBorder="1" applyProtection="1"/>
    <xf numFmtId="44" fontId="0" fillId="0" borderId="9" xfId="0" applyNumberFormat="1" applyFont="1" applyBorder="1" applyProtection="1"/>
    <xf numFmtId="44" fontId="11" fillId="0" borderId="9" xfId="0" applyNumberFormat="1" applyFont="1" applyBorder="1" applyProtection="1"/>
    <xf numFmtId="1" fontId="0" fillId="0" borderId="2" xfId="0" applyNumberFormat="1" applyFont="1" applyBorder="1" applyAlignment="1" applyProtection="1">
      <alignment horizontal="center" vertical="center" wrapText="1"/>
      <protection locked="0"/>
    </xf>
    <xf numFmtId="49" fontId="0" fillId="0" borderId="6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 wrapText="1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5" borderId="4" xfId="0" applyNumberFormat="1" applyFont="1" applyFill="1" applyBorder="1" applyAlignment="1" applyProtection="1">
      <alignment horizontal="center" vertical="center"/>
    </xf>
    <xf numFmtId="49" fontId="0" fillId="0" borderId="4" xfId="0" applyNumberFormat="1" applyFont="1" applyBorder="1" applyAlignment="1" applyProtection="1">
      <alignment vertical="center" wrapText="1"/>
      <protection locked="0"/>
    </xf>
    <xf numFmtId="1" fontId="0" fillId="0" borderId="4" xfId="0" applyNumberFormat="1" applyFont="1" applyBorder="1" applyAlignment="1" applyProtection="1">
      <alignment vertical="center" wrapText="1"/>
      <protection locked="0"/>
    </xf>
    <xf numFmtId="2" fontId="0" fillId="5" borderId="4" xfId="0" applyNumberFormat="1" applyFont="1" applyFill="1" applyBorder="1" applyAlignment="1" applyProtection="1">
      <alignment vertical="center" wrapText="1"/>
    </xf>
    <xf numFmtId="44" fontId="0" fillId="0" borderId="4" xfId="0" applyNumberFormat="1" applyFont="1" applyBorder="1" applyAlignment="1" applyProtection="1">
      <alignment vertical="center" wrapText="1"/>
      <protection locked="0"/>
    </xf>
    <xf numFmtId="44" fontId="0" fillId="2" borderId="0" xfId="0" applyNumberFormat="1" applyFont="1" applyFill="1" applyAlignment="1" applyProtection="1">
      <alignment vertical="center" wrapText="1"/>
    </xf>
    <xf numFmtId="9" fontId="0" fillId="2" borderId="4" xfId="0" applyNumberFormat="1" applyFont="1" applyFill="1" applyBorder="1" applyAlignment="1" applyProtection="1">
      <alignment vertical="center"/>
    </xf>
    <xf numFmtId="44" fontId="0" fillId="2" borderId="4" xfId="0" applyNumberFormat="1" applyFont="1" applyFill="1" applyBorder="1" applyAlignment="1" applyProtection="1">
      <alignment vertical="center" wrapText="1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</xf>
    <xf numFmtId="49" fontId="5" fillId="0" borderId="7" xfId="0" applyNumberFormat="1" applyFont="1" applyBorder="1" applyAlignment="1" applyProtection="1">
      <alignment horizontal="right" vertical="center"/>
      <protection locked="0"/>
    </xf>
    <xf numFmtId="1" fontId="5" fillId="0" borderId="7" xfId="0" applyNumberFormat="1" applyFont="1" applyBorder="1" applyAlignment="1" applyProtection="1">
      <alignment vertical="center"/>
      <protection locked="0"/>
    </xf>
    <xf numFmtId="44" fontId="5" fillId="0" borderId="7" xfId="0" applyNumberFormat="1" applyFont="1" applyBorder="1" applyAlignment="1" applyProtection="1">
      <alignment vertical="center"/>
    </xf>
    <xf numFmtId="44" fontId="5" fillId="0" borderId="7" xfId="0" applyNumberFormat="1" applyFont="1" applyBorder="1" applyAlignment="1" applyProtection="1">
      <alignment vertical="center"/>
      <protection locked="0"/>
    </xf>
    <xf numFmtId="9" fontId="5" fillId="0" borderId="7" xfId="0" applyNumberFormat="1" applyFont="1" applyBorder="1" applyAlignment="1" applyProtection="1">
      <alignment vertical="center"/>
    </xf>
    <xf numFmtId="49" fontId="0" fillId="0" borderId="0" xfId="0" applyNumberFormat="1" applyFont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 wrapText="1"/>
    </xf>
    <xf numFmtId="44" fontId="0" fillId="5" borderId="4" xfId="0" applyNumberFormat="1" applyFont="1" applyFill="1" applyBorder="1" applyAlignment="1" applyProtection="1">
      <alignment vertical="center" wrapText="1"/>
    </xf>
    <xf numFmtId="0" fontId="14" fillId="0" borderId="0" xfId="0" applyFont="1" applyProtection="1"/>
    <xf numFmtId="0" fontId="15" fillId="0" borderId="0" xfId="0" applyFont="1" applyAlignment="1">
      <alignment horizontal="left" vertical="center" wrapText="1" indent="1"/>
    </xf>
    <xf numFmtId="0" fontId="0" fillId="0" borderId="0" xfId="0" applyProtection="1">
      <protection locked="0"/>
    </xf>
    <xf numFmtId="1" fontId="0" fillId="0" borderId="9" xfId="0" applyNumberFormat="1" applyFont="1" applyBorder="1" applyAlignment="1" applyProtection="1">
      <alignment horizontal="center" vertical="center" wrapText="1"/>
      <protection locked="0"/>
    </xf>
    <xf numFmtId="49" fontId="0" fillId="0" borderId="9" xfId="0" applyNumberFormat="1" applyFont="1" applyBorder="1" applyAlignment="1" applyProtection="1">
      <alignment horizontal="center" vertical="center"/>
      <protection locked="0"/>
    </xf>
    <xf numFmtId="49" fontId="0" fillId="5" borderId="9" xfId="0" applyNumberFormat="1" applyFont="1" applyFill="1" applyBorder="1" applyAlignment="1" applyProtection="1">
      <alignment horizontal="center" vertical="center"/>
    </xf>
    <xf numFmtId="1" fontId="0" fillId="0" borderId="9" xfId="0" applyNumberFormat="1" applyFont="1" applyBorder="1" applyAlignment="1" applyProtection="1">
      <alignment vertical="center" wrapText="1"/>
      <protection locked="0"/>
    </xf>
    <xf numFmtId="2" fontId="0" fillId="5" borderId="9" xfId="0" applyNumberFormat="1" applyFont="1" applyFill="1" applyBorder="1" applyAlignment="1" applyProtection="1">
      <alignment vertical="center" wrapText="1"/>
    </xf>
    <xf numFmtId="44" fontId="0" fillId="0" borderId="9" xfId="0" applyNumberFormat="1" applyFont="1" applyBorder="1" applyAlignment="1" applyProtection="1">
      <alignment vertical="center" wrapText="1"/>
      <protection locked="0"/>
    </xf>
    <xf numFmtId="44" fontId="0" fillId="2" borderId="9" xfId="0" applyNumberFormat="1" applyFont="1" applyFill="1" applyBorder="1" applyAlignment="1" applyProtection="1">
      <alignment vertical="center" wrapText="1"/>
    </xf>
    <xf numFmtId="44" fontId="5" fillId="0" borderId="6" xfId="0" applyNumberFormat="1" applyFont="1" applyBorder="1" applyAlignment="1" applyProtection="1">
      <alignment vertical="center"/>
    </xf>
    <xf numFmtId="49" fontId="0" fillId="6" borderId="4" xfId="0" applyNumberFormat="1" applyFont="1" applyFill="1" applyBorder="1" applyAlignment="1" applyProtection="1">
      <alignment horizontal="center" vertical="center" wrapText="1"/>
    </xf>
    <xf numFmtId="49" fontId="0" fillId="0" borderId="9" xfId="0" applyNumberFormat="1" applyFont="1" applyBorder="1" applyAlignment="1" applyProtection="1">
      <alignment vertical="center"/>
      <protection locked="0"/>
    </xf>
    <xf numFmtId="44" fontId="0" fillId="0" borderId="9" xfId="0" applyNumberFormat="1" applyFont="1" applyFill="1" applyBorder="1" applyAlignment="1" applyProtection="1">
      <alignment vertical="center" wrapText="1"/>
      <protection locked="0"/>
    </xf>
    <xf numFmtId="49" fontId="0" fillId="0" borderId="9" xfId="0" applyNumberFormat="1" applyFont="1" applyBorder="1" applyAlignment="1" applyProtection="1">
      <alignment horizontal="center" vertical="center"/>
    </xf>
    <xf numFmtId="44" fontId="5" fillId="0" borderId="9" xfId="0" applyNumberFormat="1" applyFont="1" applyBorder="1" applyAlignment="1" applyProtection="1">
      <alignment vertical="center"/>
      <protection locked="0"/>
    </xf>
    <xf numFmtId="49" fontId="0" fillId="0" borderId="9" xfId="0" applyNumberFormat="1" applyFont="1" applyBorder="1" applyAlignment="1" applyProtection="1">
      <alignment vertical="center" wrapText="1"/>
      <protection locked="0"/>
    </xf>
    <xf numFmtId="49" fontId="0" fillId="3" borderId="4" xfId="0" applyNumberFormat="1" applyFont="1" applyFill="1" applyBorder="1" applyAlignment="1" applyProtection="1">
      <alignment horizontal="center" vertical="center" wrapText="1"/>
    </xf>
    <xf numFmtId="44" fontId="0" fillId="2" borderId="9" xfId="0" applyNumberFormat="1" applyFont="1" applyFill="1" applyBorder="1" applyAlignment="1" applyProtection="1">
      <alignment vertical="center" wrapText="1"/>
      <protection locked="0"/>
    </xf>
    <xf numFmtId="0" fontId="12" fillId="0" borderId="0" xfId="0" applyFont="1" applyAlignment="1" applyProtection="1">
      <alignment horizontal="left" vertical="center"/>
    </xf>
    <xf numFmtId="0" fontId="13" fillId="0" borderId="0" xfId="0" applyFont="1" applyProtection="1"/>
    <xf numFmtId="0" fontId="1" fillId="0" borderId="0" xfId="0" applyFont="1" applyProtection="1"/>
    <xf numFmtId="1" fontId="0" fillId="0" borderId="0" xfId="0" applyNumberFormat="1" applyFont="1" applyAlignment="1" applyProtection="1">
      <alignment horizontal="center" vertical="center" wrapText="1"/>
    </xf>
    <xf numFmtId="49" fontId="0" fillId="0" borderId="0" xfId="0" applyNumberFormat="1" applyFont="1" applyAlignment="1" applyProtection="1">
      <alignment vertical="center" wrapText="1"/>
    </xf>
    <xf numFmtId="2" fontId="0" fillId="0" borderId="0" xfId="0" applyNumberFormat="1" applyFont="1" applyAlignment="1" applyProtection="1">
      <alignment vertical="center" wrapText="1"/>
    </xf>
    <xf numFmtId="44" fontId="0" fillId="0" borderId="0" xfId="0" applyNumberFormat="1" applyFont="1" applyAlignment="1" applyProtection="1">
      <alignment vertical="center" wrapText="1"/>
    </xf>
    <xf numFmtId="0" fontId="0" fillId="0" borderId="0" xfId="0" applyFont="1" applyBorder="1" applyProtection="1"/>
    <xf numFmtId="4" fontId="0" fillId="0" borderId="0" xfId="0" applyNumberFormat="1" applyFont="1" applyProtection="1"/>
    <xf numFmtId="0" fontId="5" fillId="0" borderId="0" xfId="0" applyFont="1" applyBorder="1" applyAlignment="1" applyProtection="1">
      <alignment horizontal="center" vertical="center"/>
    </xf>
    <xf numFmtId="0" fontId="10" fillId="0" borderId="0" xfId="0" applyFont="1" applyProtection="1"/>
    <xf numFmtId="0" fontId="5" fillId="0" borderId="0" xfId="0" applyFont="1" applyProtection="1"/>
    <xf numFmtId="0" fontId="5" fillId="0" borderId="0" xfId="0" applyFont="1" applyAlignment="1" applyProtection="1">
      <alignment horizontal="center"/>
    </xf>
    <xf numFmtId="0" fontId="0" fillId="0" borderId="10" xfId="0" applyFont="1" applyBorder="1" applyProtection="1"/>
    <xf numFmtId="44" fontId="11" fillId="0" borderId="9" xfId="0" applyNumberFormat="1" applyFont="1" applyBorder="1" applyAlignment="1" applyProtection="1">
      <alignment horizontal="center" vertical="center"/>
    </xf>
    <xf numFmtId="49" fontId="0" fillId="3" borderId="1" xfId="0" applyNumberFormat="1" applyFont="1" applyFill="1" applyBorder="1" applyAlignment="1" applyProtection="1">
      <alignment horizontal="center" vertical="center" wrapText="1"/>
    </xf>
    <xf numFmtId="49" fontId="0" fillId="3" borderId="3" xfId="0" applyNumberFormat="1" applyFont="1" applyFill="1" applyBorder="1" applyAlignment="1" applyProtection="1">
      <alignment horizontal="center" vertical="center" wrapText="1"/>
    </xf>
    <xf numFmtId="49" fontId="0" fillId="3" borderId="2" xfId="0" applyNumberFormat="1" applyFont="1" applyFill="1" applyBorder="1" applyAlignment="1" applyProtection="1">
      <alignment horizontal="center" vertical="center" wrapText="1"/>
    </xf>
    <xf numFmtId="49" fontId="0" fillId="3" borderId="5" xfId="0" applyNumberFormat="1" applyFont="1" applyFill="1" applyBorder="1" applyAlignment="1" applyProtection="1">
      <alignment vertical="center" wrapText="1"/>
    </xf>
    <xf numFmtId="49" fontId="0" fillId="3" borderId="0" xfId="0" applyNumberFormat="1" applyFont="1" applyFill="1" applyBorder="1" applyAlignment="1" applyProtection="1">
      <alignment vertical="center" wrapText="1"/>
    </xf>
    <xf numFmtId="49" fontId="0" fillId="3" borderId="2" xfId="0" applyNumberFormat="1" applyFont="1" applyFill="1" applyBorder="1" applyAlignment="1" applyProtection="1">
      <alignment vertical="center" wrapText="1"/>
    </xf>
    <xf numFmtId="49" fontId="0" fillId="0" borderId="9" xfId="0" applyNumberFormat="1" applyFont="1" applyBorder="1" applyAlignment="1" applyProtection="1">
      <alignment vertical="center" wrapText="1"/>
      <protection locked="0"/>
    </xf>
    <xf numFmtId="0" fontId="1" fillId="6" borderId="10" xfId="0" applyFont="1" applyFill="1" applyBorder="1" applyAlignment="1">
      <alignment wrapText="1"/>
    </xf>
    <xf numFmtId="0" fontId="0" fillId="5" borderId="9" xfId="0" applyFill="1" applyBorder="1"/>
    <xf numFmtId="0" fontId="7" fillId="0" borderId="0" xfId="0" applyFont="1" applyAlignment="1">
      <alignment horizontal="left"/>
    </xf>
    <xf numFmtId="0" fontId="7" fillId="8" borderId="0" xfId="0" applyFont="1" applyFill="1" applyAlignment="1">
      <alignment horizontal="left"/>
    </xf>
    <xf numFmtId="49" fontId="16" fillId="3" borderId="31" xfId="0" applyNumberFormat="1" applyFont="1" applyFill="1" applyBorder="1" applyAlignment="1">
      <alignment vertical="center" wrapText="1"/>
    </xf>
    <xf numFmtId="49" fontId="3" fillId="5" borderId="29" xfId="0" applyNumberFormat="1" applyFont="1" applyFill="1" applyBorder="1" applyAlignment="1">
      <alignment horizontal="center" vertical="center" wrapText="1"/>
    </xf>
    <xf numFmtId="49" fontId="3" fillId="4" borderId="29" xfId="0" applyNumberFormat="1" applyFont="1" applyFill="1" applyBorder="1" applyAlignment="1">
      <alignment horizontal="center" vertical="center" wrapText="1"/>
    </xf>
    <xf numFmtId="49" fontId="3" fillId="4" borderId="30" xfId="0" applyNumberFormat="1" applyFont="1" applyFill="1" applyBorder="1" applyAlignment="1">
      <alignment horizontal="center" vertical="center" wrapText="1"/>
    </xf>
    <xf numFmtId="49" fontId="3" fillId="5" borderId="33" xfId="0" applyNumberFormat="1" applyFont="1" applyFill="1" applyBorder="1" applyAlignment="1">
      <alignment horizontal="center" vertical="center" wrapText="1"/>
    </xf>
    <xf numFmtId="49" fontId="3" fillId="4" borderId="28" xfId="0" applyNumberFormat="1" applyFont="1" applyFill="1" applyBorder="1" applyAlignment="1">
      <alignment horizontal="center" vertical="center" wrapText="1"/>
    </xf>
    <xf numFmtId="0" fontId="3" fillId="0" borderId="19" xfId="0" applyFont="1" applyBorder="1" applyAlignment="1">
      <alignment vertical="center"/>
    </xf>
    <xf numFmtId="0" fontId="0" fillId="0" borderId="20" xfId="0" applyBorder="1"/>
    <xf numFmtId="44" fontId="0" fillId="0" borderId="21" xfId="0" applyNumberFormat="1" applyBorder="1"/>
    <xf numFmtId="44" fontId="0" fillId="0" borderId="20" xfId="0" applyNumberFormat="1" applyBorder="1"/>
    <xf numFmtId="9" fontId="0" fillId="0" borderId="20" xfId="3" applyFont="1" applyBorder="1"/>
    <xf numFmtId="44" fontId="0" fillId="0" borderId="22" xfId="0" applyNumberFormat="1" applyBorder="1"/>
    <xf numFmtId="0" fontId="0" fillId="8" borderId="19" xfId="0" applyFill="1" applyBorder="1" applyAlignment="1">
      <alignment vertical="center"/>
    </xf>
    <xf numFmtId="0" fontId="0" fillId="8" borderId="20" xfId="0" applyFill="1" applyBorder="1"/>
    <xf numFmtId="44" fontId="0" fillId="8" borderId="34" xfId="0" applyNumberFormat="1" applyFill="1" applyBorder="1"/>
    <xf numFmtId="9" fontId="0" fillId="8" borderId="34" xfId="3" applyFont="1" applyFill="1" applyBorder="1"/>
    <xf numFmtId="44" fontId="0" fillId="8" borderId="22" xfId="0" applyNumberFormat="1" applyFill="1" applyBorder="1"/>
    <xf numFmtId="0" fontId="3" fillId="0" borderId="23" xfId="0" applyFont="1" applyBorder="1" applyAlignment="1">
      <alignment vertical="center"/>
    </xf>
    <xf numFmtId="0" fontId="0" fillId="0" borderId="10" xfId="0" applyBorder="1"/>
    <xf numFmtId="44" fontId="0" fillId="0" borderId="9" xfId="0" applyNumberFormat="1" applyBorder="1"/>
    <xf numFmtId="44" fontId="0" fillId="0" borderId="10" xfId="0" applyNumberFormat="1" applyBorder="1"/>
    <xf numFmtId="9" fontId="0" fillId="0" borderId="10" xfId="3" applyFont="1" applyBorder="1"/>
    <xf numFmtId="44" fontId="0" fillId="0" borderId="24" xfId="0" applyNumberFormat="1" applyBorder="1"/>
    <xf numFmtId="0" fontId="0" fillId="8" borderId="23" xfId="0" applyFill="1" applyBorder="1" applyAlignment="1">
      <alignment vertical="center"/>
    </xf>
    <xf numFmtId="0" fontId="0" fillId="8" borderId="10" xfId="0" applyFill="1" applyBorder="1"/>
    <xf numFmtId="44" fontId="0" fillId="8" borderId="35" xfId="0" applyNumberFormat="1" applyFill="1" applyBorder="1"/>
    <xf numFmtId="9" fontId="0" fillId="8" borderId="35" xfId="3" applyFont="1" applyFill="1" applyBorder="1"/>
    <xf numFmtId="44" fontId="0" fillId="8" borderId="24" xfId="0" applyNumberFormat="1" applyFill="1" applyBorder="1"/>
    <xf numFmtId="0" fontId="3" fillId="0" borderId="25" xfId="0" applyFont="1" applyBorder="1" applyAlignment="1">
      <alignment vertical="center"/>
    </xf>
    <xf numFmtId="0" fontId="0" fillId="0" borderId="26" xfId="0" applyBorder="1"/>
    <xf numFmtId="44" fontId="0" fillId="0" borderId="16" xfId="0" applyNumberFormat="1" applyBorder="1"/>
    <xf numFmtId="44" fontId="0" fillId="0" borderId="26" xfId="0" applyNumberFormat="1" applyBorder="1"/>
    <xf numFmtId="9" fontId="0" fillId="0" borderId="26" xfId="3" applyFont="1" applyBorder="1"/>
    <xf numFmtId="44" fontId="0" fillId="0" borderId="27" xfId="0" applyNumberFormat="1" applyBorder="1"/>
    <xf numFmtId="0" fontId="0" fillId="8" borderId="25" xfId="0" applyFill="1" applyBorder="1" applyAlignment="1">
      <alignment vertical="center"/>
    </xf>
    <xf numFmtId="0" fontId="0" fillId="8" borderId="26" xfId="0" applyFill="1" applyBorder="1"/>
    <xf numFmtId="44" fontId="0" fillId="8" borderId="36" xfId="0" applyNumberFormat="1" applyFill="1" applyBorder="1"/>
    <xf numFmtId="9" fontId="0" fillId="8" borderId="36" xfId="3" applyFont="1" applyFill="1" applyBorder="1"/>
    <xf numFmtId="44" fontId="0" fillId="8" borderId="27" xfId="0" applyNumberFormat="1" applyFill="1" applyBorder="1"/>
    <xf numFmtId="0" fontId="3" fillId="0" borderId="5" xfId="0" applyFont="1" applyBorder="1"/>
    <xf numFmtId="44" fontId="3" fillId="0" borderId="4" xfId="0" applyNumberFormat="1" applyFont="1" applyBorder="1"/>
    <xf numFmtId="9" fontId="3" fillId="0" borderId="5" xfId="3" applyFont="1" applyBorder="1"/>
    <xf numFmtId="0" fontId="3" fillId="9" borderId="5" xfId="0" applyFont="1" applyFill="1" applyBorder="1"/>
    <xf numFmtId="44" fontId="0" fillId="9" borderId="25" xfId="0" applyNumberFormat="1" applyFill="1" applyBorder="1"/>
    <xf numFmtId="44" fontId="0" fillId="9" borderId="31" xfId="0" applyNumberFormat="1" applyFill="1" applyBorder="1"/>
    <xf numFmtId="9" fontId="0" fillId="9" borderId="25" xfId="3" applyFont="1" applyFill="1" applyBorder="1"/>
    <xf numFmtId="44" fontId="0" fillId="9" borderId="37" xfId="0" applyNumberFormat="1" applyFill="1" applyBorder="1"/>
    <xf numFmtId="0" fontId="3" fillId="0" borderId="0" xfId="0" applyFont="1" applyAlignment="1">
      <alignment vertical="center"/>
    </xf>
    <xf numFmtId="0" fontId="3" fillId="0" borderId="18" xfId="0" applyFont="1" applyBorder="1"/>
    <xf numFmtId="44" fontId="3" fillId="0" borderId="2" xfId="0" applyNumberFormat="1" applyFont="1" applyBorder="1"/>
    <xf numFmtId="0" fontId="3" fillId="9" borderId="18" xfId="0" applyFont="1" applyFill="1" applyBorder="1"/>
    <xf numFmtId="44" fontId="9" fillId="0" borderId="28" xfId="0" applyNumberFormat="1" applyFont="1" applyBorder="1"/>
    <xf numFmtId="9" fontId="3" fillId="0" borderId="29" xfId="3" applyFont="1" applyBorder="1"/>
    <xf numFmtId="0" fontId="7" fillId="0" borderId="0" xfId="0" applyFont="1" applyAlignment="1">
      <alignment horizontal="right"/>
    </xf>
    <xf numFmtId="0" fontId="7" fillId="0" borderId="0" xfId="0" applyFont="1"/>
    <xf numFmtId="0" fontId="8" fillId="0" borderId="0" xfId="0" applyFont="1" applyAlignment="1">
      <alignment horizontal="center"/>
    </xf>
    <xf numFmtId="164" fontId="20" fillId="11" borderId="39" xfId="5" applyNumberFormat="1" applyFont="1" applyFill="1" applyBorder="1" applyAlignment="1">
      <alignment horizontal="center" vertical="center"/>
    </xf>
    <xf numFmtId="44" fontId="20" fillId="11" borderId="40" xfId="5" applyNumberFormat="1" applyFont="1" applyFill="1" applyBorder="1" applyAlignment="1">
      <alignment horizontal="center" vertical="center"/>
    </xf>
    <xf numFmtId="44" fontId="14" fillId="7" borderId="3" xfId="5" applyNumberFormat="1" applyFont="1" applyFill="1" applyBorder="1" applyAlignment="1">
      <alignment horizontal="center"/>
    </xf>
    <xf numFmtId="44" fontId="14" fillId="7" borderId="41" xfId="5" applyNumberFormat="1" applyFont="1" applyFill="1" applyBorder="1" applyAlignment="1">
      <alignment horizontal="center"/>
    </xf>
    <xf numFmtId="0" fontId="3" fillId="0" borderId="0" xfId="0" applyFont="1" applyProtection="1">
      <protection locked="0"/>
    </xf>
    <xf numFmtId="49" fontId="3" fillId="5" borderId="17" xfId="0" applyNumberFormat="1" applyFont="1" applyFill="1" applyBorder="1" applyAlignment="1">
      <alignment horizontal="center" vertical="center" wrapText="1"/>
    </xf>
    <xf numFmtId="49" fontId="3" fillId="4" borderId="17" xfId="0" applyNumberFormat="1" applyFont="1" applyFill="1" applyBorder="1" applyAlignment="1">
      <alignment horizontal="center" vertical="center" wrapText="1"/>
    </xf>
    <xf numFmtId="44" fontId="18" fillId="4" borderId="18" xfId="0" applyNumberFormat="1" applyFont="1" applyFill="1" applyBorder="1"/>
    <xf numFmtId="44" fontId="20" fillId="11" borderId="43" xfId="5" applyNumberFormat="1" applyFont="1" applyFill="1" applyBorder="1" applyAlignment="1">
      <alignment horizontal="center" vertical="center"/>
    </xf>
    <xf numFmtId="44" fontId="20" fillId="11" borderId="45" xfId="5" applyNumberFormat="1" applyFont="1" applyFill="1" applyBorder="1" applyAlignment="1">
      <alignment horizontal="center" vertical="center"/>
    </xf>
    <xf numFmtId="44" fontId="18" fillId="4" borderId="37" xfId="0" applyNumberFormat="1" applyFont="1" applyFill="1" applyBorder="1"/>
    <xf numFmtId="44" fontId="18" fillId="12" borderId="37" xfId="0" applyNumberFormat="1" applyFont="1" applyFill="1" applyBorder="1"/>
    <xf numFmtId="0" fontId="0" fillId="10" borderId="0" xfId="0" applyFill="1" applyAlignment="1">
      <alignment horizontal="left"/>
    </xf>
    <xf numFmtId="9" fontId="0" fillId="10" borderId="0" xfId="0" applyNumberFormat="1" applyFill="1"/>
    <xf numFmtId="0" fontId="0" fillId="6" borderId="42" xfId="0" applyFill="1" applyBorder="1" applyAlignment="1">
      <alignment horizontal="left"/>
    </xf>
    <xf numFmtId="10" fontId="0" fillId="6" borderId="32" xfId="3" applyNumberFormat="1" applyFont="1" applyFill="1" applyBorder="1"/>
    <xf numFmtId="0" fontId="0" fillId="6" borderId="44" xfId="0" applyFill="1" applyBorder="1" applyAlignment="1">
      <alignment horizontal="left"/>
    </xf>
    <xf numFmtId="10" fontId="0" fillId="6" borderId="12" xfId="3" applyNumberFormat="1" applyFont="1" applyFill="1" applyBorder="1"/>
    <xf numFmtId="0" fontId="0" fillId="6" borderId="46" xfId="0" applyFill="1" applyBorder="1" applyAlignment="1">
      <alignment horizontal="left"/>
    </xf>
    <xf numFmtId="10" fontId="0" fillId="6" borderId="47" xfId="3" applyNumberFormat="1" applyFont="1" applyFill="1" applyBorder="1"/>
    <xf numFmtId="49" fontId="0" fillId="0" borderId="9" xfId="0" applyNumberFormat="1" applyFont="1" applyBorder="1" applyAlignment="1" applyProtection="1">
      <alignment vertical="center" wrapText="1"/>
      <protection locked="0"/>
    </xf>
    <xf numFmtId="49" fontId="0" fillId="0" borderId="9" xfId="0" applyNumberFormat="1" applyFont="1" applyBorder="1" applyAlignment="1" applyProtection="1">
      <alignment vertical="center" wrapText="1"/>
      <protection locked="0"/>
    </xf>
    <xf numFmtId="1" fontId="14" fillId="0" borderId="9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Fill="1"/>
    <xf numFmtId="49" fontId="0" fillId="0" borderId="9" xfId="0" applyNumberFormat="1" applyFont="1" applyBorder="1" applyAlignment="1" applyProtection="1">
      <alignment vertical="center" wrapText="1"/>
      <protection locked="0"/>
    </xf>
    <xf numFmtId="49" fontId="0" fillId="0" borderId="10" xfId="0" applyNumberFormat="1" applyFont="1" applyBorder="1" applyAlignment="1" applyProtection="1">
      <alignment horizontal="left" vertical="center"/>
      <protection locked="0"/>
    </xf>
    <xf numFmtId="49" fontId="0" fillId="0" borderId="12" xfId="0" applyNumberFormat="1" applyFont="1" applyBorder="1" applyAlignment="1" applyProtection="1">
      <alignment horizontal="left" vertical="center"/>
      <protection locked="0"/>
    </xf>
    <xf numFmtId="49" fontId="0" fillId="0" borderId="11" xfId="0" applyNumberFormat="1" applyFont="1" applyBorder="1" applyAlignment="1" applyProtection="1">
      <alignment horizontal="left" vertical="center"/>
      <protection locked="0"/>
    </xf>
    <xf numFmtId="0" fontId="24" fillId="0" borderId="18" xfId="0" applyFont="1" applyBorder="1" applyAlignment="1">
      <alignment horizontal="center" vertical="center"/>
    </xf>
    <xf numFmtId="49" fontId="24" fillId="5" borderId="38" xfId="0" applyNumberFormat="1" applyFont="1" applyFill="1" applyBorder="1" applyAlignment="1">
      <alignment horizontal="center" vertical="center" wrapText="1"/>
    </xf>
    <xf numFmtId="49" fontId="24" fillId="4" borderId="38" xfId="0" applyNumberFormat="1" applyFont="1" applyFill="1" applyBorder="1" applyAlignment="1">
      <alignment horizontal="center" vertical="center" wrapText="1"/>
    </xf>
    <xf numFmtId="44" fontId="17" fillId="10" borderId="19" xfId="0" applyNumberFormat="1" applyFont="1" applyFill="1" applyBorder="1"/>
    <xf numFmtId="44" fontId="18" fillId="12" borderId="19" xfId="0" applyNumberFormat="1" applyFont="1" applyFill="1" applyBorder="1"/>
    <xf numFmtId="9" fontId="19" fillId="10" borderId="48" xfId="3" applyFont="1" applyFill="1" applyBorder="1"/>
    <xf numFmtId="0" fontId="0" fillId="0" borderId="0" xfId="0" applyBorder="1"/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/>
    </xf>
    <xf numFmtId="10" fontId="0" fillId="0" borderId="0" xfId="3" applyNumberFormat="1" applyFont="1" applyFill="1" applyBorder="1"/>
    <xf numFmtId="164" fontId="20" fillId="0" borderId="0" xfId="5" applyNumberFormat="1" applyFont="1" applyFill="1" applyBorder="1" applyAlignment="1">
      <alignment horizontal="center" vertical="center"/>
    </xf>
    <xf numFmtId="44" fontId="20" fillId="0" borderId="0" xfId="5" applyNumberFormat="1" applyFont="1" applyFill="1" applyBorder="1" applyAlignment="1">
      <alignment horizontal="center" vertical="center"/>
    </xf>
    <xf numFmtId="44" fontId="14" fillId="0" borderId="0" xfId="5" applyNumberFormat="1" applyFont="1" applyFill="1" applyBorder="1" applyAlignment="1">
      <alignment horizontal="center"/>
    </xf>
    <xf numFmtId="0" fontId="0" fillId="0" borderId="0" xfId="0" applyFill="1" applyBorder="1"/>
    <xf numFmtId="44" fontId="18" fillId="0" borderId="0" xfId="0" applyNumberFormat="1" applyFont="1" applyFill="1" applyBorder="1"/>
    <xf numFmtId="9" fontId="0" fillId="0" borderId="0" xfId="0" applyNumberFormat="1" applyFill="1" applyBorder="1"/>
    <xf numFmtId="0" fontId="0" fillId="0" borderId="0" xfId="0" applyFont="1" applyFill="1" applyProtection="1"/>
    <xf numFmtId="49" fontId="0" fillId="0" borderId="10" xfId="0" applyNumberFormat="1" applyFont="1" applyBorder="1" applyAlignment="1" applyProtection="1">
      <alignment horizontal="left" vertical="center"/>
      <protection locked="0"/>
    </xf>
    <xf numFmtId="49" fontId="0" fillId="0" borderId="12" xfId="0" applyNumberFormat="1" applyFont="1" applyBorder="1" applyAlignment="1" applyProtection="1">
      <alignment horizontal="left" vertical="center"/>
      <protection locked="0"/>
    </xf>
    <xf numFmtId="49" fontId="0" fillId="0" borderId="11" xfId="0" applyNumberFormat="1" applyFont="1" applyBorder="1" applyAlignment="1" applyProtection="1">
      <alignment horizontal="left" vertical="center"/>
      <protection locked="0"/>
    </xf>
    <xf numFmtId="49" fontId="0" fillId="0" borderId="10" xfId="0" applyNumberFormat="1" applyFont="1" applyBorder="1" applyAlignment="1" applyProtection="1">
      <alignment vertical="center" wrapText="1"/>
      <protection locked="0"/>
    </xf>
    <xf numFmtId="49" fontId="0" fillId="0" borderId="12" xfId="0" applyNumberFormat="1" applyFont="1" applyBorder="1" applyAlignment="1" applyProtection="1">
      <alignment vertical="center" wrapText="1"/>
      <protection locked="0"/>
    </xf>
    <xf numFmtId="49" fontId="0" fillId="0" borderId="11" xfId="0" applyNumberFormat="1" applyFont="1" applyBorder="1" applyAlignment="1" applyProtection="1">
      <alignment vertical="center" wrapText="1"/>
      <protection locked="0"/>
    </xf>
    <xf numFmtId="0" fontId="25" fillId="0" borderId="0" xfId="0" applyFont="1"/>
    <xf numFmtId="0" fontId="0" fillId="0" borderId="0" xfId="0" quotePrefix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quotePrefix="1" applyAlignment="1">
      <alignment wrapText="1"/>
    </xf>
    <xf numFmtId="0" fontId="0" fillId="0" borderId="0" xfId="0" quotePrefix="1" applyAlignment="1">
      <alignment horizontal="left" vertical="top" wrapText="1"/>
    </xf>
    <xf numFmtId="0" fontId="0" fillId="0" borderId="0" xfId="0" applyAlignment="1">
      <alignment wrapText="1"/>
    </xf>
    <xf numFmtId="0" fontId="1" fillId="0" borderId="10" xfId="0" applyFont="1" applyBorder="1" applyProtection="1"/>
    <xf numFmtId="0" fontId="1" fillId="0" borderId="12" xfId="0" applyFont="1" applyBorder="1" applyProtection="1"/>
    <xf numFmtId="0" fontId="1" fillId="0" borderId="11" xfId="0" applyFont="1" applyBorder="1" applyProtection="1"/>
    <xf numFmtId="0" fontId="0" fillId="0" borderId="9" xfId="0" applyFont="1" applyBorder="1" applyAlignment="1" applyProtection="1">
      <protection locked="0"/>
    </xf>
    <xf numFmtId="0" fontId="1" fillId="6" borderId="10" xfId="0" applyFont="1" applyFill="1" applyBorder="1" applyAlignment="1" applyProtection="1">
      <alignment wrapText="1"/>
    </xf>
    <xf numFmtId="0" fontId="1" fillId="6" borderId="12" xfId="0" applyFont="1" applyFill="1" applyBorder="1" applyAlignment="1" applyProtection="1">
      <alignment wrapText="1"/>
    </xf>
    <xf numFmtId="0" fontId="1" fillId="6" borderId="11" xfId="0" applyFont="1" applyFill="1" applyBorder="1" applyAlignment="1" applyProtection="1">
      <alignment wrapText="1"/>
    </xf>
    <xf numFmtId="0" fontId="0" fillId="5" borderId="9" xfId="0" applyFont="1" applyFill="1" applyBorder="1" applyAlignment="1" applyProtection="1">
      <protection locked="0"/>
    </xf>
    <xf numFmtId="49" fontId="0" fillId="0" borderId="9" xfId="0" applyNumberFormat="1" applyFont="1" applyBorder="1" applyAlignment="1" applyProtection="1">
      <alignment vertical="center" wrapText="1"/>
      <protection locked="0"/>
    </xf>
    <xf numFmtId="49" fontId="0" fillId="0" borderId="10" xfId="0" applyNumberFormat="1" applyFont="1" applyBorder="1" applyAlignment="1" applyProtection="1">
      <alignment horizontal="left" vertical="center"/>
      <protection locked="0"/>
    </xf>
    <xf numFmtId="49" fontId="0" fillId="0" borderId="12" xfId="0" applyNumberFormat="1" applyFont="1" applyBorder="1" applyAlignment="1" applyProtection="1">
      <alignment horizontal="left" vertical="center"/>
      <protection locked="0"/>
    </xf>
    <xf numFmtId="49" fontId="0" fillId="0" borderId="11" xfId="0" applyNumberFormat="1" applyFont="1" applyBorder="1" applyAlignment="1" applyProtection="1">
      <alignment horizontal="left" vertical="center"/>
      <protection locked="0"/>
    </xf>
    <xf numFmtId="49" fontId="5" fillId="0" borderId="9" xfId="0" applyNumberFormat="1" applyFont="1" applyBorder="1" applyAlignment="1" applyProtection="1">
      <alignment horizontal="right" vertical="center"/>
      <protection locked="0"/>
    </xf>
    <xf numFmtId="49" fontId="0" fillId="3" borderId="5" xfId="0" applyNumberFormat="1" applyFont="1" applyFill="1" applyBorder="1" applyAlignment="1" applyProtection="1">
      <alignment horizontal="center" vertical="center" wrapText="1"/>
    </xf>
    <xf numFmtId="49" fontId="0" fillId="3" borderId="0" xfId="0" applyNumberFormat="1" applyFont="1" applyFill="1" applyBorder="1" applyAlignment="1" applyProtection="1">
      <alignment horizontal="center" vertical="center" wrapText="1"/>
    </xf>
    <xf numFmtId="49" fontId="0" fillId="3" borderId="2" xfId="0" applyNumberFormat="1" applyFont="1" applyFill="1" applyBorder="1" applyAlignment="1" applyProtection="1">
      <alignment horizontal="center" vertical="center" wrapText="1"/>
    </xf>
    <xf numFmtId="49" fontId="0" fillId="0" borderId="10" xfId="0" applyNumberFormat="1" applyFont="1" applyBorder="1" applyAlignment="1" applyProtection="1">
      <alignment horizontal="center" vertical="center" wrapText="1"/>
      <protection locked="0"/>
    </xf>
    <xf numFmtId="49" fontId="0" fillId="0" borderId="12" xfId="0" applyNumberFormat="1" applyFont="1" applyBorder="1" applyAlignment="1" applyProtection="1">
      <alignment horizontal="center" vertical="center" wrapText="1"/>
      <protection locked="0"/>
    </xf>
    <xf numFmtId="49" fontId="0" fillId="0" borderId="11" xfId="0" applyNumberFormat="1" applyFont="1" applyBorder="1" applyAlignment="1" applyProtection="1">
      <alignment horizontal="center" vertical="center" wrapText="1"/>
      <protection locked="0"/>
    </xf>
    <xf numFmtId="49" fontId="5" fillId="0" borderId="8" xfId="0" applyNumberFormat="1" applyFont="1" applyBorder="1" applyAlignment="1" applyProtection="1">
      <alignment horizontal="right" vertical="center"/>
      <protection locked="0"/>
    </xf>
    <xf numFmtId="49" fontId="5" fillId="0" borderId="13" xfId="0" applyNumberFormat="1" applyFont="1" applyBorder="1" applyAlignment="1" applyProtection="1">
      <alignment horizontal="right" vertical="center"/>
      <protection locked="0"/>
    </xf>
    <xf numFmtId="49" fontId="5" fillId="0" borderId="6" xfId="0" applyNumberFormat="1" applyFont="1" applyBorder="1" applyAlignment="1" applyProtection="1">
      <alignment horizontal="right" vertical="center"/>
      <protection locked="0"/>
    </xf>
    <xf numFmtId="49" fontId="0" fillId="3" borderId="8" xfId="0" applyNumberFormat="1" applyFont="1" applyFill="1" applyBorder="1" applyAlignment="1" applyProtection="1">
      <alignment horizontal="center" vertical="center" wrapText="1"/>
    </xf>
    <xf numFmtId="49" fontId="0" fillId="3" borderId="13" xfId="0" applyNumberFormat="1" applyFont="1" applyFill="1" applyBorder="1" applyAlignment="1" applyProtection="1">
      <alignment horizontal="center" vertical="center" wrapText="1"/>
    </xf>
    <xf numFmtId="49" fontId="0" fillId="3" borderId="6" xfId="0" applyNumberFormat="1" applyFont="1" applyFill="1" applyBorder="1" applyAlignment="1" applyProtection="1">
      <alignment horizontal="center" vertical="center" wrapText="1"/>
    </xf>
    <xf numFmtId="0" fontId="0" fillId="0" borderId="14" xfId="0" applyFont="1" applyBorder="1" applyAlignment="1" applyProtection="1">
      <alignment horizontal="center" vertical="center"/>
    </xf>
    <xf numFmtId="0" fontId="0" fillId="0" borderId="15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44" fontId="0" fillId="0" borderId="9" xfId="0" applyNumberFormat="1" applyFont="1" applyBorder="1" applyProtection="1"/>
    <xf numFmtId="44" fontId="0" fillId="0" borderId="11" xfId="0" applyNumberFormat="1" applyFont="1" applyBorder="1" applyAlignment="1" applyProtection="1">
      <alignment horizontal="center" vertical="center"/>
    </xf>
    <xf numFmtId="44" fontId="11" fillId="0" borderId="9" xfId="0" applyNumberFormat="1" applyFont="1" applyBorder="1" applyProtection="1"/>
    <xf numFmtId="0" fontId="0" fillId="0" borderId="9" xfId="0" applyBorder="1" applyProtection="1">
      <protection locked="0"/>
    </xf>
  </cellXfs>
  <cellStyles count="6">
    <cellStyle name="Normal" xfId="0" builtinId="0"/>
    <cellStyle name="Normal 2" xfId="1" xr:uid="{E1A9C311-2EA3-4B19-8DBF-3E57CDC4EC43}"/>
    <cellStyle name="Normal 3" xfId="4" xr:uid="{0E058609-2870-493D-93C8-45E83036A95B}"/>
    <cellStyle name="Normal 4 2" xfId="5" xr:uid="{CF441961-A9CB-4315-95DB-19F9B8FC261C}"/>
    <cellStyle name="Percentatge" xfId="3" builtinId="5"/>
    <cellStyle name="Porcentaje 2" xfId="2" xr:uid="{F52CA7CD-28E4-4709-AE8A-2FF3AABEF11F}"/>
  </cellStyles>
  <dxfs count="4">
    <dxf>
      <fill>
        <patternFill>
          <bgColor rgb="FFFF9999"/>
        </patternFill>
      </fill>
    </dxf>
    <dxf>
      <fill>
        <patternFill>
          <bgColor rgb="FFFF9999"/>
        </patternFill>
      </fill>
    </dxf>
    <dxf>
      <font>
        <b val="0"/>
        <i val="0"/>
      </font>
      <fill>
        <patternFill>
          <bgColor theme="4" tint="0.79998168889431442"/>
        </patternFill>
      </fill>
      <border>
        <bottom style="medium">
          <color auto="1"/>
        </bottom>
      </border>
    </dxf>
    <dxf>
      <border>
        <bottom style="thin">
          <color auto="1"/>
        </bottom>
        <vertical style="thin">
          <color auto="1"/>
        </vertical>
      </border>
    </dxf>
  </dxfs>
  <tableStyles count="1" defaultTableStyle="TableStyleMedium2" defaultPivotStyle="PivotStyleLight16">
    <tableStyle name="Estil de taula pressupost" pivot="0" count="2" xr9:uid="{039240DD-C6B9-4227-B128-7BD617327C8B}">
      <tableStyleElement type="wholeTable" dxfId="3"/>
      <tableStyleElement type="headerRow" dxfId="2"/>
    </tableStyle>
  </tableStyles>
  <colors>
    <mruColors>
      <color rgb="FFFAFFDD"/>
      <color rgb="FFF8FFCD"/>
      <color rgb="FFF7FE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65314</xdr:colOff>
      <xdr:row>0</xdr:row>
      <xdr:rowOff>29391</xdr:rowOff>
    </xdr:from>
    <xdr:to>
      <xdr:col>8</xdr:col>
      <xdr:colOff>0</xdr:colOff>
      <xdr:row>2</xdr:row>
      <xdr:rowOff>164828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5A4BAFE-CF6C-470B-AF03-D37AA1A4FC4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7414" y="29391"/>
          <a:ext cx="2868386" cy="519612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65314</xdr:colOff>
      <xdr:row>0</xdr:row>
      <xdr:rowOff>29391</xdr:rowOff>
    </xdr:from>
    <xdr:to>
      <xdr:col>8</xdr:col>
      <xdr:colOff>0</xdr:colOff>
      <xdr:row>2</xdr:row>
      <xdr:rowOff>161653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8FE76BC-024B-40EC-A361-8B75690CA7E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7414" y="29391"/>
          <a:ext cx="2868386" cy="519612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65314</xdr:colOff>
      <xdr:row>0</xdr:row>
      <xdr:rowOff>29391</xdr:rowOff>
    </xdr:from>
    <xdr:to>
      <xdr:col>8</xdr:col>
      <xdr:colOff>0</xdr:colOff>
      <xdr:row>2</xdr:row>
      <xdr:rowOff>161653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37683DA-43FE-459D-B6F9-B754290E23B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7414" y="29391"/>
          <a:ext cx="2868386" cy="519612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65314</xdr:colOff>
      <xdr:row>0</xdr:row>
      <xdr:rowOff>29391</xdr:rowOff>
    </xdr:from>
    <xdr:to>
      <xdr:col>8</xdr:col>
      <xdr:colOff>0</xdr:colOff>
      <xdr:row>2</xdr:row>
      <xdr:rowOff>161653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726CFE8-CE1B-44CF-8679-6C6E01AF146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7414" y="29391"/>
          <a:ext cx="2868386" cy="519612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1085850</xdr:colOff>
      <xdr:row>8</xdr:row>
      <xdr:rowOff>38100</xdr:rowOff>
    </xdr:from>
    <xdr:to>
      <xdr:col>15</xdr:col>
      <xdr:colOff>1285875</xdr:colOff>
      <xdr:row>9</xdr:row>
      <xdr:rowOff>38100</xdr:rowOff>
    </xdr:to>
    <xdr:sp macro="" textlink="">
      <xdr:nvSpPr>
        <xdr:cNvPr id="6" name="Fletxa: cap amunt 5">
          <a:extLst>
            <a:ext uri="{FF2B5EF4-FFF2-40B4-BE49-F238E27FC236}">
              <a16:creationId xmlns:a16="http://schemas.microsoft.com/office/drawing/2014/main" id="{0F2584DA-E1E3-405A-9F66-CA119A7D7375}"/>
            </a:ext>
          </a:extLst>
        </xdr:cNvPr>
        <xdr:cNvSpPr/>
      </xdr:nvSpPr>
      <xdr:spPr>
        <a:xfrm>
          <a:off x="16954500" y="1352550"/>
          <a:ext cx="200025" cy="200025"/>
        </a:xfrm>
        <a:prstGeom prst="upArrow">
          <a:avLst/>
        </a:prstGeom>
        <a:solidFill>
          <a:schemeClr val="bg1">
            <a:lumMod val="50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a-ES" sz="1100">
            <a:solidFill>
              <a:schemeClr val="bg1">
                <a:lumMod val="85000"/>
              </a:schemeClr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36206-3B3C-422E-90EA-AF9CA6DA49B4}">
  <dimension ref="B2:J24"/>
  <sheetViews>
    <sheetView showGridLines="0" showRowColHeaders="0" tabSelected="1" topLeftCell="A21" zoomScaleNormal="100" zoomScaleSheetLayoutView="55" zoomScalePageLayoutView="110" workbookViewId="0">
      <selection activeCell="B21" sqref="B21:J21"/>
    </sheetView>
  </sheetViews>
  <sheetFormatPr defaultColWidth="10.81640625" defaultRowHeight="14.5" x14ac:dyDescent="0.35"/>
  <cols>
    <col min="1" max="1" width="2.81640625" customWidth="1"/>
    <col min="2" max="2" width="12.81640625" style="8" customWidth="1"/>
    <col min="3" max="10" width="10.81640625" style="8"/>
  </cols>
  <sheetData>
    <row r="2" spans="2:10" s="7" customFormat="1" ht="15.5" x14ac:dyDescent="0.35">
      <c r="B2" s="6" t="s">
        <v>29</v>
      </c>
    </row>
    <row r="3" spans="2:10" s="7" customFormat="1" x14ac:dyDescent="0.35"/>
    <row r="4" spans="2:10" s="7" customFormat="1" x14ac:dyDescent="0.35"/>
    <row r="5" spans="2:10" s="7" customFormat="1" x14ac:dyDescent="0.35">
      <c r="B5" s="5" t="s">
        <v>30</v>
      </c>
      <c r="C5" s="7" t="s">
        <v>31</v>
      </c>
    </row>
    <row r="7" spans="2:10" x14ac:dyDescent="0.35">
      <c r="B7" s="196" t="s">
        <v>71</v>
      </c>
      <c r="C7" s="196"/>
      <c r="D7" s="196"/>
      <c r="E7" s="196"/>
      <c r="F7" s="196"/>
      <c r="G7" s="196"/>
      <c r="H7" s="196"/>
      <c r="I7" s="196"/>
      <c r="J7" s="196"/>
    </row>
    <row r="8" spans="2:10" x14ac:dyDescent="0.35">
      <c r="B8" s="198"/>
      <c r="C8" s="198"/>
      <c r="D8" s="198"/>
      <c r="E8" s="198"/>
      <c r="F8" s="198"/>
      <c r="G8" s="198"/>
      <c r="H8" s="198"/>
      <c r="I8" s="198"/>
      <c r="J8" s="198"/>
    </row>
    <row r="9" spans="2:10" ht="30.65" customHeight="1" x14ac:dyDescent="0.35">
      <c r="B9" s="196" t="s">
        <v>32</v>
      </c>
      <c r="C9" s="196"/>
      <c r="D9" s="196"/>
      <c r="E9" s="196"/>
      <c r="F9" s="196"/>
      <c r="G9" s="196"/>
      <c r="H9" s="196"/>
      <c r="I9" s="196"/>
      <c r="J9" s="196"/>
    </row>
    <row r="10" spans="2:10" x14ac:dyDescent="0.35">
      <c r="B10" s="198"/>
      <c r="C10" s="198"/>
      <c r="D10" s="198"/>
      <c r="E10" s="198"/>
      <c r="F10" s="198"/>
      <c r="G10" s="198"/>
      <c r="H10" s="198"/>
      <c r="I10" s="198"/>
      <c r="J10" s="198"/>
    </row>
    <row r="11" spans="2:10" ht="27.65" customHeight="1" x14ac:dyDescent="0.35">
      <c r="B11" s="196" t="s">
        <v>59</v>
      </c>
      <c r="C11" s="196"/>
      <c r="D11" s="196"/>
      <c r="E11" s="196"/>
      <c r="F11" s="196"/>
      <c r="G11" s="196"/>
      <c r="H11" s="196"/>
      <c r="I11" s="196"/>
      <c r="J11" s="196"/>
    </row>
    <row r="13" spans="2:10" ht="51" customHeight="1" x14ac:dyDescent="0.35">
      <c r="B13" s="196" t="s">
        <v>58</v>
      </c>
      <c r="C13" s="196"/>
      <c r="D13" s="196"/>
      <c r="E13" s="196"/>
      <c r="F13" s="196"/>
      <c r="G13" s="196"/>
      <c r="H13" s="196"/>
      <c r="I13" s="196"/>
      <c r="J13" s="196"/>
    </row>
    <row r="14" spans="2:10" x14ac:dyDescent="0.35">
      <c r="B14" s="41"/>
    </row>
    <row r="15" spans="2:10" ht="43.9" customHeight="1" x14ac:dyDescent="0.35">
      <c r="B15" s="196" t="s">
        <v>60</v>
      </c>
      <c r="C15" s="196"/>
      <c r="D15" s="196"/>
      <c r="E15" s="196"/>
      <c r="F15" s="196"/>
      <c r="G15" s="196"/>
      <c r="H15" s="196"/>
      <c r="I15" s="196"/>
      <c r="J15" s="196"/>
    </row>
    <row r="17" spans="2:10" ht="43.15" customHeight="1" x14ac:dyDescent="0.35">
      <c r="B17" s="196" t="s">
        <v>61</v>
      </c>
      <c r="C17" s="196"/>
      <c r="D17" s="196"/>
      <c r="E17" s="196"/>
      <c r="F17" s="196"/>
      <c r="G17" s="196"/>
      <c r="H17" s="196"/>
      <c r="I17" s="196"/>
      <c r="J17" s="196"/>
    </row>
    <row r="19" spans="2:10" ht="53.25" customHeight="1" x14ac:dyDescent="0.35">
      <c r="B19" s="196" t="s">
        <v>62</v>
      </c>
      <c r="C19" s="196"/>
      <c r="D19" s="196"/>
      <c r="E19" s="196"/>
      <c r="F19" s="196"/>
      <c r="G19" s="196"/>
      <c r="H19" s="196"/>
      <c r="I19" s="196"/>
      <c r="J19" s="196"/>
    </row>
    <row r="21" spans="2:10" ht="51.75" customHeight="1" x14ac:dyDescent="0.35">
      <c r="B21" s="196" t="s">
        <v>79</v>
      </c>
      <c r="C21" s="196"/>
      <c r="D21" s="196"/>
      <c r="E21" s="196"/>
      <c r="F21" s="196"/>
      <c r="G21" s="196"/>
      <c r="H21" s="196"/>
      <c r="I21" s="196"/>
      <c r="J21" s="196"/>
    </row>
    <row r="23" spans="2:10" x14ac:dyDescent="0.35">
      <c r="B23" s="197" t="s">
        <v>33</v>
      </c>
      <c r="C23" s="197"/>
      <c r="D23" s="197"/>
      <c r="E23" s="197"/>
      <c r="F23" s="197"/>
      <c r="G23" s="197"/>
      <c r="H23" s="197"/>
      <c r="I23" s="197"/>
      <c r="J23" s="197"/>
    </row>
    <row r="24" spans="2:10" x14ac:dyDescent="0.35">
      <c r="B24" s="194" t="s">
        <v>48</v>
      </c>
      <c r="C24" s="195"/>
      <c r="D24" s="195"/>
      <c r="E24" s="195"/>
      <c r="F24" s="195"/>
      <c r="G24" s="195"/>
      <c r="H24" s="195"/>
      <c r="I24" s="195"/>
      <c r="J24" s="195"/>
    </row>
  </sheetData>
  <sheetProtection algorithmName="SHA-512" hashValue="WJANQHUcHDx1mU9+1I6knVsrpnAOptliBWoAxlb8dSpjxqnpFOS22hEGsPEqiWXjBpbo1TOqXEoyJ1pw/MRSgA==" saltValue="C84qVsa8rMkXmGMHvX35Vw==" spinCount="100000" sheet="1" selectLockedCells="1" selectUnlockedCells="1"/>
  <mergeCells count="12">
    <mergeCell ref="B13:J13"/>
    <mergeCell ref="B21:J21"/>
    <mergeCell ref="B7:J7"/>
    <mergeCell ref="B8:J8"/>
    <mergeCell ref="B9:J9"/>
    <mergeCell ref="B10:J10"/>
    <mergeCell ref="B11:J11"/>
    <mergeCell ref="B24:J24"/>
    <mergeCell ref="B15:J15"/>
    <mergeCell ref="B17:J17"/>
    <mergeCell ref="B19:J19"/>
    <mergeCell ref="B23:J23"/>
  </mergeCells>
  <pageMargins left="0.7" right="0.7" top="0.75" bottom="0.75" header="0.3" footer="0.3"/>
  <pageSetup paperSize="9" scale="87" orientation="portrait" horizontalDpi="300" verticalDpi="300" r:id="rId1"/>
  <headerFooter>
    <oddFooter>&amp;RPressupost INNOTEC
Versió 1, 14 de juny de 2021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98E97-41A0-4F20-BB69-421355171871}">
  <dimension ref="A1:BF133"/>
  <sheetViews>
    <sheetView showGridLines="0" topLeftCell="A40" zoomScale="90" zoomScaleNormal="90" zoomScaleSheetLayoutView="100" workbookViewId="0">
      <selection activeCell="G40" sqref="G40"/>
    </sheetView>
  </sheetViews>
  <sheetFormatPr defaultColWidth="19.7265625" defaultRowHeight="14.5" x14ac:dyDescent="0.35"/>
  <cols>
    <col min="1" max="1" width="19.7265625" style="9"/>
    <col min="2" max="2" width="20" style="9" customWidth="1"/>
    <col min="3" max="3" width="17.7265625" style="9" hidden="1" customWidth="1"/>
    <col min="4" max="4" width="29.26953125" style="9" customWidth="1"/>
    <col min="5" max="5" width="11.54296875" style="9" customWidth="1"/>
    <col min="6" max="6" width="10.81640625" style="9" hidden="1" customWidth="1"/>
    <col min="7" max="7" width="15.7265625" style="9" customWidth="1"/>
    <col min="8" max="8" width="28.26953125" style="9" customWidth="1"/>
    <col min="9" max="9" width="26.453125" style="10" hidden="1" customWidth="1"/>
    <col min="10" max="10" width="7.26953125" style="10" hidden="1" customWidth="1"/>
    <col min="11" max="11" width="12.7265625" style="10" hidden="1" customWidth="1"/>
    <col min="12" max="12" width="7.7265625" style="10" customWidth="1"/>
    <col min="13" max="58" width="19.7265625" style="10"/>
    <col min="59" max="16384" width="19.7265625" style="9"/>
  </cols>
  <sheetData>
    <row r="1" spans="1:11" s="10" customFormat="1" x14ac:dyDescent="0.35"/>
    <row r="2" spans="1:11" s="10" customFormat="1" x14ac:dyDescent="0.35"/>
    <row r="3" spans="1:11" s="10" customFormat="1" x14ac:dyDescent="0.35"/>
    <row r="4" spans="1:11" s="10" customFormat="1" ht="18.5" x14ac:dyDescent="0.35">
      <c r="A4" s="59" t="s">
        <v>34</v>
      </c>
    </row>
    <row r="5" spans="1:11" s="10" customFormat="1" ht="18.5" x14ac:dyDescent="0.45">
      <c r="A5" s="60"/>
    </row>
    <row r="6" spans="1:11" s="10" customFormat="1" x14ac:dyDescent="0.35">
      <c r="A6" t="s">
        <v>84</v>
      </c>
    </row>
    <row r="7" spans="1:11" s="10" customFormat="1" x14ac:dyDescent="0.35"/>
    <row r="8" spans="1:11" s="10" customFormat="1" x14ac:dyDescent="0.35">
      <c r="A8" s="199" t="s">
        <v>42</v>
      </c>
      <c r="B8" s="200"/>
      <c r="C8" s="201"/>
      <c r="D8" s="202"/>
      <c r="E8" s="202"/>
      <c r="F8" s="202"/>
      <c r="G8" s="202"/>
    </row>
    <row r="9" spans="1:11" s="10" customFormat="1" x14ac:dyDescent="0.35">
      <c r="A9" s="199" t="s">
        <v>66</v>
      </c>
      <c r="B9" s="200"/>
      <c r="C9" s="201"/>
      <c r="D9" s="202"/>
      <c r="E9" s="202"/>
      <c r="F9" s="202"/>
      <c r="G9" s="202"/>
    </row>
    <row r="10" spans="1:11" s="10" customFormat="1" hidden="1" x14ac:dyDescent="0.35">
      <c r="A10" s="203" t="s">
        <v>41</v>
      </c>
      <c r="B10" s="204"/>
      <c r="C10" s="205"/>
      <c r="D10" s="206"/>
      <c r="E10" s="206"/>
      <c r="F10" s="206"/>
      <c r="G10" s="206"/>
    </row>
    <row r="11" spans="1:11" s="10" customFormat="1" x14ac:dyDescent="0.35">
      <c r="A11" s="199" t="s">
        <v>9</v>
      </c>
      <c r="B11" s="200"/>
      <c r="C11" s="201"/>
      <c r="D11" s="202"/>
      <c r="E11" s="202"/>
      <c r="F11" s="202"/>
      <c r="G11" s="202"/>
    </row>
    <row r="12" spans="1:11" s="10" customFormat="1" x14ac:dyDescent="0.35">
      <c r="A12" s="199" t="s">
        <v>10</v>
      </c>
      <c r="B12" s="200"/>
      <c r="C12" s="201"/>
      <c r="D12" s="202"/>
      <c r="E12" s="202"/>
      <c r="F12" s="202"/>
      <c r="G12" s="202"/>
    </row>
    <row r="13" spans="1:11" s="10" customFormat="1" x14ac:dyDescent="0.35">
      <c r="A13" s="199" t="s">
        <v>11</v>
      </c>
      <c r="B13" s="200"/>
      <c r="C13" s="201"/>
      <c r="D13" s="202"/>
      <c r="E13" s="202"/>
      <c r="F13" s="202"/>
      <c r="G13" s="202"/>
      <c r="H13" s="186"/>
    </row>
    <row r="14" spans="1:11" s="10" customFormat="1" x14ac:dyDescent="0.35">
      <c r="A14" s="61"/>
    </row>
    <row r="15" spans="1:11" s="10" customFormat="1" x14ac:dyDescent="0.35">
      <c r="A15" s="61" t="s">
        <v>1</v>
      </c>
    </row>
    <row r="16" spans="1:11" s="10" customFormat="1" x14ac:dyDescent="0.35">
      <c r="H16" s="20"/>
      <c r="I16" s="20"/>
      <c r="J16" s="20"/>
      <c r="K16" s="20"/>
    </row>
    <row r="17" spans="1:11" s="10" customFormat="1" ht="29.5" thickBot="1" x14ac:dyDescent="0.4">
      <c r="A17" s="74" t="s">
        <v>63</v>
      </c>
      <c r="B17" s="75" t="s">
        <v>64</v>
      </c>
      <c r="C17" s="11" t="s">
        <v>22</v>
      </c>
      <c r="D17" s="75" t="s">
        <v>7</v>
      </c>
      <c r="E17" s="57" t="s">
        <v>8</v>
      </c>
      <c r="F17" s="51" t="s">
        <v>23</v>
      </c>
      <c r="G17" s="57" t="s">
        <v>6</v>
      </c>
      <c r="H17" s="57" t="s">
        <v>24</v>
      </c>
      <c r="I17" s="11" t="s">
        <v>25</v>
      </c>
      <c r="J17" s="13" t="s">
        <v>18</v>
      </c>
      <c r="K17" s="13" t="s">
        <v>19</v>
      </c>
    </row>
    <row r="18" spans="1:11" s="10" customFormat="1" x14ac:dyDescent="0.35">
      <c r="A18" s="18" t="s">
        <v>80</v>
      </c>
      <c r="B18" s="21"/>
      <c r="C18" s="22"/>
      <c r="D18" s="23"/>
      <c r="E18" s="46"/>
      <c r="F18" s="47"/>
      <c r="G18" s="48"/>
      <c r="H18" s="49">
        <f t="shared" ref="H18:H41" si="0">+E18*G18</f>
        <v>0</v>
      </c>
      <c r="I18" s="27">
        <f t="shared" ref="I18:I42" si="1">+F18*G18</f>
        <v>0</v>
      </c>
      <c r="J18" s="28">
        <f>IF($D$10="Agent TECNIO",1,IF(AND($D$10="Gran empresa",C18="Recerca"),Hoja2I!$C$15,IF(AND($D$10="Gran empresa",C18="Desenvolupament"),Hoja2I!$C$18,IF(AND($D$10="Mitjana empresa",C18="Recerca"),Hoja2I!$C$14,IF(AND($D$10="Mitjana empresa",C18="Desenvolupament"),Hoja2I!$C$17,IF(AND($D$10="Petita empresa",C18="Recerca"),Hoja2I!$C$13,IF(AND($D$10="Petita empresa",C18="Desenvolupament"),Hoja2I!$C$16,0)))))))</f>
        <v>0</v>
      </c>
      <c r="K18" s="29">
        <f t="shared" ref="K18:K42" si="2">+J18*I18</f>
        <v>0</v>
      </c>
    </row>
    <row r="19" spans="1:11" s="10" customFormat="1" x14ac:dyDescent="0.35">
      <c r="A19" s="43" t="s">
        <v>81</v>
      </c>
      <c r="B19" s="44"/>
      <c r="C19" s="45"/>
      <c r="D19" s="56"/>
      <c r="E19" s="46"/>
      <c r="F19" s="47"/>
      <c r="G19" s="48"/>
      <c r="H19" s="49">
        <f t="shared" si="0"/>
        <v>0</v>
      </c>
      <c r="I19" s="27">
        <f t="shared" si="1"/>
        <v>0</v>
      </c>
      <c r="J19" s="28">
        <f>IF($D$10="Agent TECNIO",1,IF(AND($D$10="Gran empresa",C19="Recerca"),Hoja2I!$C$15,IF(AND($D$10="Gran empresa",C19="Desenvolupament"),Hoja2I!$C$18,IF(AND($D$10="Mitjana empresa",C19="Recerca"),Hoja2I!$C$14,IF(AND($D$10="Mitjana empresa",C19="Desenvolupament"),Hoja2I!$C$17,IF(AND($D$10="Petita empresa",C19="Recerca"),Hoja2I!$C$13,IF(AND($D$10="Petita empresa",C19="Desenvolupament"),Hoja2I!$C$16,0)))))))</f>
        <v>0</v>
      </c>
      <c r="K19" s="29">
        <f t="shared" si="2"/>
        <v>0</v>
      </c>
    </row>
    <row r="20" spans="1:11" s="10" customFormat="1" x14ac:dyDescent="0.35">
      <c r="A20" s="43" t="s">
        <v>82</v>
      </c>
      <c r="B20" s="44"/>
      <c r="C20" s="45"/>
      <c r="D20" s="56"/>
      <c r="E20" s="46"/>
      <c r="F20" s="47"/>
      <c r="G20" s="48"/>
      <c r="H20" s="49">
        <f t="shared" si="0"/>
        <v>0</v>
      </c>
      <c r="I20" s="27">
        <f t="shared" si="1"/>
        <v>0</v>
      </c>
      <c r="J20" s="28">
        <f>IF($D$10="Agent TECNIO",1,IF(AND($D$10="Gran empresa",C20="Recerca"),Hoja2I!$C$15,IF(AND($D$10="Gran empresa",C20="Desenvolupament"),Hoja2I!$C$18,IF(AND($D$10="Mitjana empresa",C20="Recerca"),Hoja2I!$C$14,IF(AND($D$10="Mitjana empresa",C20="Desenvolupament"),Hoja2I!$C$17,IF(AND($D$10="Petita empresa",C20="Recerca"),Hoja2I!$C$13,IF(AND($D$10="Petita empresa",C20="Desenvolupament"),Hoja2I!$C$16,0)))))))</f>
        <v>0</v>
      </c>
      <c r="K20" s="29">
        <f t="shared" si="2"/>
        <v>0</v>
      </c>
    </row>
    <row r="21" spans="1:11" s="10" customFormat="1" x14ac:dyDescent="0.35">
      <c r="A21" s="43"/>
      <c r="B21" s="44"/>
      <c r="C21" s="45"/>
      <c r="D21" s="56"/>
      <c r="E21" s="46"/>
      <c r="F21" s="47"/>
      <c r="G21" s="48"/>
      <c r="H21" s="49">
        <f t="shared" si="0"/>
        <v>0</v>
      </c>
      <c r="I21" s="27">
        <f t="shared" si="1"/>
        <v>0</v>
      </c>
      <c r="J21" s="28">
        <f>IF($D$10="Agent TECNIO",1,IF(AND($D$10="Gran empresa",C21="Recerca"),Hoja2I!$C$15,IF(AND($D$10="Gran empresa",C21="Desenvolupament"),Hoja2I!$C$18,IF(AND($D$10="Mitjana empresa",C21="Recerca"),Hoja2I!$C$14,IF(AND($D$10="Mitjana empresa",C21="Desenvolupament"),Hoja2I!$C$17,IF(AND($D$10="Petita empresa",C21="Recerca"),Hoja2I!$C$13,IF(AND($D$10="Petita empresa",C21="Desenvolupament"),Hoja2I!$C$16,0)))))))</f>
        <v>0</v>
      </c>
      <c r="K21" s="29">
        <f t="shared" si="2"/>
        <v>0</v>
      </c>
    </row>
    <row r="22" spans="1:11" s="10" customFormat="1" x14ac:dyDescent="0.35">
      <c r="A22" s="43"/>
      <c r="B22" s="44"/>
      <c r="C22" s="45"/>
      <c r="D22" s="80"/>
      <c r="E22" s="46"/>
      <c r="F22" s="47"/>
      <c r="G22" s="48"/>
      <c r="H22" s="49">
        <f t="shared" si="0"/>
        <v>0</v>
      </c>
      <c r="I22" s="27">
        <f t="shared" si="1"/>
        <v>0</v>
      </c>
      <c r="J22" s="28">
        <f>IF($D$10="Agent TECNIO",1,IF(AND($D$10="Gran empresa",C22="Recerca"),Hoja2I!$C$15,IF(AND($D$10="Gran empresa",C22="Desenvolupament"),Hoja2I!$C$18,IF(AND($D$10="Mitjana empresa",C22="Recerca"),Hoja2I!$C$14,IF(AND($D$10="Mitjana empresa",C22="Desenvolupament"),Hoja2I!$C$17,IF(AND($D$10="Petita empresa",C22="Recerca"),Hoja2I!$C$13,IF(AND($D$10="Petita empresa",C22="Desenvolupament"),Hoja2I!$C$16,0)))))))</f>
        <v>0</v>
      </c>
      <c r="K22" s="29">
        <f t="shared" si="2"/>
        <v>0</v>
      </c>
    </row>
    <row r="23" spans="1:11" s="10" customFormat="1" x14ac:dyDescent="0.35">
      <c r="A23" s="43"/>
      <c r="B23" s="44"/>
      <c r="C23" s="45"/>
      <c r="D23" s="56"/>
      <c r="E23" s="46"/>
      <c r="F23" s="47"/>
      <c r="G23" s="48"/>
      <c r="H23" s="49">
        <f t="shared" si="0"/>
        <v>0</v>
      </c>
      <c r="I23" s="27">
        <f t="shared" si="1"/>
        <v>0</v>
      </c>
      <c r="J23" s="28">
        <f>IF($D$10="Agent TECNIO",1,IF(AND($D$10="Gran empresa",C23="Recerca"),Hoja2I!$C$15,IF(AND($D$10="Gran empresa",C23="Desenvolupament"),Hoja2I!$C$18,IF(AND($D$10="Mitjana empresa",C23="Recerca"),Hoja2I!$C$14,IF(AND($D$10="Mitjana empresa",C23="Desenvolupament"),Hoja2I!$C$17,IF(AND($D$10="Petita empresa",C23="Recerca"),Hoja2I!$C$13,IF(AND($D$10="Petita empresa",C23="Desenvolupament"),Hoja2I!$C$16,0)))))))</f>
        <v>0</v>
      </c>
      <c r="K23" s="29">
        <f t="shared" si="2"/>
        <v>0</v>
      </c>
    </row>
    <row r="24" spans="1:11" s="10" customFormat="1" x14ac:dyDescent="0.35">
      <c r="A24" s="43"/>
      <c r="B24" s="44"/>
      <c r="C24" s="45"/>
      <c r="D24" s="80"/>
      <c r="E24" s="46"/>
      <c r="F24" s="47"/>
      <c r="G24" s="48"/>
      <c r="H24" s="49">
        <f t="shared" si="0"/>
        <v>0</v>
      </c>
      <c r="I24" s="27">
        <f t="shared" si="1"/>
        <v>0</v>
      </c>
      <c r="J24" s="28">
        <f>IF($D$10="Agent TECNIO",1,IF(AND($D$10="Gran empresa",C24="Recerca"),Hoja2I!$C$15,IF(AND($D$10="Gran empresa",C24="Desenvolupament"),Hoja2I!$C$18,IF(AND($D$10="Mitjana empresa",C24="Recerca"),Hoja2I!$C$14,IF(AND($D$10="Mitjana empresa",C24="Desenvolupament"),Hoja2I!$C$17,IF(AND($D$10="Petita empresa",C24="Recerca"),Hoja2I!$C$13,IF(AND($D$10="Petita empresa",C24="Desenvolupament"),Hoja2I!$C$16,0)))))))</f>
        <v>0</v>
      </c>
      <c r="K24" s="29">
        <f t="shared" si="2"/>
        <v>0</v>
      </c>
    </row>
    <row r="25" spans="1:11" s="10" customFormat="1" x14ac:dyDescent="0.35">
      <c r="A25" s="43"/>
      <c r="B25" s="44"/>
      <c r="C25" s="45"/>
      <c r="D25" s="80"/>
      <c r="E25" s="46"/>
      <c r="F25" s="47"/>
      <c r="G25" s="48"/>
      <c r="H25" s="49">
        <f t="shared" si="0"/>
        <v>0</v>
      </c>
      <c r="I25" s="27">
        <f t="shared" si="1"/>
        <v>0</v>
      </c>
      <c r="J25" s="28">
        <f>IF($D$10="Agent TECNIO",1,IF(AND($D$10="Gran empresa",C25="Recerca"),Hoja2I!$C$15,IF(AND($D$10="Gran empresa",C25="Desenvolupament"),Hoja2I!$C$18,IF(AND($D$10="Mitjana empresa",C25="Recerca"),Hoja2I!$C$14,IF(AND($D$10="Mitjana empresa",C25="Desenvolupament"),Hoja2I!$C$17,IF(AND($D$10="Petita empresa",C25="Recerca"),Hoja2I!$C$13,IF(AND($D$10="Petita empresa",C25="Desenvolupament"),Hoja2I!$C$16,0)))))))</f>
        <v>0</v>
      </c>
      <c r="K25" s="29">
        <f t="shared" si="2"/>
        <v>0</v>
      </c>
    </row>
    <row r="26" spans="1:11" s="10" customFormat="1" x14ac:dyDescent="0.35">
      <c r="A26" s="43"/>
      <c r="B26" s="44"/>
      <c r="C26" s="45"/>
      <c r="D26" s="56"/>
      <c r="E26" s="46"/>
      <c r="F26" s="47"/>
      <c r="G26" s="48"/>
      <c r="H26" s="49">
        <f t="shared" si="0"/>
        <v>0</v>
      </c>
      <c r="I26" s="27">
        <f t="shared" si="1"/>
        <v>0</v>
      </c>
      <c r="J26" s="28">
        <f>IF($D$10="Agent TECNIO",1,IF(AND($D$10="Gran empresa",C26="Recerca"),Hoja2I!$C$15,IF(AND($D$10="Gran empresa",C26="Desenvolupament"),Hoja2I!$C$18,IF(AND($D$10="Mitjana empresa",C26="Recerca"),Hoja2I!$C$14,IF(AND($D$10="Mitjana empresa",C26="Desenvolupament"),Hoja2I!$C$17,IF(AND($D$10="Petita empresa",C26="Recerca"),Hoja2I!$C$13,IF(AND($D$10="Petita empresa",C26="Desenvolupament"),Hoja2I!$C$16,0)))))))</f>
        <v>0</v>
      </c>
      <c r="K26" s="29">
        <f t="shared" si="2"/>
        <v>0</v>
      </c>
    </row>
    <row r="27" spans="1:11" s="10" customFormat="1" x14ac:dyDescent="0.35">
      <c r="A27" s="43"/>
      <c r="B27" s="44"/>
      <c r="C27" s="45"/>
      <c r="D27" s="56"/>
      <c r="E27" s="46"/>
      <c r="F27" s="47"/>
      <c r="G27" s="48"/>
      <c r="H27" s="49">
        <f t="shared" si="0"/>
        <v>0</v>
      </c>
      <c r="I27" s="27">
        <f t="shared" si="1"/>
        <v>0</v>
      </c>
      <c r="J27" s="28">
        <f>IF($D$10="Agent TECNIO",1,IF(AND($D$10="Gran empresa",C27="Recerca"),Hoja2I!$C$15,IF(AND($D$10="Gran empresa",C27="Desenvolupament"),Hoja2I!$C$18,IF(AND($D$10="Mitjana empresa",C27="Recerca"),Hoja2I!$C$14,IF(AND($D$10="Mitjana empresa",C27="Desenvolupament"),Hoja2I!$C$17,IF(AND($D$10="Petita empresa",C27="Recerca"),Hoja2I!$C$13,IF(AND($D$10="Petita empresa",C27="Desenvolupament"),Hoja2I!$C$16,0)))))))</f>
        <v>0</v>
      </c>
      <c r="K27" s="29">
        <f t="shared" si="2"/>
        <v>0</v>
      </c>
    </row>
    <row r="28" spans="1:11" s="10" customFormat="1" x14ac:dyDescent="0.35">
      <c r="A28" s="43"/>
      <c r="B28" s="44"/>
      <c r="C28" s="45"/>
      <c r="D28" s="56"/>
      <c r="E28" s="46"/>
      <c r="F28" s="47"/>
      <c r="G28" s="48"/>
      <c r="H28" s="49">
        <f t="shared" si="0"/>
        <v>0</v>
      </c>
      <c r="I28" s="27">
        <f t="shared" si="1"/>
        <v>0</v>
      </c>
      <c r="J28" s="28">
        <f>IF($D$10="Agent TECNIO",1,IF(AND($D$10="Gran empresa",C28="Recerca"),Hoja2I!$C$15,IF(AND($D$10="Gran empresa",C28="Desenvolupament"),Hoja2I!$C$18,IF(AND($D$10="Mitjana empresa",C28="Recerca"),Hoja2I!$C$14,IF(AND($D$10="Mitjana empresa",C28="Desenvolupament"),Hoja2I!$C$17,IF(AND($D$10="Petita empresa",C28="Recerca"),Hoja2I!$C$13,IF(AND($D$10="Petita empresa",C28="Desenvolupament"),Hoja2I!$C$16,0)))))))</f>
        <v>0</v>
      </c>
      <c r="K28" s="29">
        <f t="shared" si="2"/>
        <v>0</v>
      </c>
    </row>
    <row r="29" spans="1:11" s="10" customFormat="1" x14ac:dyDescent="0.35">
      <c r="A29" s="43"/>
      <c r="B29" s="44"/>
      <c r="C29" s="45"/>
      <c r="D29" s="56"/>
      <c r="E29" s="46"/>
      <c r="F29" s="47"/>
      <c r="G29" s="48"/>
      <c r="H29" s="49">
        <f t="shared" si="0"/>
        <v>0</v>
      </c>
      <c r="I29" s="27">
        <f t="shared" si="1"/>
        <v>0</v>
      </c>
      <c r="J29" s="28">
        <f>IF($D$10="Agent TECNIO",1,IF(AND($D$10="Gran empresa",C29="Recerca"),Hoja2I!$C$15,IF(AND($D$10="Gran empresa",C29="Desenvolupament"),Hoja2I!$C$18,IF(AND($D$10="Mitjana empresa",C29="Recerca"),Hoja2I!$C$14,IF(AND($D$10="Mitjana empresa",C29="Desenvolupament"),Hoja2I!$C$17,IF(AND($D$10="Petita empresa",C29="Recerca"),Hoja2I!$C$13,IF(AND($D$10="Petita empresa",C29="Desenvolupament"),Hoja2I!$C$16,0)))))))</f>
        <v>0</v>
      </c>
      <c r="K29" s="29">
        <f t="shared" si="2"/>
        <v>0</v>
      </c>
    </row>
    <row r="30" spans="1:11" s="10" customFormat="1" x14ac:dyDescent="0.35">
      <c r="A30" s="43"/>
      <c r="B30" s="44"/>
      <c r="C30" s="45"/>
      <c r="D30" s="56"/>
      <c r="E30" s="46"/>
      <c r="F30" s="47"/>
      <c r="G30" s="48"/>
      <c r="H30" s="49">
        <f t="shared" si="0"/>
        <v>0</v>
      </c>
      <c r="I30" s="27">
        <f t="shared" si="1"/>
        <v>0</v>
      </c>
      <c r="J30" s="28">
        <f>IF($D$10="Agent TECNIO",1,IF(AND($D$10="Gran empresa",C30="Recerca"),Hoja2I!$C$15,IF(AND($D$10="Gran empresa",C30="Desenvolupament"),Hoja2I!$C$18,IF(AND($D$10="Mitjana empresa",C30="Recerca"),Hoja2I!$C$14,IF(AND($D$10="Mitjana empresa",C30="Desenvolupament"),Hoja2I!$C$17,IF(AND($D$10="Petita empresa",C30="Recerca"),Hoja2I!$C$13,IF(AND($D$10="Petita empresa",C30="Desenvolupament"),Hoja2I!$C$16,0)))))))</f>
        <v>0</v>
      </c>
      <c r="K30" s="29">
        <f t="shared" si="2"/>
        <v>0</v>
      </c>
    </row>
    <row r="31" spans="1:11" s="10" customFormat="1" x14ac:dyDescent="0.35">
      <c r="A31" s="43"/>
      <c r="B31" s="44"/>
      <c r="C31" s="45"/>
      <c r="D31" s="161"/>
      <c r="E31" s="46"/>
      <c r="F31" s="47"/>
      <c r="G31" s="48"/>
      <c r="H31" s="49">
        <f t="shared" si="0"/>
        <v>0</v>
      </c>
      <c r="I31" s="27">
        <f t="shared" si="1"/>
        <v>0</v>
      </c>
      <c r="J31" s="28">
        <f>IF($D$10="Agent TECNIO",1,IF(AND($D$10="Gran empresa",C31="Recerca"),Hoja2I!$C$15,IF(AND($D$10="Gran empresa",C31="Desenvolupament"),Hoja2I!$C$18,IF(AND($D$10="Mitjana empresa",C31="Recerca"),Hoja2I!$C$14,IF(AND($D$10="Mitjana empresa",C31="Desenvolupament"),Hoja2I!$C$17,IF(AND($D$10="Petita empresa",C31="Recerca"),Hoja2I!$C$13,IF(AND($D$10="Petita empresa",C31="Desenvolupament"),Hoja2I!$C$16,0)))))))</f>
        <v>0</v>
      </c>
      <c r="K31" s="29">
        <f t="shared" si="2"/>
        <v>0</v>
      </c>
    </row>
    <row r="32" spans="1:11" s="10" customFormat="1" x14ac:dyDescent="0.35">
      <c r="A32" s="43"/>
      <c r="B32" s="44"/>
      <c r="C32" s="45"/>
      <c r="D32" s="161"/>
      <c r="E32" s="46"/>
      <c r="F32" s="47"/>
      <c r="G32" s="48"/>
      <c r="H32" s="49">
        <f t="shared" si="0"/>
        <v>0</v>
      </c>
      <c r="I32" s="27">
        <f t="shared" si="1"/>
        <v>0</v>
      </c>
      <c r="J32" s="28">
        <f>IF($D$10="Agent TECNIO",1,IF(AND($D$10="Gran empresa",C32="Recerca"),Hoja2I!$C$15,IF(AND($D$10="Gran empresa",C32="Desenvolupament"),Hoja2I!$C$18,IF(AND($D$10="Mitjana empresa",C32="Recerca"),Hoja2I!$C$14,IF(AND($D$10="Mitjana empresa",C32="Desenvolupament"),Hoja2I!$C$17,IF(AND($D$10="Petita empresa",C32="Recerca"),Hoja2I!$C$13,IF(AND($D$10="Petita empresa",C32="Desenvolupament"),Hoja2I!$C$16,0)))))))</f>
        <v>0</v>
      </c>
      <c r="K32" s="29">
        <f t="shared" si="2"/>
        <v>0</v>
      </c>
    </row>
    <row r="33" spans="1:12" s="10" customFormat="1" x14ac:dyDescent="0.35">
      <c r="A33" s="43"/>
      <c r="B33" s="44"/>
      <c r="C33" s="45"/>
      <c r="D33" s="161"/>
      <c r="E33" s="46"/>
      <c r="F33" s="47"/>
      <c r="G33" s="48"/>
      <c r="H33" s="49">
        <f t="shared" si="0"/>
        <v>0</v>
      </c>
      <c r="I33" s="27">
        <f t="shared" si="1"/>
        <v>0</v>
      </c>
      <c r="J33" s="28">
        <f>IF($D$10="Agent TECNIO",1,IF(AND($D$10="Gran empresa",C33="Recerca"),Hoja2I!$C$15,IF(AND($D$10="Gran empresa",C33="Desenvolupament"),Hoja2I!$C$18,IF(AND($D$10="Mitjana empresa",C33="Recerca"),Hoja2I!$C$14,IF(AND($D$10="Mitjana empresa",C33="Desenvolupament"),Hoja2I!$C$17,IF(AND($D$10="Petita empresa",C33="Recerca"),Hoja2I!$C$13,IF(AND($D$10="Petita empresa",C33="Desenvolupament"),Hoja2I!$C$16,0)))))))</f>
        <v>0</v>
      </c>
      <c r="K33" s="29">
        <f t="shared" si="2"/>
        <v>0</v>
      </c>
    </row>
    <row r="34" spans="1:12" s="10" customFormat="1" x14ac:dyDescent="0.35">
      <c r="A34" s="43"/>
      <c r="B34" s="44"/>
      <c r="C34" s="45"/>
      <c r="D34" s="161"/>
      <c r="E34" s="46"/>
      <c r="F34" s="47"/>
      <c r="G34" s="48"/>
      <c r="H34" s="49">
        <f t="shared" si="0"/>
        <v>0</v>
      </c>
      <c r="I34" s="27">
        <f t="shared" si="1"/>
        <v>0</v>
      </c>
      <c r="J34" s="28">
        <f>IF($D$10="Agent TECNIO",1,IF(AND($D$10="Gran empresa",C34="Recerca"),Hoja2I!$C$15,IF(AND($D$10="Gran empresa",C34="Desenvolupament"),Hoja2I!$C$18,IF(AND($D$10="Mitjana empresa",C34="Recerca"),Hoja2I!$C$14,IF(AND($D$10="Mitjana empresa",C34="Desenvolupament"),Hoja2I!$C$17,IF(AND($D$10="Petita empresa",C34="Recerca"),Hoja2I!$C$13,IF(AND($D$10="Petita empresa",C34="Desenvolupament"),Hoja2I!$C$16,0)))))))</f>
        <v>0</v>
      </c>
      <c r="K34" s="29">
        <f t="shared" si="2"/>
        <v>0</v>
      </c>
    </row>
    <row r="35" spans="1:12" s="10" customFormat="1" x14ac:dyDescent="0.35">
      <c r="A35" s="43"/>
      <c r="B35" s="44"/>
      <c r="C35" s="45"/>
      <c r="D35" s="161"/>
      <c r="E35" s="46"/>
      <c r="F35" s="47"/>
      <c r="G35" s="48"/>
      <c r="H35" s="49">
        <f t="shared" si="0"/>
        <v>0</v>
      </c>
      <c r="I35" s="27">
        <f t="shared" si="1"/>
        <v>0</v>
      </c>
      <c r="J35" s="28">
        <f>IF($D$10="Agent TECNIO",1,IF(AND($D$10="Gran empresa",C35="Recerca"),Hoja2I!$C$15,IF(AND($D$10="Gran empresa",C35="Desenvolupament"),Hoja2I!$C$18,IF(AND($D$10="Mitjana empresa",C35="Recerca"),Hoja2I!$C$14,IF(AND($D$10="Mitjana empresa",C35="Desenvolupament"),Hoja2I!$C$17,IF(AND($D$10="Petita empresa",C35="Recerca"),Hoja2I!$C$13,IF(AND($D$10="Petita empresa",C35="Desenvolupament"),Hoja2I!$C$16,0)))))))</f>
        <v>0</v>
      </c>
      <c r="K35" s="29">
        <f t="shared" si="2"/>
        <v>0</v>
      </c>
    </row>
    <row r="36" spans="1:12" s="10" customFormat="1" x14ac:dyDescent="0.35">
      <c r="A36" s="43"/>
      <c r="B36" s="44"/>
      <c r="C36" s="45"/>
      <c r="D36" s="161"/>
      <c r="E36" s="46"/>
      <c r="F36" s="47"/>
      <c r="G36" s="48"/>
      <c r="H36" s="49">
        <f t="shared" si="0"/>
        <v>0</v>
      </c>
      <c r="I36" s="27">
        <f t="shared" si="1"/>
        <v>0</v>
      </c>
      <c r="J36" s="28">
        <f>IF($D$10="Agent TECNIO",1,IF(AND($D$10="Gran empresa",C36="Recerca"),Hoja2I!$C$15,IF(AND($D$10="Gran empresa",C36="Desenvolupament"),Hoja2I!$C$18,IF(AND($D$10="Mitjana empresa",C36="Recerca"),Hoja2I!$C$14,IF(AND($D$10="Mitjana empresa",C36="Desenvolupament"),Hoja2I!$C$17,IF(AND($D$10="Petita empresa",C36="Recerca"),Hoja2I!$C$13,IF(AND($D$10="Petita empresa",C36="Desenvolupament"),Hoja2I!$C$16,0)))))))</f>
        <v>0</v>
      </c>
      <c r="K36" s="29">
        <f t="shared" si="2"/>
        <v>0</v>
      </c>
    </row>
    <row r="37" spans="1:12" s="10" customFormat="1" x14ac:dyDescent="0.35">
      <c r="A37" s="43"/>
      <c r="B37" s="44"/>
      <c r="C37" s="45"/>
      <c r="D37" s="161"/>
      <c r="E37" s="46"/>
      <c r="F37" s="47"/>
      <c r="G37" s="48"/>
      <c r="H37" s="49">
        <f t="shared" si="0"/>
        <v>0</v>
      </c>
      <c r="I37" s="27">
        <f t="shared" si="1"/>
        <v>0</v>
      </c>
      <c r="J37" s="28">
        <f>IF($D$10="Agent TECNIO",1,IF(AND($D$10="Gran empresa",C37="Recerca"),Hoja2I!$C$15,IF(AND($D$10="Gran empresa",C37="Desenvolupament"),Hoja2I!$C$18,IF(AND($D$10="Mitjana empresa",C37="Recerca"),Hoja2I!$C$14,IF(AND($D$10="Mitjana empresa",C37="Desenvolupament"),Hoja2I!$C$17,IF(AND($D$10="Petita empresa",C37="Recerca"),Hoja2I!$C$13,IF(AND($D$10="Petita empresa",C37="Desenvolupament"),Hoja2I!$C$16,0)))))))</f>
        <v>0</v>
      </c>
      <c r="K37" s="29">
        <f t="shared" si="2"/>
        <v>0</v>
      </c>
    </row>
    <row r="38" spans="1:12" s="10" customFormat="1" x14ac:dyDescent="0.35">
      <c r="A38" s="43"/>
      <c r="B38" s="44"/>
      <c r="C38" s="45"/>
      <c r="D38" s="161"/>
      <c r="E38" s="46"/>
      <c r="F38" s="47"/>
      <c r="G38" s="48"/>
      <c r="H38" s="49">
        <f t="shared" si="0"/>
        <v>0</v>
      </c>
      <c r="I38" s="27">
        <f t="shared" si="1"/>
        <v>0</v>
      </c>
      <c r="J38" s="28">
        <f>IF($D$10="Agent TECNIO",1,IF(AND($D$10="Gran empresa",C38="Recerca"),Hoja2I!$C$15,IF(AND($D$10="Gran empresa",C38="Desenvolupament"),Hoja2I!$C$18,IF(AND($D$10="Mitjana empresa",C38="Recerca"),Hoja2I!$C$14,IF(AND($D$10="Mitjana empresa",C38="Desenvolupament"),Hoja2I!$C$17,IF(AND($D$10="Petita empresa",C38="Recerca"),Hoja2I!$C$13,IF(AND($D$10="Petita empresa",C38="Desenvolupament"),Hoja2I!$C$16,0)))))))</f>
        <v>0</v>
      </c>
      <c r="K38" s="29">
        <f t="shared" si="2"/>
        <v>0</v>
      </c>
    </row>
    <row r="39" spans="1:12" s="10" customFormat="1" x14ac:dyDescent="0.35">
      <c r="A39" s="43"/>
      <c r="B39" s="44"/>
      <c r="C39" s="45"/>
      <c r="D39" s="161"/>
      <c r="E39" s="46"/>
      <c r="F39" s="47"/>
      <c r="G39" s="48"/>
      <c r="H39" s="49">
        <f t="shared" si="0"/>
        <v>0</v>
      </c>
      <c r="I39" s="27">
        <f t="shared" si="1"/>
        <v>0</v>
      </c>
      <c r="J39" s="28">
        <f>IF($D$10="Agent TECNIO",1,IF(AND($D$10="Gran empresa",C39="Recerca"),Hoja2I!$C$15,IF(AND($D$10="Gran empresa",C39="Desenvolupament"),Hoja2I!$C$18,IF(AND($D$10="Mitjana empresa",C39="Recerca"),Hoja2I!$C$14,IF(AND($D$10="Mitjana empresa",C39="Desenvolupament"),Hoja2I!$C$17,IF(AND($D$10="Petita empresa",C39="Recerca"),Hoja2I!$C$13,IF(AND($D$10="Petita empresa",C39="Desenvolupament"),Hoja2I!$C$16,0)))))))</f>
        <v>0</v>
      </c>
      <c r="K39" s="29">
        <f t="shared" si="2"/>
        <v>0</v>
      </c>
    </row>
    <row r="40" spans="1:12" s="10" customFormat="1" x14ac:dyDescent="0.35">
      <c r="A40" s="43"/>
      <c r="B40" s="44"/>
      <c r="C40" s="45"/>
      <c r="D40" s="161"/>
      <c r="E40" s="46"/>
      <c r="F40" s="47"/>
      <c r="G40" s="48"/>
      <c r="H40" s="49">
        <f t="shared" si="0"/>
        <v>0</v>
      </c>
      <c r="I40" s="27">
        <f t="shared" si="1"/>
        <v>0</v>
      </c>
      <c r="J40" s="28">
        <f>IF($D$10="Agent TECNIO",1,IF(AND($D$10="Gran empresa",C40="Recerca"),Hoja2I!$C$15,IF(AND($D$10="Gran empresa",C40="Desenvolupament"),Hoja2I!$C$18,IF(AND($D$10="Mitjana empresa",C40="Recerca"),Hoja2I!$C$14,IF(AND($D$10="Mitjana empresa",C40="Desenvolupament"),Hoja2I!$C$17,IF(AND($D$10="Petita empresa",C40="Recerca"),Hoja2I!$C$13,IF(AND($D$10="Petita empresa",C40="Desenvolupament"),Hoja2I!$C$16,0)))))))</f>
        <v>0</v>
      </c>
      <c r="K40" s="29">
        <f t="shared" si="2"/>
        <v>0</v>
      </c>
    </row>
    <row r="41" spans="1:12" s="10" customFormat="1" x14ac:dyDescent="0.35">
      <c r="A41" s="43"/>
      <c r="B41" s="44"/>
      <c r="C41" s="45"/>
      <c r="D41" s="165"/>
      <c r="E41" s="46"/>
      <c r="F41" s="47"/>
      <c r="G41" s="48"/>
      <c r="H41" s="58">
        <f t="shared" si="0"/>
        <v>0</v>
      </c>
      <c r="I41" s="27">
        <f t="shared" si="1"/>
        <v>0</v>
      </c>
      <c r="J41" s="28">
        <f>IF($D$10="Agent TECNIO",1,IF(AND($D$10="Gran empresa",C41="Recerca"),Hoja2I!$C$15,IF(AND($D$10="Gran empresa",C41="Desenvolupament"),Hoja2I!$C$18,IF(AND($D$10="Mitjana empresa",C41="Recerca"),Hoja2I!$C$14,IF(AND($D$10="Mitjana empresa",C41="Desenvolupament"),Hoja2I!$C$17,IF(AND($D$10="Petita empresa",C41="Recerca"),Hoja2I!$C$13,IF(AND($D$10="Petita empresa",C41="Desenvolupament"),Hoja2I!$C$16,0)))))))</f>
        <v>0</v>
      </c>
      <c r="K41" s="29">
        <f t="shared" si="2"/>
        <v>0</v>
      </c>
    </row>
    <row r="42" spans="1:12" s="10" customFormat="1" x14ac:dyDescent="0.35">
      <c r="A42" s="163" t="s">
        <v>56</v>
      </c>
      <c r="B42" s="44"/>
      <c r="C42" s="45"/>
      <c r="D42" s="56"/>
      <c r="E42" s="46"/>
      <c r="F42" s="47"/>
      <c r="G42" s="48"/>
      <c r="H42" s="58" t="s">
        <v>78</v>
      </c>
      <c r="I42" s="27">
        <f t="shared" si="1"/>
        <v>0</v>
      </c>
      <c r="J42" s="28">
        <f>IF($D$10="Agent TECNIO",1,IF(AND($D$10="Gran empresa",C42="Recerca"),Hoja2I!$C$15,IF(AND($D$10="Gran empresa",C42="Desenvolupament"),Hoja2I!$C$18,IF(AND($D$10="Mitjana empresa",C42="Recerca"),Hoja2I!$C$14,IF(AND($D$10="Mitjana empresa",C42="Desenvolupament"),Hoja2I!$C$17,IF(AND($D$10="Petita empresa",C42="Recerca"),Hoja2I!$C$13,IF(AND($D$10="Petita empresa",C42="Desenvolupament"),Hoja2I!$C$16,0)))))))</f>
        <v>0</v>
      </c>
      <c r="K42" s="29">
        <f t="shared" si="2"/>
        <v>0</v>
      </c>
      <c r="L42" s="10" t="s">
        <v>83</v>
      </c>
    </row>
    <row r="43" spans="1:12" s="10" customFormat="1" x14ac:dyDescent="0.35">
      <c r="A43" s="19"/>
      <c r="B43" s="30"/>
      <c r="C43" s="31"/>
      <c r="D43" s="32" t="s">
        <v>2</v>
      </c>
      <c r="E43" s="33">
        <f>SUM(E18:E42)</f>
        <v>0</v>
      </c>
      <c r="F43" s="34"/>
      <c r="G43" s="35"/>
      <c r="H43" s="34">
        <f>SUM(H18:H42)</f>
        <v>0</v>
      </c>
      <c r="I43" s="34">
        <f>SUM(I18:I42)</f>
        <v>0</v>
      </c>
      <c r="J43" s="36">
        <f>IF(H43=0,0,K43/I43)</f>
        <v>0</v>
      </c>
      <c r="K43" s="34">
        <f>SUM(K18:K42)</f>
        <v>0</v>
      </c>
    </row>
    <row r="44" spans="1:12" s="10" customFormat="1" x14ac:dyDescent="0.35">
      <c r="A44" s="40" t="s">
        <v>55</v>
      </c>
      <c r="B44" s="37"/>
      <c r="C44" s="37"/>
      <c r="D44" s="63"/>
      <c r="E44" s="64"/>
      <c r="F44" s="64"/>
      <c r="G44" s="65"/>
    </row>
    <row r="45" spans="1:12" s="10" customFormat="1" x14ac:dyDescent="0.35">
      <c r="A45" s="62"/>
      <c r="B45" s="37"/>
      <c r="C45" s="37"/>
      <c r="D45" s="63"/>
      <c r="E45" s="64"/>
      <c r="F45" s="64"/>
      <c r="G45" s="65"/>
    </row>
    <row r="46" spans="1:12" s="10" customFormat="1" x14ac:dyDescent="0.35">
      <c r="A46" s="61" t="s">
        <v>65</v>
      </c>
      <c r="B46" s="37"/>
      <c r="C46" s="37"/>
      <c r="D46" s="63"/>
      <c r="E46" s="64"/>
      <c r="F46" s="64"/>
      <c r="G46" s="65"/>
    </row>
    <row r="47" spans="1:12" s="10" customFormat="1" x14ac:dyDescent="0.35">
      <c r="B47" s="37"/>
      <c r="C47" s="37"/>
      <c r="D47" s="62"/>
      <c r="E47" s="64"/>
      <c r="F47" s="64"/>
      <c r="G47" s="65"/>
    </row>
    <row r="48" spans="1:12" s="10" customFormat="1" ht="15" thickBot="1" x14ac:dyDescent="0.4">
      <c r="A48" s="76" t="s">
        <v>63</v>
      </c>
      <c r="B48" s="57" t="s">
        <v>0</v>
      </c>
      <c r="C48" s="51" t="s">
        <v>22</v>
      </c>
      <c r="D48" s="77"/>
      <c r="E48" s="78" t="s">
        <v>17</v>
      </c>
      <c r="F48" s="78"/>
      <c r="G48" s="79"/>
      <c r="H48" s="57" t="s">
        <v>24</v>
      </c>
      <c r="I48" s="11" t="s">
        <v>25</v>
      </c>
      <c r="J48" s="13" t="s">
        <v>18</v>
      </c>
      <c r="K48" s="13" t="s">
        <v>19</v>
      </c>
    </row>
    <row r="49" spans="1:12" s="10" customFormat="1" x14ac:dyDescent="0.35">
      <c r="A49" s="43"/>
      <c r="B49" s="44"/>
      <c r="C49" s="45"/>
      <c r="D49" s="208"/>
      <c r="E49" s="209"/>
      <c r="F49" s="209"/>
      <c r="G49" s="210"/>
      <c r="H49" s="53"/>
      <c r="I49" s="27"/>
      <c r="J49" s="28">
        <f>IF($D$10="Agent TECNIO",0,IF(AND($D$10="Gran empresa",C49="Recerca"),Hoja2I!$C$15,IF(AND($D$10="Gran empresa",C49="Desenvolupament"),Hoja2I!$C$18,IF(AND($D$10="Mitjana empresa",C49="Recerca"),Hoja2I!$C$14,IF(AND($D$10="Mitjana empresa",C49="Desenvolupament"),Hoja2I!$C$17,IF(AND($D$10="Petita empresa",C49="Recerca"),Hoja2I!$C$13,IF(AND($D$10="Petita empresa",C49="Desenvolupament"),Hoja2I!$C$16,0)))))))</f>
        <v>0</v>
      </c>
      <c r="K49" s="29">
        <f>+J49*I49</f>
        <v>0</v>
      </c>
    </row>
    <row r="50" spans="1:12" s="10" customFormat="1" x14ac:dyDescent="0.35">
      <c r="A50" s="43"/>
      <c r="B50" s="44"/>
      <c r="C50" s="45"/>
      <c r="D50" s="208"/>
      <c r="E50" s="209"/>
      <c r="F50" s="209"/>
      <c r="G50" s="210"/>
      <c r="H50" s="53"/>
      <c r="I50" s="27"/>
      <c r="J50" s="28">
        <f>IF($D$10="Agent TECNIO",0,IF(AND($D$10="Gran empresa",C50="Recerca"),Hoja2I!$C$15,IF(AND($D$10="Gran empresa",C50="Desenvolupament"),Hoja2I!$C$18,IF(AND($D$10="Mitjana empresa",C50="Recerca"),Hoja2I!$C$14,IF(AND($D$10="Mitjana empresa",C50="Desenvolupament"),Hoja2I!$C$17,IF(AND($D$10="Petita empresa",C50="Recerca"),Hoja2I!$C$13,IF(AND($D$10="Petita empresa",C50="Desenvolupament"),Hoja2I!$C$16,0)))))))</f>
        <v>0</v>
      </c>
      <c r="K50" s="29">
        <f t="shared" ref="K50:K56" si="3">+J50*I50</f>
        <v>0</v>
      </c>
    </row>
    <row r="51" spans="1:12" s="10" customFormat="1" x14ac:dyDescent="0.35">
      <c r="A51" s="43"/>
      <c r="B51" s="44"/>
      <c r="C51" s="45"/>
      <c r="D51" s="208"/>
      <c r="E51" s="209"/>
      <c r="F51" s="209"/>
      <c r="G51" s="210"/>
      <c r="H51" s="53"/>
      <c r="I51" s="27"/>
      <c r="J51" s="28">
        <f>IF($D$10="Agent TECNIO",0,IF(AND($D$10="Gran empresa",C51="Recerca"),Hoja2I!$C$15,IF(AND($D$10="Gran empresa",C51="Desenvolupament"),Hoja2I!$C$18,IF(AND($D$10="Mitjana empresa",C51="Recerca"),Hoja2I!$C$14,IF(AND($D$10="Mitjana empresa",C51="Desenvolupament"),Hoja2I!$C$17,IF(AND($D$10="Petita empresa",C51="Recerca"),Hoja2I!$C$13,IF(AND($D$10="Petita empresa",C51="Desenvolupament"),Hoja2I!$C$16,0)))))))</f>
        <v>0</v>
      </c>
      <c r="K51" s="29">
        <f t="shared" si="3"/>
        <v>0</v>
      </c>
    </row>
    <row r="52" spans="1:12" s="10" customFormat="1" x14ac:dyDescent="0.35">
      <c r="A52" s="43"/>
      <c r="B52" s="44"/>
      <c r="C52" s="45"/>
      <c r="D52" s="208"/>
      <c r="E52" s="209"/>
      <c r="F52" s="209"/>
      <c r="G52" s="210"/>
      <c r="H52" s="53"/>
      <c r="I52" s="27"/>
      <c r="J52" s="28">
        <f>IF($D$10="Agent TECNIO",0,IF(AND($D$10="Gran empresa",C52="Recerca"),Hoja2I!$C$15,IF(AND($D$10="Gran empresa",C52="Desenvolupament"),Hoja2I!$C$18,IF(AND($D$10="Mitjana empresa",C52="Recerca"),Hoja2I!$C$14,IF(AND($D$10="Mitjana empresa",C52="Desenvolupament"),Hoja2I!$C$17,IF(AND($D$10="Petita empresa",C52="Recerca"),Hoja2I!$C$13,IF(AND($D$10="Petita empresa",C52="Desenvolupament"),Hoja2I!$C$16,0)))))))</f>
        <v>0</v>
      </c>
      <c r="K52" s="29">
        <f t="shared" si="3"/>
        <v>0</v>
      </c>
    </row>
    <row r="53" spans="1:12" s="10" customFormat="1" x14ac:dyDescent="0.35">
      <c r="A53" s="43"/>
      <c r="B53" s="44"/>
      <c r="C53" s="45"/>
      <c r="D53" s="187"/>
      <c r="E53" s="188"/>
      <c r="F53" s="188"/>
      <c r="G53" s="189"/>
      <c r="H53" s="53"/>
      <c r="I53" s="27"/>
      <c r="J53" s="28">
        <f>IF($D$10="Agent TECNIO",0,IF(AND($D$10="Gran empresa",C53="Recerca"),Hoja2I!$C$15,IF(AND($D$10="Gran empresa",C53="Desenvolupament"),Hoja2I!$C$18,IF(AND($D$10="Mitjana empresa",C53="Recerca"),Hoja2I!$C$14,IF(AND($D$10="Mitjana empresa",C53="Desenvolupament"),Hoja2I!$C$17,IF(AND($D$10="Petita empresa",C53="Recerca"),Hoja2I!$C$13,IF(AND($D$10="Petita empresa",C53="Desenvolupament"),Hoja2I!$C$16,0)))))))</f>
        <v>0</v>
      </c>
      <c r="K53" s="29">
        <f t="shared" si="3"/>
        <v>0</v>
      </c>
    </row>
    <row r="54" spans="1:12" s="10" customFormat="1" x14ac:dyDescent="0.35">
      <c r="A54" s="43"/>
      <c r="B54" s="44"/>
      <c r="C54" s="45"/>
      <c r="D54" s="166"/>
      <c r="E54" s="167"/>
      <c r="F54" s="167"/>
      <c r="G54" s="168"/>
      <c r="H54" s="53"/>
      <c r="I54" s="27"/>
      <c r="J54" s="28">
        <f>IF($D$10="Agent TECNIO",0,IF(AND($D$10="Gran empresa",C54="Recerca"),Hoja2I!$C$15,IF(AND($D$10="Gran empresa",C54="Desenvolupament"),Hoja2I!$C$18,IF(AND($D$10="Mitjana empresa",C54="Recerca"),Hoja2I!$C$14,IF(AND($D$10="Mitjana empresa",C54="Desenvolupament"),Hoja2I!$C$17,IF(AND($D$10="Petita empresa",C54="Recerca"),Hoja2I!$C$13,IF(AND($D$10="Petita empresa",C54="Desenvolupament"),Hoja2I!$C$16,0)))))))</f>
        <v>0</v>
      </c>
      <c r="K54" s="29">
        <f t="shared" si="3"/>
        <v>0</v>
      </c>
      <c r="L54" s="186"/>
    </row>
    <row r="55" spans="1:12" s="10" customFormat="1" x14ac:dyDescent="0.35">
      <c r="A55" s="43"/>
      <c r="B55" s="44"/>
      <c r="C55" s="45"/>
      <c r="D55" s="166"/>
      <c r="E55" s="167"/>
      <c r="F55" s="167"/>
      <c r="G55" s="168"/>
      <c r="H55" s="53"/>
      <c r="I55" s="27"/>
      <c r="J55" s="28">
        <f>IF($D$10="Agent TECNIO",0,IF(AND($D$10="Gran empresa",C55="Recerca"),Hoja2I!$C$15,IF(AND($D$10="Gran empresa",C55="Desenvolupament"),Hoja2I!$C$18,IF(AND($D$10="Mitjana empresa",C55="Recerca"),Hoja2I!$C$14,IF(AND($D$10="Mitjana empresa",C55="Desenvolupament"),Hoja2I!$C$17,IF(AND($D$10="Petita empresa",C55="Recerca"),Hoja2I!$C$13,IF(AND($D$10="Petita empresa",C55="Desenvolupament"),Hoja2I!$C$16,0)))))))</f>
        <v>0</v>
      </c>
      <c r="K55" s="29">
        <f t="shared" si="3"/>
        <v>0</v>
      </c>
      <c r="L55" s="186"/>
    </row>
    <row r="56" spans="1:12" s="10" customFormat="1" x14ac:dyDescent="0.35">
      <c r="A56" s="43"/>
      <c r="B56" s="44"/>
      <c r="C56" s="45"/>
      <c r="D56" s="208"/>
      <c r="E56" s="209"/>
      <c r="F56" s="209"/>
      <c r="G56" s="210"/>
      <c r="H56" s="53"/>
      <c r="I56" s="27"/>
      <c r="J56" s="28">
        <f>IF($D$10="Agent TECNIO",0,IF(AND($D$10="Gran empresa",C56="Recerca"),Hoja2I!$C$15,IF(AND($D$10="Gran empresa",C56="Desenvolupament"),Hoja2I!$C$18,IF(AND($D$10="Mitjana empresa",C56="Recerca"),Hoja2I!$C$14,IF(AND($D$10="Mitjana empresa",C56="Desenvolupament"),Hoja2I!$C$17,IF(AND($D$10="Petita empresa",C56="Recerca"),Hoja2I!$C$13,IF(AND($D$10="Petita empresa",C56="Desenvolupament"),Hoja2I!$C$16,0)))))))</f>
        <v>0</v>
      </c>
      <c r="K56" s="29">
        <f t="shared" si="3"/>
        <v>0</v>
      </c>
      <c r="L56" s="186"/>
    </row>
    <row r="57" spans="1:12" s="10" customFormat="1" x14ac:dyDescent="0.35">
      <c r="A57" s="52"/>
      <c r="B57" s="44"/>
      <c r="C57" s="54"/>
      <c r="D57" s="211" t="s">
        <v>2</v>
      </c>
      <c r="E57" s="211"/>
      <c r="F57" s="211"/>
      <c r="G57" s="211"/>
      <c r="H57" s="55">
        <f>SUM(H49:H56)</f>
        <v>0</v>
      </c>
      <c r="I57" s="50">
        <f>SUM(I49:I56)</f>
        <v>0</v>
      </c>
      <c r="J57" s="36">
        <f>IF(I57=0,0,K57/I57)</f>
        <v>0</v>
      </c>
      <c r="K57" s="34">
        <f>SUM(K49:K56)</f>
        <v>0</v>
      </c>
    </row>
    <row r="58" spans="1:12" s="10" customFormat="1" x14ac:dyDescent="0.35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</row>
    <row r="59" spans="1:12" s="10" customFormat="1" x14ac:dyDescent="0.35">
      <c r="A59" s="61" t="s">
        <v>49</v>
      </c>
      <c r="B59" s="38"/>
      <c r="C59" s="38"/>
      <c r="D59" s="38"/>
      <c r="E59" s="38"/>
      <c r="F59" s="38"/>
      <c r="G59" s="38"/>
      <c r="H59" s="38"/>
      <c r="I59" s="38"/>
      <c r="J59" s="38"/>
      <c r="K59" s="38"/>
    </row>
    <row r="60" spans="1:12" s="10" customFormat="1" x14ac:dyDescent="0.35">
      <c r="B60" s="37"/>
      <c r="C60" s="37"/>
      <c r="D60" s="62"/>
      <c r="E60" s="64"/>
      <c r="F60" s="64"/>
      <c r="G60" s="65"/>
    </row>
    <row r="61" spans="1:12" s="10" customFormat="1" ht="15" thickBot="1" x14ac:dyDescent="0.4">
      <c r="A61" s="76" t="s">
        <v>63</v>
      </c>
      <c r="B61" s="57" t="s">
        <v>0</v>
      </c>
      <c r="C61" s="51" t="s">
        <v>22</v>
      </c>
      <c r="D61" s="212" t="s">
        <v>17</v>
      </c>
      <c r="E61" s="213"/>
      <c r="F61" s="213"/>
      <c r="G61" s="214"/>
      <c r="H61" s="57" t="s">
        <v>24</v>
      </c>
      <c r="I61" s="11" t="s">
        <v>25</v>
      </c>
      <c r="J61" s="13" t="s">
        <v>18</v>
      </c>
      <c r="K61" s="13" t="s">
        <v>19</v>
      </c>
    </row>
    <row r="62" spans="1:12" x14ac:dyDescent="0.35">
      <c r="A62" s="43"/>
      <c r="B62" s="44"/>
      <c r="C62" s="45"/>
      <c r="D62" s="207"/>
      <c r="E62" s="207"/>
      <c r="F62" s="207"/>
      <c r="G62" s="207"/>
      <c r="H62" s="53"/>
      <c r="I62" s="39"/>
      <c r="J62" s="28">
        <f>IF($D$10="Agent TECNIO",1,IF(AND($D$10="Gran empresa",C62="Recerca"),Hoja2I!$C$15,IF(AND($D$10="Gran empresa",C62="Desenvolupament"),Hoja2I!$C$18,IF(AND($D$10="Mitjana empresa",C62="Recerca"),Hoja2I!$C$14,IF(AND($D$10="Mitjana empresa",C62="Desenvolupament"),Hoja2I!$C$17,IF(AND($D$10="Petita empresa",C62="Recerca"),Hoja2I!$C$13,IF(AND($D$10="Petita empresa",C62="Desenvolupament"),Hoja2I!$C$16,0)))))))</f>
        <v>0</v>
      </c>
      <c r="K62" s="29">
        <f t="shared" ref="K62:K68" si="4">+J62*I62</f>
        <v>0</v>
      </c>
    </row>
    <row r="63" spans="1:12" x14ac:dyDescent="0.35">
      <c r="A63" s="43"/>
      <c r="B63" s="44"/>
      <c r="C63" s="45"/>
      <c r="D63" s="207"/>
      <c r="E63" s="207"/>
      <c r="F63" s="207"/>
      <c r="G63" s="207"/>
      <c r="H63" s="53"/>
      <c r="I63" s="39"/>
      <c r="J63" s="28">
        <f>IF($D$10="Agent TECNIO",1,IF(AND($D$10="Gran empresa",C63="Recerca"),Hoja2I!$C$15,IF(AND($D$10="Gran empresa",C63="Desenvolupament"),Hoja2I!$C$18,IF(AND($D$10="Mitjana empresa",C63="Recerca"),Hoja2I!$C$14,IF(AND($D$10="Mitjana empresa",C63="Desenvolupament"),Hoja2I!$C$17,IF(AND($D$10="Petita empresa",C63="Recerca"),Hoja2I!$C$13,IF(AND($D$10="Petita empresa",C63="Desenvolupament"),Hoja2I!$C$16,0)))))))</f>
        <v>0</v>
      </c>
      <c r="K63" s="29">
        <f t="shared" si="4"/>
        <v>0</v>
      </c>
    </row>
    <row r="64" spans="1:12" x14ac:dyDescent="0.35">
      <c r="A64" s="43"/>
      <c r="B64" s="44"/>
      <c r="C64" s="45"/>
      <c r="D64" s="207"/>
      <c r="E64" s="207"/>
      <c r="F64" s="207"/>
      <c r="G64" s="207"/>
      <c r="H64" s="53"/>
      <c r="I64" s="39"/>
      <c r="J64" s="28">
        <f>IF($D$10="Agent TECNIO",1,IF(AND($D$10="Gran empresa",C64="Recerca"),Hoja2I!$C$15,IF(AND($D$10="Gran empresa",C64="Desenvolupament"),Hoja2I!$C$18,IF(AND($D$10="Mitjana empresa",C64="Recerca"),Hoja2I!$C$14,IF(AND($D$10="Mitjana empresa",C64="Desenvolupament"),Hoja2I!$C$17,IF(AND($D$10="Petita empresa",C64="Recerca"),Hoja2I!$C$13,IF(AND($D$10="Petita empresa",C64="Desenvolupament"),Hoja2I!$C$16,0)))))))</f>
        <v>0</v>
      </c>
      <c r="K64" s="29">
        <f t="shared" si="4"/>
        <v>0</v>
      </c>
    </row>
    <row r="65" spans="1:12" x14ac:dyDescent="0.35">
      <c r="A65" s="43"/>
      <c r="B65" s="44"/>
      <c r="C65" s="45"/>
      <c r="D65" s="207"/>
      <c r="E65" s="207"/>
      <c r="F65" s="207"/>
      <c r="G65" s="207"/>
      <c r="H65" s="53"/>
      <c r="I65" s="39"/>
      <c r="J65" s="28">
        <f>IF($D$10="Agent TECNIO",1,IF(AND($D$10="Gran empresa",C65="Recerca"),Hoja2I!$C$15,IF(AND($D$10="Gran empresa",C65="Desenvolupament"),Hoja2I!$C$18,IF(AND($D$10="Mitjana empresa",C65="Recerca"),Hoja2I!$C$14,IF(AND($D$10="Mitjana empresa",C65="Desenvolupament"),Hoja2I!$C$17,IF(AND($D$10="Petita empresa",C65="Recerca"),Hoja2I!$C$13,IF(AND($D$10="Petita empresa",C65="Desenvolupament"),Hoja2I!$C$16,0)))))))</f>
        <v>0</v>
      </c>
      <c r="K65" s="29">
        <f t="shared" si="4"/>
        <v>0</v>
      </c>
    </row>
    <row r="66" spans="1:12" x14ac:dyDescent="0.35">
      <c r="A66" s="43"/>
      <c r="B66" s="44"/>
      <c r="C66" s="45"/>
      <c r="D66" s="190"/>
      <c r="E66" s="191"/>
      <c r="F66" s="191"/>
      <c r="G66" s="192"/>
      <c r="H66" s="53"/>
      <c r="I66" s="39"/>
      <c r="J66" s="28">
        <f>IF($D$10="Agent TECNIO",1,IF(AND($D$10="Gran empresa",C66="Recerca"),Hoja2I!$C$15,IF(AND($D$10="Gran empresa",C66="Desenvolupament"),Hoja2I!$C$18,IF(AND($D$10="Mitjana empresa",C66="Recerca"),Hoja2I!$C$14,IF(AND($D$10="Mitjana empresa",C66="Desenvolupament"),Hoja2I!$C$17,IF(AND($D$10="Petita empresa",C66="Recerca"),Hoja2I!$C$13,IF(AND($D$10="Petita empresa",C66="Desenvolupament"),Hoja2I!$C$16,0)))))))</f>
        <v>0</v>
      </c>
      <c r="K66" s="29">
        <f t="shared" si="4"/>
        <v>0</v>
      </c>
    </row>
    <row r="67" spans="1:12" x14ac:dyDescent="0.35">
      <c r="A67" s="43"/>
      <c r="B67" s="44"/>
      <c r="C67" s="45"/>
      <c r="D67" s="215"/>
      <c r="E67" s="216"/>
      <c r="F67" s="216"/>
      <c r="G67" s="217"/>
      <c r="H67" s="53"/>
      <c r="I67" s="39"/>
      <c r="J67" s="28">
        <f>IF($D$10="Agent TECNIO",1,IF(AND($D$10="Gran empresa",C67="Recerca"),Hoja2I!$C$15,IF(AND($D$10="Gran empresa",C67="Desenvolupament"),Hoja2I!$C$18,IF(AND($D$10="Mitjana empresa",C67="Recerca"),Hoja2I!$C$14,IF(AND($D$10="Mitjana empresa",C67="Desenvolupament"),Hoja2I!$C$17,IF(AND($D$10="Petita empresa",C67="Recerca"),Hoja2I!$C$13,IF(AND($D$10="Petita empresa",C67="Desenvolupament"),Hoja2I!$C$16,0)))))))</f>
        <v>0</v>
      </c>
      <c r="K67" s="29">
        <f t="shared" si="4"/>
        <v>0</v>
      </c>
      <c r="L67" s="186"/>
    </row>
    <row r="68" spans="1:12" x14ac:dyDescent="0.35">
      <c r="A68" s="43"/>
      <c r="B68" s="44"/>
      <c r="C68" s="45"/>
      <c r="D68" s="207"/>
      <c r="E68" s="207"/>
      <c r="F68" s="207"/>
      <c r="G68" s="207"/>
      <c r="H68" s="53"/>
      <c r="I68" s="39"/>
      <c r="J68" s="28">
        <f>IF($D$10="Agent TECNIO",1,IF(AND($D$10="Gran empresa",C68="Recerca"),Hoja2I!$C$15,IF(AND($D$10="Gran empresa",C68="Desenvolupament"),Hoja2I!$C$18,IF(AND($D$10="Mitjana empresa",C68="Recerca"),Hoja2I!$C$14,IF(AND($D$10="Mitjana empresa",C68="Desenvolupament"),Hoja2I!$C$17,IF(AND($D$10="Petita empresa",C68="Recerca"),Hoja2I!$C$13,IF(AND($D$10="Petita empresa",C68="Desenvolupament"),Hoja2I!$C$16,0)))))))</f>
        <v>0</v>
      </c>
      <c r="K68" s="29">
        <f t="shared" si="4"/>
        <v>0</v>
      </c>
    </row>
    <row r="69" spans="1:12" x14ac:dyDescent="0.35">
      <c r="A69" s="19"/>
      <c r="B69" s="30"/>
      <c r="C69" s="31"/>
      <c r="D69" s="218" t="s">
        <v>2</v>
      </c>
      <c r="E69" s="219"/>
      <c r="F69" s="219"/>
      <c r="G69" s="220"/>
      <c r="H69" s="35">
        <f>SUM(H62:H68)</f>
        <v>0</v>
      </c>
      <c r="I69" s="34">
        <f>SUM(I62:I68)</f>
        <v>0</v>
      </c>
      <c r="J69" s="36">
        <f>IF(I69=0,0,K69/I69)</f>
        <v>0</v>
      </c>
      <c r="K69" s="34">
        <f>SUM(K62:K68)</f>
        <v>0</v>
      </c>
    </row>
    <row r="70" spans="1:12" s="10" customFormat="1" x14ac:dyDescent="0.35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</row>
    <row r="71" spans="1:12" s="10" customFormat="1" x14ac:dyDescent="0.35">
      <c r="A71" s="66"/>
      <c r="G71" s="67"/>
    </row>
    <row r="72" spans="1:12" s="10" customFormat="1" x14ac:dyDescent="0.35">
      <c r="A72" s="68"/>
      <c r="B72" s="69" t="s">
        <v>3</v>
      </c>
      <c r="C72" s="69"/>
      <c r="D72" s="70"/>
      <c r="E72" s="71"/>
      <c r="F72" s="71"/>
      <c r="G72" s="70"/>
    </row>
    <row r="73" spans="1:12" s="10" customFormat="1" ht="15" thickBot="1" x14ac:dyDescent="0.4">
      <c r="E73" s="221" t="s">
        <v>24</v>
      </c>
      <c r="F73" s="222"/>
      <c r="G73" s="222"/>
      <c r="H73" s="223"/>
      <c r="I73" s="12" t="s">
        <v>25</v>
      </c>
      <c r="J73" s="13" t="s">
        <v>18</v>
      </c>
      <c r="K73" s="13" t="s">
        <v>19</v>
      </c>
    </row>
    <row r="74" spans="1:12" s="10" customFormat="1" x14ac:dyDescent="0.35">
      <c r="B74" s="224" t="s">
        <v>5</v>
      </c>
      <c r="C74" s="225"/>
      <c r="D74" s="72" t="s">
        <v>1</v>
      </c>
      <c r="E74" s="230">
        <f>+SUMIFS(H18:H42,B18:B42,B74)</f>
        <v>0</v>
      </c>
      <c r="F74" s="230"/>
      <c r="G74" s="230"/>
      <c r="H74" s="231">
        <f>+SUM(E74:E77)</f>
        <v>0</v>
      </c>
      <c r="I74" s="14">
        <f>+SUMIFS(I18:I42,C18:C42,B74)</f>
        <v>0</v>
      </c>
      <c r="J74" s="15">
        <f>IF(K74=0,0,K74/I74)</f>
        <v>0</v>
      </c>
      <c r="K74" s="16">
        <f>+SUMIFS(K18:K42,C18:C42,B74)</f>
        <v>0</v>
      </c>
      <c r="L74" s="193" t="s">
        <v>85</v>
      </c>
    </row>
    <row r="75" spans="1:12" s="10" customFormat="1" x14ac:dyDescent="0.35">
      <c r="B75" s="226"/>
      <c r="C75" s="227"/>
      <c r="D75" s="72" t="s">
        <v>36</v>
      </c>
      <c r="E75" s="230">
        <f>+SUMIFS(H49:H56,B49:B56,B74)</f>
        <v>0</v>
      </c>
      <c r="F75" s="230"/>
      <c r="G75" s="230"/>
      <c r="H75" s="231"/>
      <c r="I75" s="14">
        <f>+SUMIFS(I49:I56,C49:C56,B74)</f>
        <v>0</v>
      </c>
      <c r="J75" s="15">
        <f t="shared" ref="J75:J76" si="5">IF(K75=0,0,K75/I75)</f>
        <v>0</v>
      </c>
      <c r="K75" s="16">
        <f>+SUMIFS(K49:K56,C49:C56,B74)</f>
        <v>0</v>
      </c>
      <c r="L75"/>
    </row>
    <row r="76" spans="1:12" s="10" customFormat="1" x14ac:dyDescent="0.35">
      <c r="B76" s="226"/>
      <c r="C76" s="227"/>
      <c r="D76" s="72" t="s">
        <v>35</v>
      </c>
      <c r="E76" s="230">
        <f>+SUMIFS(H62:H68,B62:B68,B74)</f>
        <v>0</v>
      </c>
      <c r="F76" s="230"/>
      <c r="G76" s="230"/>
      <c r="H76" s="231"/>
      <c r="I76" s="14">
        <f>+SUMIFS(I62:I68,C62:C68,B74)</f>
        <v>0</v>
      </c>
      <c r="J76" s="15">
        <f t="shared" si="5"/>
        <v>0</v>
      </c>
      <c r="K76" s="16">
        <f>+SUMIFS(K62:K68,C62:C68,B74)</f>
        <v>0</v>
      </c>
      <c r="L76"/>
    </row>
    <row r="77" spans="1:12" s="10" customFormat="1" x14ac:dyDescent="0.35">
      <c r="B77" s="228"/>
      <c r="C77" s="229"/>
      <c r="D77" s="72" t="s">
        <v>13</v>
      </c>
      <c r="E77" s="230">
        <f>+E74*Hoja2I!$B$22</f>
        <v>0</v>
      </c>
      <c r="F77" s="230"/>
      <c r="G77" s="230"/>
      <c r="H77" s="231"/>
      <c r="I77" s="14">
        <f>+I74*Hoja2I!$B$22</f>
        <v>0</v>
      </c>
      <c r="J77" s="15">
        <f>IF(K77=0,0,K77/I77)</f>
        <v>0</v>
      </c>
      <c r="K77" s="16">
        <f>+K74*Hoja2I!$B$22</f>
        <v>0</v>
      </c>
      <c r="L77"/>
    </row>
    <row r="78" spans="1:12" s="10" customFormat="1" x14ac:dyDescent="0.35">
      <c r="B78" s="224" t="s">
        <v>4</v>
      </c>
      <c r="C78" s="225"/>
      <c r="D78" s="72" t="s">
        <v>1</v>
      </c>
      <c r="E78" s="230">
        <f>+SUMIFS(H18:H42,B18:B42,B78)</f>
        <v>0</v>
      </c>
      <c r="F78" s="230"/>
      <c r="G78" s="230"/>
      <c r="H78" s="231">
        <f>+SUM(E78:E81)</f>
        <v>0</v>
      </c>
      <c r="I78" s="14">
        <f>+SUMIFS(I18:I42,C18:C42,B78)</f>
        <v>0</v>
      </c>
      <c r="J78" s="15">
        <f t="shared" ref="J78:J81" si="6">IF(K78=0,0,K78/I78)</f>
        <v>0</v>
      </c>
      <c r="K78" s="16">
        <f>+SUMIFS(K18:K42,C18:C42,B78)</f>
        <v>0</v>
      </c>
      <c r="L78" s="193" t="s">
        <v>86</v>
      </c>
    </row>
    <row r="79" spans="1:12" s="10" customFormat="1" x14ac:dyDescent="0.35">
      <c r="B79" s="226"/>
      <c r="C79" s="227"/>
      <c r="D79" s="72" t="s">
        <v>36</v>
      </c>
      <c r="E79" s="230">
        <f>+SUMIFS(H49:H56,B49:B56,B78)</f>
        <v>0</v>
      </c>
      <c r="F79" s="230"/>
      <c r="G79" s="230"/>
      <c r="H79" s="231"/>
      <c r="I79" s="14">
        <f>+SUMIFS(I49:I56,C49:C56,B78)</f>
        <v>0</v>
      </c>
      <c r="J79" s="15">
        <f t="shared" si="6"/>
        <v>0</v>
      </c>
      <c r="K79" s="16">
        <f>+SUMIFS(K49:K56,C49:C56,B78)</f>
        <v>0</v>
      </c>
      <c r="L79"/>
    </row>
    <row r="80" spans="1:12" s="10" customFormat="1" x14ac:dyDescent="0.35">
      <c r="B80" s="226"/>
      <c r="C80" s="227"/>
      <c r="D80" s="72" t="s">
        <v>35</v>
      </c>
      <c r="E80" s="230">
        <f>+SUMIFS(H62:H68,B62:B68,B78)</f>
        <v>0</v>
      </c>
      <c r="F80" s="230"/>
      <c r="G80" s="230"/>
      <c r="H80" s="231"/>
      <c r="I80" s="14">
        <f>+SUMIFS(I62:I68,C62:C68,B78)</f>
        <v>0</v>
      </c>
      <c r="J80" s="15">
        <f t="shared" si="6"/>
        <v>0</v>
      </c>
      <c r="K80" s="16">
        <f>+SUMIFS(K62:K68,C62:C68,B78)</f>
        <v>0</v>
      </c>
      <c r="L80"/>
    </row>
    <row r="81" spans="2:12" s="10" customFormat="1" x14ac:dyDescent="0.35">
      <c r="B81" s="228"/>
      <c r="C81" s="229"/>
      <c r="D81" s="72" t="s">
        <v>13</v>
      </c>
      <c r="E81" s="230">
        <f>+E78*Hoja2I!$B$22</f>
        <v>0</v>
      </c>
      <c r="F81" s="230"/>
      <c r="G81" s="230"/>
      <c r="H81" s="231"/>
      <c r="I81" s="14">
        <f>+I78*Hoja2I!$B$22</f>
        <v>0</v>
      </c>
      <c r="J81" s="15">
        <f t="shared" si="6"/>
        <v>0</v>
      </c>
      <c r="K81" s="16">
        <f>+K78*Hoja2I!$B$22</f>
        <v>0</v>
      </c>
      <c r="L81"/>
    </row>
    <row r="82" spans="2:12" s="10" customFormat="1" ht="15.5" x14ac:dyDescent="0.35">
      <c r="E82" s="232">
        <f>SUM(E74:E81)</f>
        <v>0</v>
      </c>
      <c r="F82" s="232"/>
      <c r="G82" s="232"/>
      <c r="H82" s="73">
        <f>+H78+H74</f>
        <v>0</v>
      </c>
      <c r="I82" s="17">
        <f>SUM(I74:I81)</f>
        <v>0</v>
      </c>
      <c r="J82" s="15">
        <f>IF(K82=0,0,K82/I82)</f>
        <v>0</v>
      </c>
      <c r="K82" s="17">
        <f>SUM(K74:K81)</f>
        <v>0</v>
      </c>
      <c r="L82" s="193" t="s">
        <v>87</v>
      </c>
    </row>
    <row r="83" spans="2:12" s="10" customFormat="1" x14ac:dyDescent="0.35">
      <c r="L83" s="193" t="s">
        <v>88</v>
      </c>
    </row>
    <row r="84" spans="2:12" s="10" customFormat="1" x14ac:dyDescent="0.35"/>
    <row r="85" spans="2:12" s="10" customFormat="1" x14ac:dyDescent="0.35"/>
    <row r="86" spans="2:12" s="10" customFormat="1" x14ac:dyDescent="0.35"/>
    <row r="87" spans="2:12" s="10" customFormat="1" x14ac:dyDescent="0.35"/>
    <row r="88" spans="2:12" s="10" customFormat="1" x14ac:dyDescent="0.35"/>
    <row r="89" spans="2:12" s="10" customFormat="1" x14ac:dyDescent="0.35"/>
    <row r="90" spans="2:12" s="10" customFormat="1" x14ac:dyDescent="0.35"/>
    <row r="91" spans="2:12" s="10" customFormat="1" x14ac:dyDescent="0.35"/>
    <row r="92" spans="2:12" s="10" customFormat="1" x14ac:dyDescent="0.35"/>
    <row r="93" spans="2:12" s="10" customFormat="1" x14ac:dyDescent="0.35"/>
    <row r="94" spans="2:12" s="10" customFormat="1" x14ac:dyDescent="0.35"/>
    <row r="95" spans="2:12" s="10" customFormat="1" x14ac:dyDescent="0.35"/>
    <row r="96" spans="2:12" s="10" customFormat="1" x14ac:dyDescent="0.35"/>
    <row r="97" s="10" customFormat="1" x14ac:dyDescent="0.35"/>
    <row r="98" s="10" customFormat="1" x14ac:dyDescent="0.35"/>
    <row r="99" s="10" customFormat="1" x14ac:dyDescent="0.35"/>
    <row r="100" s="10" customFormat="1" x14ac:dyDescent="0.35"/>
    <row r="101" s="10" customFormat="1" x14ac:dyDescent="0.35"/>
    <row r="102" s="10" customFormat="1" x14ac:dyDescent="0.35"/>
    <row r="103" s="10" customFormat="1" x14ac:dyDescent="0.35"/>
    <row r="104" s="10" customFormat="1" x14ac:dyDescent="0.35"/>
    <row r="105" s="10" customFormat="1" x14ac:dyDescent="0.35"/>
    <row r="106" s="10" customFormat="1" x14ac:dyDescent="0.35"/>
    <row r="107" s="10" customFormat="1" x14ac:dyDescent="0.35"/>
    <row r="108" s="10" customFormat="1" x14ac:dyDescent="0.35"/>
    <row r="109" s="10" customFormat="1" x14ac:dyDescent="0.35"/>
    <row r="110" s="10" customFormat="1" x14ac:dyDescent="0.35"/>
    <row r="111" s="10" customFormat="1" x14ac:dyDescent="0.35"/>
    <row r="112" s="10" customFormat="1" x14ac:dyDescent="0.35"/>
    <row r="113" s="10" customFormat="1" x14ac:dyDescent="0.35"/>
    <row r="114" s="10" customFormat="1" x14ac:dyDescent="0.35"/>
    <row r="115" s="10" customFormat="1" x14ac:dyDescent="0.35"/>
    <row r="116" s="10" customFormat="1" x14ac:dyDescent="0.35"/>
    <row r="117" s="10" customFormat="1" x14ac:dyDescent="0.35"/>
    <row r="118" s="10" customFormat="1" x14ac:dyDescent="0.35"/>
    <row r="119" s="10" customFormat="1" x14ac:dyDescent="0.35"/>
    <row r="120" s="10" customFormat="1" x14ac:dyDescent="0.35"/>
    <row r="121" s="10" customFormat="1" x14ac:dyDescent="0.35"/>
    <row r="122" s="10" customFormat="1" x14ac:dyDescent="0.35"/>
    <row r="123" s="10" customFormat="1" x14ac:dyDescent="0.35"/>
    <row r="124" s="10" customFormat="1" x14ac:dyDescent="0.35"/>
    <row r="125" s="10" customFormat="1" x14ac:dyDescent="0.35"/>
    <row r="126" s="10" customFormat="1" x14ac:dyDescent="0.35"/>
    <row r="127" s="10" customFormat="1" x14ac:dyDescent="0.35"/>
    <row r="128" s="10" customFormat="1" x14ac:dyDescent="0.35"/>
    <row r="129" s="10" customFormat="1" x14ac:dyDescent="0.35"/>
    <row r="130" s="10" customFormat="1" x14ac:dyDescent="0.35"/>
    <row r="131" s="10" customFormat="1" x14ac:dyDescent="0.35"/>
    <row r="132" s="10" customFormat="1" x14ac:dyDescent="0.35"/>
    <row r="133" s="10" customFormat="1" x14ac:dyDescent="0.35"/>
  </sheetData>
  <sheetProtection algorithmName="SHA-512" hashValue="isOLKwx1zG84YsHR4bM16ikHYaJuxgmgfCM0zRHQG0BP1Ofh+5hhvaAJie3Ey+CUfnI6pXw0c+wX+KsYK8idgg==" saltValue="gl+Rq1QCpOwotJAZIqKn7w==" spinCount="100000" sheet="1" insertRows="0" deleteRows="0" selectLockedCells="1"/>
  <mergeCells count="40">
    <mergeCell ref="E82:G82"/>
    <mergeCell ref="B78:C81"/>
    <mergeCell ref="E78:G78"/>
    <mergeCell ref="H78:H81"/>
    <mergeCell ref="E79:G79"/>
    <mergeCell ref="E80:G80"/>
    <mergeCell ref="E81:G81"/>
    <mergeCell ref="D69:G69"/>
    <mergeCell ref="E73:H73"/>
    <mergeCell ref="B74:C77"/>
    <mergeCell ref="E74:G74"/>
    <mergeCell ref="H74:H77"/>
    <mergeCell ref="E75:G75"/>
    <mergeCell ref="E76:G76"/>
    <mergeCell ref="E77:G77"/>
    <mergeCell ref="D68:G68"/>
    <mergeCell ref="D49:G49"/>
    <mergeCell ref="D50:G50"/>
    <mergeCell ref="D51:G51"/>
    <mergeCell ref="D52:G52"/>
    <mergeCell ref="D56:G56"/>
    <mergeCell ref="D57:G57"/>
    <mergeCell ref="D61:G61"/>
    <mergeCell ref="D62:G62"/>
    <mergeCell ref="D63:G63"/>
    <mergeCell ref="D64:G64"/>
    <mergeCell ref="D65:G65"/>
    <mergeCell ref="D67:G67"/>
    <mergeCell ref="A11:C11"/>
    <mergeCell ref="D11:G11"/>
    <mergeCell ref="A12:C12"/>
    <mergeCell ref="D12:G12"/>
    <mergeCell ref="A13:C13"/>
    <mergeCell ref="D13:G13"/>
    <mergeCell ref="A8:C8"/>
    <mergeCell ref="D8:G8"/>
    <mergeCell ref="A9:C9"/>
    <mergeCell ref="D9:G9"/>
    <mergeCell ref="A10:C10"/>
    <mergeCell ref="D10:G10"/>
  </mergeCells>
  <phoneticPr fontId="21" type="noConversion"/>
  <pageMargins left="0.70866141732283472" right="0.70866141732283472" top="0.74803149606299213" bottom="0.74803149606299213" header="0.31496062992125984" footer="0.31496062992125984"/>
  <pageSetup paperSize="9" scale="47" orientation="portrait" r:id="rId1"/>
  <headerFooter>
    <oddFooter>&amp;RPressupost INNOTEC
Versió 1, 14 de juny de 2021</oddFooter>
  </headerFooter>
  <colBreaks count="1" manualBreakCount="1">
    <brk id="9" max="76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5AA4B5C5-61EB-4B10-A292-4D935C38A9C8}">
          <x14:formula1>
            <xm:f>Hoja2I!$C$8:$C$11</xm:f>
          </x14:formula1>
          <xm:sqref>D9:G10</xm:sqref>
        </x14:dataValidation>
        <x14:dataValidation type="list" allowBlank="1" showInputMessage="1" showErrorMessage="1" xr:uid="{FEF127B1-DCCD-42B3-83A5-4EC9FDEA377F}">
          <x14:formula1>
            <xm:f>Hoja2I!$C$2:$C$3</xm:f>
          </x14:formula1>
          <xm:sqref>D13:G13</xm:sqref>
        </x14:dataValidation>
        <x14:dataValidation type="list" allowBlank="1" showInputMessage="1" showErrorMessage="1" xr:uid="{C7727347-F0B9-4E21-9111-99C9397A51FE}">
          <x14:formula1>
            <xm:f>Hoja2I!$A$2:$A$3</xm:f>
          </x14:formula1>
          <xm:sqref>B62:C68 B49:C56 B18:C42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E0B08-D7BA-4AC0-950F-0B8132AB5A58}">
  <dimension ref="A1:BF133"/>
  <sheetViews>
    <sheetView showGridLines="0" topLeftCell="A12" zoomScaleNormal="100" zoomScaleSheetLayoutView="100" workbookViewId="0">
      <selection activeCell="D12" sqref="D12:G12"/>
    </sheetView>
  </sheetViews>
  <sheetFormatPr defaultColWidth="19.7265625" defaultRowHeight="14.5" x14ac:dyDescent="0.35"/>
  <cols>
    <col min="1" max="1" width="19.7265625" style="9"/>
    <col min="2" max="2" width="20" style="9" customWidth="1"/>
    <col min="3" max="3" width="17.7265625" style="9" hidden="1" customWidth="1"/>
    <col min="4" max="4" width="29.26953125" style="9" customWidth="1"/>
    <col min="5" max="5" width="11.54296875" style="9" customWidth="1"/>
    <col min="6" max="6" width="10.81640625" style="9" hidden="1" customWidth="1"/>
    <col min="7" max="7" width="15.7265625" style="9" customWidth="1"/>
    <col min="8" max="8" width="28.26953125" style="9" customWidth="1"/>
    <col min="9" max="9" width="26.453125" style="10" hidden="1" customWidth="1"/>
    <col min="10" max="10" width="7.26953125" style="10" hidden="1" customWidth="1"/>
    <col min="11" max="11" width="12.7265625" style="10" hidden="1" customWidth="1"/>
    <col min="12" max="12" width="7.7265625" style="10" customWidth="1"/>
    <col min="13" max="58" width="19.7265625" style="10"/>
    <col min="59" max="16384" width="19.7265625" style="9"/>
  </cols>
  <sheetData>
    <row r="1" spans="1:11" s="10" customFormat="1" x14ac:dyDescent="0.35"/>
    <row r="2" spans="1:11" s="10" customFormat="1" x14ac:dyDescent="0.35"/>
    <row r="3" spans="1:11" s="10" customFormat="1" x14ac:dyDescent="0.35"/>
    <row r="4" spans="1:11" s="10" customFormat="1" ht="18.5" x14ac:dyDescent="0.35">
      <c r="A4" s="59" t="s">
        <v>34</v>
      </c>
    </row>
    <row r="5" spans="1:11" s="10" customFormat="1" ht="18.5" x14ac:dyDescent="0.45">
      <c r="A5" s="60"/>
    </row>
    <row r="6" spans="1:11" s="10" customFormat="1" x14ac:dyDescent="0.35">
      <c r="A6" s="186" t="str">
        <f>Participant1!A6</f>
        <v xml:space="preserve">RESOLUCIO EMT/1791/2021 </v>
      </c>
    </row>
    <row r="7" spans="1:11" s="10" customFormat="1" x14ac:dyDescent="0.35"/>
    <row r="8" spans="1:11" s="10" customFormat="1" x14ac:dyDescent="0.35">
      <c r="A8" s="199" t="s">
        <v>42</v>
      </c>
      <c r="B8" s="200"/>
      <c r="C8" s="201"/>
      <c r="D8" s="233"/>
      <c r="E8" s="233"/>
      <c r="F8" s="233"/>
      <c r="G8" s="233"/>
    </row>
    <row r="9" spans="1:11" s="10" customFormat="1" x14ac:dyDescent="0.35">
      <c r="A9" s="199" t="s">
        <v>66</v>
      </c>
      <c r="B9" s="200"/>
      <c r="C9" s="201"/>
      <c r="D9" s="202"/>
      <c r="E9" s="202"/>
      <c r="F9" s="202"/>
      <c r="G9" s="202"/>
    </row>
    <row r="10" spans="1:11" s="10" customFormat="1" hidden="1" x14ac:dyDescent="0.35">
      <c r="A10" s="203" t="s">
        <v>41</v>
      </c>
      <c r="B10" s="204"/>
      <c r="C10" s="205"/>
      <c r="D10" s="206"/>
      <c r="E10" s="206"/>
      <c r="F10" s="206"/>
      <c r="G10" s="206"/>
    </row>
    <row r="11" spans="1:11" s="10" customFormat="1" x14ac:dyDescent="0.35">
      <c r="A11" s="199" t="s">
        <v>9</v>
      </c>
      <c r="B11" s="200"/>
      <c r="C11" s="201"/>
      <c r="D11" s="202"/>
      <c r="E11" s="202"/>
      <c r="F11" s="202"/>
      <c r="G11" s="202"/>
    </row>
    <row r="12" spans="1:11" s="10" customFormat="1" x14ac:dyDescent="0.35">
      <c r="A12" s="199" t="s">
        <v>10</v>
      </c>
      <c r="B12" s="200"/>
      <c r="C12" s="201"/>
      <c r="D12" s="202"/>
      <c r="E12" s="202"/>
      <c r="F12" s="202"/>
      <c r="G12" s="202"/>
    </row>
    <row r="13" spans="1:11" s="10" customFormat="1" x14ac:dyDescent="0.35">
      <c r="A13" s="199" t="s">
        <v>11</v>
      </c>
      <c r="B13" s="200"/>
      <c r="C13" s="201"/>
      <c r="D13" s="202"/>
      <c r="E13" s="202"/>
      <c r="F13" s="202"/>
      <c r="G13" s="202"/>
    </row>
    <row r="14" spans="1:11" s="10" customFormat="1" x14ac:dyDescent="0.35">
      <c r="A14" s="61"/>
    </row>
    <row r="15" spans="1:11" s="10" customFormat="1" x14ac:dyDescent="0.35">
      <c r="A15" s="61" t="s">
        <v>1</v>
      </c>
    </row>
    <row r="16" spans="1:11" s="10" customFormat="1" x14ac:dyDescent="0.35">
      <c r="H16" s="20"/>
      <c r="I16" s="20"/>
      <c r="J16" s="20"/>
      <c r="K16" s="20"/>
    </row>
    <row r="17" spans="1:11" s="10" customFormat="1" ht="29.5" thickBot="1" x14ac:dyDescent="0.4">
      <c r="A17" s="74" t="s">
        <v>63</v>
      </c>
      <c r="B17" s="75" t="s">
        <v>0</v>
      </c>
      <c r="C17" s="11" t="s">
        <v>22</v>
      </c>
      <c r="D17" s="75" t="s">
        <v>7</v>
      </c>
      <c r="E17" s="75" t="s">
        <v>8</v>
      </c>
      <c r="F17" s="11" t="s">
        <v>23</v>
      </c>
      <c r="G17" s="75" t="s">
        <v>6</v>
      </c>
      <c r="H17" s="57" t="s">
        <v>24</v>
      </c>
      <c r="I17" s="11" t="s">
        <v>25</v>
      </c>
      <c r="J17" s="13" t="s">
        <v>18</v>
      </c>
      <c r="K17" s="13" t="s">
        <v>19</v>
      </c>
    </row>
    <row r="18" spans="1:11" s="10" customFormat="1" x14ac:dyDescent="0.35">
      <c r="A18" s="18" t="s">
        <v>80</v>
      </c>
      <c r="B18" s="21"/>
      <c r="C18" s="22"/>
      <c r="D18" s="23"/>
      <c r="E18" s="24"/>
      <c r="F18" s="25"/>
      <c r="G18" s="26"/>
      <c r="H18" s="49">
        <f t="shared" ref="H18:H40" si="0">+E18*G18</f>
        <v>0</v>
      </c>
      <c r="I18" s="27">
        <f t="shared" ref="I18:I41" si="1">+F18*G18</f>
        <v>0</v>
      </c>
      <c r="J18" s="28">
        <f>IF($D$10="Agent TECNIO",1,IF(AND($D$10="Gran empresa",C18="Recerca"),Hoja2I!$C$15,IF(AND($D$10="Gran empresa",C18="Desenvolupament"),Hoja2I!$C$18,IF(AND($D$10="Mitjana empresa",C18="Recerca"),Hoja2I!$C$14,IF(AND($D$10="Mitjana empresa",C18="Desenvolupament"),Hoja2I!$C$17,IF(AND($D$10="Petita empresa",C18="Recerca"),Hoja2I!$C$13,IF(AND($D$10="Petita empresa",C18="Desenvolupament"),Hoja2I!$C$16,0)))))))</f>
        <v>0</v>
      </c>
      <c r="K18" s="29">
        <f t="shared" ref="K18:K41" si="2">+J18*I18</f>
        <v>0</v>
      </c>
    </row>
    <row r="19" spans="1:11" s="10" customFormat="1" x14ac:dyDescent="0.35">
      <c r="A19" s="43" t="s">
        <v>81</v>
      </c>
      <c r="B19" s="44"/>
      <c r="C19" s="45"/>
      <c r="D19" s="56"/>
      <c r="E19" s="46"/>
      <c r="F19" s="47"/>
      <c r="G19" s="48"/>
      <c r="H19" s="49">
        <f t="shared" si="0"/>
        <v>0</v>
      </c>
      <c r="I19" s="27">
        <f t="shared" si="1"/>
        <v>0</v>
      </c>
      <c r="J19" s="28">
        <f>IF($D$10="Agent TECNIO",1,IF(AND($D$10="Gran empresa",C19="Recerca"),Hoja2I!$C$15,IF(AND($D$10="Gran empresa",C19="Desenvolupament"),Hoja2I!$C$18,IF(AND($D$10="Mitjana empresa",C19="Recerca"),Hoja2I!$C$14,IF(AND($D$10="Mitjana empresa",C19="Desenvolupament"),Hoja2I!$C$17,IF(AND($D$10="Petita empresa",C19="Recerca"),Hoja2I!$C$13,IF(AND($D$10="Petita empresa",C19="Desenvolupament"),Hoja2I!$C$16,0)))))))</f>
        <v>0</v>
      </c>
      <c r="K19" s="29">
        <f t="shared" si="2"/>
        <v>0</v>
      </c>
    </row>
    <row r="20" spans="1:11" s="10" customFormat="1" x14ac:dyDescent="0.35">
      <c r="A20" s="43" t="s">
        <v>82</v>
      </c>
      <c r="B20" s="44"/>
      <c r="C20" s="45"/>
      <c r="D20" s="80"/>
      <c r="E20" s="46"/>
      <c r="F20" s="47"/>
      <c r="G20" s="48"/>
      <c r="H20" s="49">
        <f t="shared" si="0"/>
        <v>0</v>
      </c>
      <c r="I20" s="27">
        <f t="shared" si="1"/>
        <v>0</v>
      </c>
      <c r="J20" s="28">
        <f>IF($D$10="Agent TECNIO",1,IF(AND($D$10="Gran empresa",C20="Recerca"),Hoja2I!$C$15,IF(AND($D$10="Gran empresa",C20="Desenvolupament"),Hoja2I!$C$18,IF(AND($D$10="Mitjana empresa",C20="Recerca"),Hoja2I!$C$14,IF(AND($D$10="Mitjana empresa",C20="Desenvolupament"),Hoja2I!$C$17,IF(AND($D$10="Petita empresa",C20="Recerca"),Hoja2I!$C$13,IF(AND($D$10="Petita empresa",C20="Desenvolupament"),Hoja2I!$C$16,0)))))))</f>
        <v>0</v>
      </c>
      <c r="K20" s="29">
        <f t="shared" si="2"/>
        <v>0</v>
      </c>
    </row>
    <row r="21" spans="1:11" s="10" customFormat="1" x14ac:dyDescent="0.35">
      <c r="A21" s="43"/>
      <c r="B21" s="44"/>
      <c r="C21" s="45"/>
      <c r="D21" s="56"/>
      <c r="E21" s="46"/>
      <c r="F21" s="47"/>
      <c r="G21" s="48"/>
      <c r="H21" s="49">
        <f t="shared" si="0"/>
        <v>0</v>
      </c>
      <c r="I21" s="27">
        <f t="shared" si="1"/>
        <v>0</v>
      </c>
      <c r="J21" s="28">
        <f>IF($D$10="Agent TECNIO",1,IF(AND($D$10="Gran empresa",C21="Recerca"),Hoja2I!$C$15,IF(AND($D$10="Gran empresa",C21="Desenvolupament"),Hoja2I!$C$18,IF(AND($D$10="Mitjana empresa",C21="Recerca"),Hoja2I!$C$14,IF(AND($D$10="Mitjana empresa",C21="Desenvolupament"),Hoja2I!$C$17,IF(AND($D$10="Petita empresa",C21="Recerca"),Hoja2I!$C$13,IF(AND($D$10="Petita empresa",C21="Desenvolupament"),Hoja2I!$C$16,0)))))))</f>
        <v>0</v>
      </c>
      <c r="K21" s="29">
        <f t="shared" si="2"/>
        <v>0</v>
      </c>
    </row>
    <row r="22" spans="1:11" s="10" customFormat="1" x14ac:dyDescent="0.35">
      <c r="A22" s="43"/>
      <c r="B22" s="44"/>
      <c r="C22" s="45"/>
      <c r="D22" s="80"/>
      <c r="E22" s="46"/>
      <c r="F22" s="47"/>
      <c r="G22" s="48"/>
      <c r="H22" s="49">
        <f t="shared" si="0"/>
        <v>0</v>
      </c>
      <c r="I22" s="27">
        <f t="shared" si="1"/>
        <v>0</v>
      </c>
      <c r="J22" s="28">
        <f>IF($D$10="Agent TECNIO",1,IF(AND($D$10="Gran empresa",C22="Recerca"),Hoja2I!$C$15,IF(AND($D$10="Gran empresa",C22="Desenvolupament"),Hoja2I!$C$18,IF(AND($D$10="Mitjana empresa",C22="Recerca"),Hoja2I!$C$14,IF(AND($D$10="Mitjana empresa",C22="Desenvolupament"),Hoja2I!$C$17,IF(AND($D$10="Petita empresa",C22="Recerca"),Hoja2I!$C$13,IF(AND($D$10="Petita empresa",C22="Desenvolupament"),Hoja2I!$C$16,0)))))))</f>
        <v>0</v>
      </c>
      <c r="K22" s="29">
        <f t="shared" si="2"/>
        <v>0</v>
      </c>
    </row>
    <row r="23" spans="1:11" s="10" customFormat="1" x14ac:dyDescent="0.35">
      <c r="A23" s="43"/>
      <c r="B23" s="44"/>
      <c r="C23" s="45"/>
      <c r="D23" s="56"/>
      <c r="E23" s="46"/>
      <c r="F23" s="47"/>
      <c r="G23" s="48"/>
      <c r="H23" s="49">
        <f t="shared" si="0"/>
        <v>0</v>
      </c>
      <c r="I23" s="27">
        <f t="shared" si="1"/>
        <v>0</v>
      </c>
      <c r="J23" s="28">
        <f>IF($D$10="Agent TECNIO",1,IF(AND($D$10="Gran empresa",C23="Recerca"),Hoja2I!$C$15,IF(AND($D$10="Gran empresa",C23="Desenvolupament"),Hoja2I!$C$18,IF(AND($D$10="Mitjana empresa",C23="Recerca"),Hoja2I!$C$14,IF(AND($D$10="Mitjana empresa",C23="Desenvolupament"),Hoja2I!$C$17,IF(AND($D$10="Petita empresa",C23="Recerca"),Hoja2I!$C$13,IF(AND($D$10="Petita empresa",C23="Desenvolupament"),Hoja2I!$C$16,0)))))))</f>
        <v>0</v>
      </c>
      <c r="K23" s="29">
        <f t="shared" si="2"/>
        <v>0</v>
      </c>
    </row>
    <row r="24" spans="1:11" s="10" customFormat="1" x14ac:dyDescent="0.35">
      <c r="A24" s="43"/>
      <c r="B24" s="44"/>
      <c r="C24" s="45"/>
      <c r="D24" s="56"/>
      <c r="E24" s="46"/>
      <c r="F24" s="47"/>
      <c r="G24" s="48"/>
      <c r="H24" s="49">
        <f t="shared" si="0"/>
        <v>0</v>
      </c>
      <c r="I24" s="27">
        <f t="shared" si="1"/>
        <v>0</v>
      </c>
      <c r="J24" s="28">
        <f>IF($D$10="Agent TECNIO",1,IF(AND($D$10="Gran empresa",C24="Recerca"),Hoja2I!$C$15,IF(AND($D$10="Gran empresa",C24="Desenvolupament"),Hoja2I!$C$18,IF(AND($D$10="Mitjana empresa",C24="Recerca"),Hoja2I!$C$14,IF(AND($D$10="Mitjana empresa",C24="Desenvolupament"),Hoja2I!$C$17,IF(AND($D$10="Petita empresa",C24="Recerca"),Hoja2I!$C$13,IF(AND($D$10="Petita empresa",C24="Desenvolupament"),Hoja2I!$C$16,0)))))))</f>
        <v>0</v>
      </c>
      <c r="K24" s="29">
        <f t="shared" si="2"/>
        <v>0</v>
      </c>
    </row>
    <row r="25" spans="1:11" s="10" customFormat="1" x14ac:dyDescent="0.35">
      <c r="A25" s="43"/>
      <c r="B25" s="44"/>
      <c r="C25" s="45"/>
      <c r="D25" s="56"/>
      <c r="E25" s="46"/>
      <c r="F25" s="47"/>
      <c r="G25" s="48"/>
      <c r="H25" s="49">
        <f t="shared" si="0"/>
        <v>0</v>
      </c>
      <c r="I25" s="27">
        <f t="shared" si="1"/>
        <v>0</v>
      </c>
      <c r="J25" s="28">
        <f>IF($D$10="Agent TECNIO",1,IF(AND($D$10="Gran empresa",C25="Recerca"),Hoja2I!$C$15,IF(AND($D$10="Gran empresa",C25="Desenvolupament"),Hoja2I!$C$18,IF(AND($D$10="Mitjana empresa",C25="Recerca"),Hoja2I!$C$14,IF(AND($D$10="Mitjana empresa",C25="Desenvolupament"),Hoja2I!$C$17,IF(AND($D$10="Petita empresa",C25="Recerca"),Hoja2I!$C$13,IF(AND($D$10="Petita empresa",C25="Desenvolupament"),Hoja2I!$C$16,0)))))))</f>
        <v>0</v>
      </c>
      <c r="K25" s="29">
        <f t="shared" si="2"/>
        <v>0</v>
      </c>
    </row>
    <row r="26" spans="1:11" s="10" customFormat="1" x14ac:dyDescent="0.35">
      <c r="A26" s="43"/>
      <c r="B26" s="44"/>
      <c r="C26" s="45"/>
      <c r="D26" s="56"/>
      <c r="E26" s="46"/>
      <c r="F26" s="47"/>
      <c r="G26" s="48"/>
      <c r="H26" s="49">
        <f t="shared" si="0"/>
        <v>0</v>
      </c>
      <c r="I26" s="27">
        <f t="shared" si="1"/>
        <v>0</v>
      </c>
      <c r="J26" s="28">
        <f>IF($D$10="Agent TECNIO",1,IF(AND($D$10="Gran empresa",C26="Recerca"),Hoja2I!$C$15,IF(AND($D$10="Gran empresa",C26="Desenvolupament"),Hoja2I!$C$18,IF(AND($D$10="Mitjana empresa",C26="Recerca"),Hoja2I!$C$14,IF(AND($D$10="Mitjana empresa",C26="Desenvolupament"),Hoja2I!$C$17,IF(AND($D$10="Petita empresa",C26="Recerca"),Hoja2I!$C$13,IF(AND($D$10="Petita empresa",C26="Desenvolupament"),Hoja2I!$C$16,0)))))))</f>
        <v>0</v>
      </c>
      <c r="K26" s="29">
        <f t="shared" si="2"/>
        <v>0</v>
      </c>
    </row>
    <row r="27" spans="1:11" s="10" customFormat="1" x14ac:dyDescent="0.35">
      <c r="A27" s="43"/>
      <c r="B27" s="44"/>
      <c r="C27" s="45"/>
      <c r="D27" s="56"/>
      <c r="E27" s="46"/>
      <c r="F27" s="47"/>
      <c r="G27" s="48"/>
      <c r="H27" s="49">
        <f t="shared" si="0"/>
        <v>0</v>
      </c>
      <c r="I27" s="27">
        <f t="shared" si="1"/>
        <v>0</v>
      </c>
      <c r="J27" s="28">
        <f>IF($D$10="Agent TECNIO",1,IF(AND($D$10="Gran empresa",C27="Recerca"),Hoja2I!$C$15,IF(AND($D$10="Gran empresa",C27="Desenvolupament"),Hoja2I!$C$18,IF(AND($D$10="Mitjana empresa",C27="Recerca"),Hoja2I!$C$14,IF(AND($D$10="Mitjana empresa",C27="Desenvolupament"),Hoja2I!$C$17,IF(AND($D$10="Petita empresa",C27="Recerca"),Hoja2I!$C$13,IF(AND($D$10="Petita empresa",C27="Desenvolupament"),Hoja2I!$C$16,0)))))))</f>
        <v>0</v>
      </c>
      <c r="K27" s="29">
        <f t="shared" si="2"/>
        <v>0</v>
      </c>
    </row>
    <row r="28" spans="1:11" s="10" customFormat="1" x14ac:dyDescent="0.35">
      <c r="A28" s="43"/>
      <c r="B28" s="44"/>
      <c r="C28" s="45"/>
      <c r="D28" s="56"/>
      <c r="E28" s="46"/>
      <c r="F28" s="47"/>
      <c r="G28" s="48"/>
      <c r="H28" s="49">
        <f t="shared" si="0"/>
        <v>0</v>
      </c>
      <c r="I28" s="27">
        <f t="shared" si="1"/>
        <v>0</v>
      </c>
      <c r="J28" s="28">
        <f>IF($D$10="Agent TECNIO",1,IF(AND($D$10="Gran empresa",C28="Recerca"),Hoja2I!$C$15,IF(AND($D$10="Gran empresa",C28="Desenvolupament"),Hoja2I!$C$18,IF(AND($D$10="Mitjana empresa",C28="Recerca"),Hoja2I!$C$14,IF(AND($D$10="Mitjana empresa",C28="Desenvolupament"),Hoja2I!$C$17,IF(AND($D$10="Petita empresa",C28="Recerca"),Hoja2I!$C$13,IF(AND($D$10="Petita empresa",C28="Desenvolupament"),Hoja2I!$C$16,0)))))))</f>
        <v>0</v>
      </c>
      <c r="K28" s="29">
        <f t="shared" si="2"/>
        <v>0</v>
      </c>
    </row>
    <row r="29" spans="1:11" s="10" customFormat="1" x14ac:dyDescent="0.35">
      <c r="A29" s="43"/>
      <c r="B29" s="44"/>
      <c r="C29" s="45"/>
      <c r="D29" s="56"/>
      <c r="E29" s="46"/>
      <c r="F29" s="47"/>
      <c r="G29" s="48"/>
      <c r="H29" s="49">
        <f t="shared" si="0"/>
        <v>0</v>
      </c>
      <c r="I29" s="27">
        <f t="shared" si="1"/>
        <v>0</v>
      </c>
      <c r="J29" s="28">
        <f>IF($D$10="Agent TECNIO",1,IF(AND($D$10="Gran empresa",C29="Recerca"),Hoja2I!$C$15,IF(AND($D$10="Gran empresa",C29="Desenvolupament"),Hoja2I!$C$18,IF(AND($D$10="Mitjana empresa",C29="Recerca"),Hoja2I!$C$14,IF(AND($D$10="Mitjana empresa",C29="Desenvolupament"),Hoja2I!$C$17,IF(AND($D$10="Petita empresa",C29="Recerca"),Hoja2I!$C$13,IF(AND($D$10="Petita empresa",C29="Desenvolupament"),Hoja2I!$C$16,0)))))))</f>
        <v>0</v>
      </c>
      <c r="K29" s="29">
        <f t="shared" si="2"/>
        <v>0</v>
      </c>
    </row>
    <row r="30" spans="1:11" s="10" customFormat="1" x14ac:dyDescent="0.35">
      <c r="A30" s="43"/>
      <c r="B30" s="44"/>
      <c r="C30" s="45"/>
      <c r="D30" s="56"/>
      <c r="E30" s="46"/>
      <c r="F30" s="47"/>
      <c r="G30" s="48"/>
      <c r="H30" s="58">
        <f t="shared" si="0"/>
        <v>0</v>
      </c>
      <c r="I30" s="27">
        <f t="shared" si="1"/>
        <v>0</v>
      </c>
      <c r="J30" s="28">
        <f>IF($D$10="Agent TECNIO",1,IF(AND($D$10="Gran empresa",C30="Recerca"),Hoja2I!$C$15,IF(AND($D$10="Gran empresa",C30="Desenvolupament"),Hoja2I!$C$18,IF(AND($D$10="Mitjana empresa",C30="Recerca"),Hoja2I!$C$14,IF(AND($D$10="Mitjana empresa",C30="Desenvolupament"),Hoja2I!$C$17,IF(AND($D$10="Petita empresa",C30="Recerca"),Hoja2I!$C$13,IF(AND($D$10="Petita empresa",C30="Desenvolupament"),Hoja2I!$C$16,0)))))))</f>
        <v>0</v>
      </c>
      <c r="K30" s="29">
        <f t="shared" si="2"/>
        <v>0</v>
      </c>
    </row>
    <row r="31" spans="1:11" s="10" customFormat="1" x14ac:dyDescent="0.35">
      <c r="A31" s="43"/>
      <c r="B31" s="44"/>
      <c r="C31" s="45"/>
      <c r="D31" s="161"/>
      <c r="E31" s="46"/>
      <c r="F31" s="47"/>
      <c r="G31" s="48"/>
      <c r="H31" s="58">
        <f t="shared" si="0"/>
        <v>0</v>
      </c>
      <c r="I31" s="27">
        <f t="shared" si="1"/>
        <v>0</v>
      </c>
      <c r="J31" s="28">
        <f>IF($D$10="Agent TECNIO",1,IF(AND($D$10="Gran empresa",C31="Recerca"),Hoja2I!$C$15,IF(AND($D$10="Gran empresa",C31="Desenvolupament"),Hoja2I!$C$18,IF(AND($D$10="Mitjana empresa",C31="Recerca"),Hoja2I!$C$14,IF(AND($D$10="Mitjana empresa",C31="Desenvolupament"),Hoja2I!$C$17,IF(AND($D$10="Petita empresa",C31="Recerca"),Hoja2I!$C$13,IF(AND($D$10="Petita empresa",C31="Desenvolupament"),Hoja2I!$C$16,0)))))))</f>
        <v>0</v>
      </c>
      <c r="K31" s="29">
        <f t="shared" si="2"/>
        <v>0</v>
      </c>
    </row>
    <row r="32" spans="1:11" s="10" customFormat="1" x14ac:dyDescent="0.35">
      <c r="A32" s="43"/>
      <c r="B32" s="44"/>
      <c r="C32" s="45"/>
      <c r="D32" s="161"/>
      <c r="E32" s="46"/>
      <c r="F32" s="47"/>
      <c r="G32" s="48"/>
      <c r="H32" s="58">
        <f t="shared" si="0"/>
        <v>0</v>
      </c>
      <c r="I32" s="27">
        <f t="shared" si="1"/>
        <v>0</v>
      </c>
      <c r="J32" s="28">
        <f>IF($D$10="Agent TECNIO",1,IF(AND($D$10="Gran empresa",C32="Recerca"),Hoja2I!$C$15,IF(AND($D$10="Gran empresa",C32="Desenvolupament"),Hoja2I!$C$18,IF(AND($D$10="Mitjana empresa",C32="Recerca"),Hoja2I!$C$14,IF(AND($D$10="Mitjana empresa",C32="Desenvolupament"),Hoja2I!$C$17,IF(AND($D$10="Petita empresa",C32="Recerca"),Hoja2I!$C$13,IF(AND($D$10="Petita empresa",C32="Desenvolupament"),Hoja2I!$C$16,0)))))))</f>
        <v>0</v>
      </c>
      <c r="K32" s="29">
        <f t="shared" si="2"/>
        <v>0</v>
      </c>
    </row>
    <row r="33" spans="1:12" s="10" customFormat="1" x14ac:dyDescent="0.35">
      <c r="A33" s="43"/>
      <c r="B33" s="44"/>
      <c r="C33" s="45"/>
      <c r="D33" s="161"/>
      <c r="E33" s="46"/>
      <c r="F33" s="47"/>
      <c r="G33" s="48"/>
      <c r="H33" s="58">
        <f t="shared" si="0"/>
        <v>0</v>
      </c>
      <c r="I33" s="27">
        <f t="shared" si="1"/>
        <v>0</v>
      </c>
      <c r="J33" s="28">
        <f>IF($D$10="Agent TECNIO",1,IF(AND($D$10="Gran empresa",C33="Recerca"),Hoja2I!$C$15,IF(AND($D$10="Gran empresa",C33="Desenvolupament"),Hoja2I!$C$18,IF(AND($D$10="Mitjana empresa",C33="Recerca"),Hoja2I!$C$14,IF(AND($D$10="Mitjana empresa",C33="Desenvolupament"),Hoja2I!$C$17,IF(AND($D$10="Petita empresa",C33="Recerca"),Hoja2I!$C$13,IF(AND($D$10="Petita empresa",C33="Desenvolupament"),Hoja2I!$C$16,0)))))))</f>
        <v>0</v>
      </c>
      <c r="K33" s="29">
        <f t="shared" si="2"/>
        <v>0</v>
      </c>
    </row>
    <row r="34" spans="1:12" s="10" customFormat="1" x14ac:dyDescent="0.35">
      <c r="A34" s="43"/>
      <c r="B34" s="44"/>
      <c r="C34" s="45"/>
      <c r="D34" s="161"/>
      <c r="E34" s="46"/>
      <c r="F34" s="47"/>
      <c r="G34" s="48"/>
      <c r="H34" s="58">
        <f t="shared" si="0"/>
        <v>0</v>
      </c>
      <c r="I34" s="27">
        <f t="shared" si="1"/>
        <v>0</v>
      </c>
      <c r="J34" s="28">
        <f>IF($D$10="Agent TECNIO",1,IF(AND($D$10="Gran empresa",C34="Recerca"),Hoja2I!$C$15,IF(AND($D$10="Gran empresa",C34="Desenvolupament"),Hoja2I!$C$18,IF(AND($D$10="Mitjana empresa",C34="Recerca"),Hoja2I!$C$14,IF(AND($D$10="Mitjana empresa",C34="Desenvolupament"),Hoja2I!$C$17,IF(AND($D$10="Petita empresa",C34="Recerca"),Hoja2I!$C$13,IF(AND($D$10="Petita empresa",C34="Desenvolupament"),Hoja2I!$C$16,0)))))))</f>
        <v>0</v>
      </c>
      <c r="K34" s="29">
        <f t="shared" si="2"/>
        <v>0</v>
      </c>
    </row>
    <row r="35" spans="1:12" s="10" customFormat="1" x14ac:dyDescent="0.35">
      <c r="A35" s="43"/>
      <c r="B35" s="44"/>
      <c r="C35" s="45"/>
      <c r="D35" s="161"/>
      <c r="E35" s="46"/>
      <c r="F35" s="47"/>
      <c r="G35" s="48"/>
      <c r="H35" s="58">
        <f t="shared" si="0"/>
        <v>0</v>
      </c>
      <c r="I35" s="27">
        <f t="shared" si="1"/>
        <v>0</v>
      </c>
      <c r="J35" s="28">
        <f>IF($D$10="Agent TECNIO",1,IF(AND($D$10="Gran empresa",C35="Recerca"),Hoja2I!$C$15,IF(AND($D$10="Gran empresa",C35="Desenvolupament"),Hoja2I!$C$18,IF(AND($D$10="Mitjana empresa",C35="Recerca"),Hoja2I!$C$14,IF(AND($D$10="Mitjana empresa",C35="Desenvolupament"),Hoja2I!$C$17,IF(AND($D$10="Petita empresa",C35="Recerca"),Hoja2I!$C$13,IF(AND($D$10="Petita empresa",C35="Desenvolupament"),Hoja2I!$C$16,0)))))))</f>
        <v>0</v>
      </c>
      <c r="K35" s="29">
        <f t="shared" si="2"/>
        <v>0</v>
      </c>
    </row>
    <row r="36" spans="1:12" s="10" customFormat="1" x14ac:dyDescent="0.35">
      <c r="A36" s="43"/>
      <c r="B36" s="44"/>
      <c r="C36" s="45"/>
      <c r="D36" s="161"/>
      <c r="E36" s="46"/>
      <c r="F36" s="47"/>
      <c r="G36" s="48"/>
      <c r="H36" s="58">
        <f t="shared" si="0"/>
        <v>0</v>
      </c>
      <c r="I36" s="27">
        <f t="shared" si="1"/>
        <v>0</v>
      </c>
      <c r="J36" s="28">
        <f>IF($D$10="Agent TECNIO",1,IF(AND($D$10="Gran empresa",C36="Recerca"),Hoja2I!$C$15,IF(AND($D$10="Gran empresa",C36="Desenvolupament"),Hoja2I!$C$18,IF(AND($D$10="Mitjana empresa",C36="Recerca"),Hoja2I!$C$14,IF(AND($D$10="Mitjana empresa",C36="Desenvolupament"),Hoja2I!$C$17,IF(AND($D$10="Petita empresa",C36="Recerca"),Hoja2I!$C$13,IF(AND($D$10="Petita empresa",C36="Desenvolupament"),Hoja2I!$C$16,0)))))))</f>
        <v>0</v>
      </c>
      <c r="K36" s="29">
        <f t="shared" si="2"/>
        <v>0</v>
      </c>
    </row>
    <row r="37" spans="1:12" s="10" customFormat="1" x14ac:dyDescent="0.35">
      <c r="A37" s="43"/>
      <c r="B37" s="44"/>
      <c r="C37" s="45"/>
      <c r="D37" s="161"/>
      <c r="E37" s="46"/>
      <c r="F37" s="47"/>
      <c r="G37" s="48"/>
      <c r="H37" s="58">
        <f t="shared" si="0"/>
        <v>0</v>
      </c>
      <c r="I37" s="27">
        <f t="shared" si="1"/>
        <v>0</v>
      </c>
      <c r="J37" s="28">
        <f>IF($D$10="Agent TECNIO",1,IF(AND($D$10="Gran empresa",C37="Recerca"),Hoja2I!$C$15,IF(AND($D$10="Gran empresa",C37="Desenvolupament"),Hoja2I!$C$18,IF(AND($D$10="Mitjana empresa",C37="Recerca"),Hoja2I!$C$14,IF(AND($D$10="Mitjana empresa",C37="Desenvolupament"),Hoja2I!$C$17,IF(AND($D$10="Petita empresa",C37="Recerca"),Hoja2I!$C$13,IF(AND($D$10="Petita empresa",C37="Desenvolupament"),Hoja2I!$C$16,0)))))))</f>
        <v>0</v>
      </c>
      <c r="K37" s="29">
        <f t="shared" si="2"/>
        <v>0</v>
      </c>
    </row>
    <row r="38" spans="1:12" s="10" customFormat="1" x14ac:dyDescent="0.35">
      <c r="A38" s="43"/>
      <c r="B38" s="44"/>
      <c r="C38" s="45"/>
      <c r="D38" s="161"/>
      <c r="E38" s="46"/>
      <c r="F38" s="47"/>
      <c r="G38" s="48"/>
      <c r="H38" s="58">
        <f t="shared" si="0"/>
        <v>0</v>
      </c>
      <c r="I38" s="27">
        <f t="shared" si="1"/>
        <v>0</v>
      </c>
      <c r="J38" s="28">
        <f>IF($D$10="Agent TECNIO",1,IF(AND($D$10="Gran empresa",C38="Recerca"),Hoja2I!$C$15,IF(AND($D$10="Gran empresa",C38="Desenvolupament"),Hoja2I!$C$18,IF(AND($D$10="Mitjana empresa",C38="Recerca"),Hoja2I!$C$14,IF(AND($D$10="Mitjana empresa",C38="Desenvolupament"),Hoja2I!$C$17,IF(AND($D$10="Petita empresa",C38="Recerca"),Hoja2I!$C$13,IF(AND($D$10="Petita empresa",C38="Desenvolupament"),Hoja2I!$C$16,0)))))))</f>
        <v>0</v>
      </c>
      <c r="K38" s="29">
        <f t="shared" si="2"/>
        <v>0</v>
      </c>
    </row>
    <row r="39" spans="1:12" s="10" customFormat="1" x14ac:dyDescent="0.35">
      <c r="A39" s="43"/>
      <c r="B39" s="44"/>
      <c r="C39" s="45"/>
      <c r="D39" s="161"/>
      <c r="E39" s="46"/>
      <c r="F39" s="47"/>
      <c r="G39" s="48"/>
      <c r="H39" s="58">
        <f t="shared" si="0"/>
        <v>0</v>
      </c>
      <c r="I39" s="27">
        <f t="shared" si="1"/>
        <v>0</v>
      </c>
      <c r="J39" s="28">
        <f>IF($D$10="Agent TECNIO",1,IF(AND($D$10="Gran empresa",C39="Recerca"),Hoja2I!$C$15,IF(AND($D$10="Gran empresa",C39="Desenvolupament"),Hoja2I!$C$18,IF(AND($D$10="Mitjana empresa",C39="Recerca"),Hoja2I!$C$14,IF(AND($D$10="Mitjana empresa",C39="Desenvolupament"),Hoja2I!$C$17,IF(AND($D$10="Petita empresa",C39="Recerca"),Hoja2I!$C$13,IF(AND($D$10="Petita empresa",C39="Desenvolupament"),Hoja2I!$C$16,0)))))))</f>
        <v>0</v>
      </c>
      <c r="K39" s="29">
        <f t="shared" si="2"/>
        <v>0</v>
      </c>
    </row>
    <row r="40" spans="1:12" s="10" customFormat="1" x14ac:dyDescent="0.35">
      <c r="A40" s="43"/>
      <c r="B40" s="44"/>
      <c r="C40" s="45"/>
      <c r="D40" s="161"/>
      <c r="E40" s="46"/>
      <c r="F40" s="47"/>
      <c r="G40" s="48"/>
      <c r="H40" s="58">
        <f t="shared" si="0"/>
        <v>0</v>
      </c>
      <c r="I40" s="27">
        <f t="shared" si="1"/>
        <v>0</v>
      </c>
      <c r="J40" s="28">
        <f>IF($D$10="Agent TECNIO",1,IF(AND($D$10="Gran empresa",C40="Recerca"),Hoja2I!$C$15,IF(AND($D$10="Gran empresa",C40="Desenvolupament"),Hoja2I!$C$18,IF(AND($D$10="Mitjana empresa",C40="Recerca"),Hoja2I!$C$14,IF(AND($D$10="Mitjana empresa",C40="Desenvolupament"),Hoja2I!$C$17,IF(AND($D$10="Petita empresa",C40="Recerca"),Hoja2I!$C$13,IF(AND($D$10="Petita empresa",C40="Desenvolupament"),Hoja2I!$C$16,0)))))))</f>
        <v>0</v>
      </c>
      <c r="K40" s="29">
        <f t="shared" si="2"/>
        <v>0</v>
      </c>
    </row>
    <row r="41" spans="1:12" s="10" customFormat="1" x14ac:dyDescent="0.35">
      <c r="A41" s="163" t="s">
        <v>56</v>
      </c>
      <c r="B41" s="44"/>
      <c r="C41" s="45"/>
      <c r="D41" s="56"/>
      <c r="E41" s="46"/>
      <c r="F41" s="47"/>
      <c r="G41" s="48"/>
      <c r="H41" s="58" t="s">
        <v>57</v>
      </c>
      <c r="I41" s="27">
        <f t="shared" si="1"/>
        <v>0</v>
      </c>
      <c r="J41" s="28">
        <f>IF($D$10="Agent TECNIO",1,IF(AND($D$10="Gran empresa",C41="Recerca"),Hoja2I!$C$15,IF(AND($D$10="Gran empresa",C41="Desenvolupament"),Hoja2I!$C$18,IF(AND($D$10="Mitjana empresa",C41="Recerca"),Hoja2I!$C$14,IF(AND($D$10="Mitjana empresa",C41="Desenvolupament"),Hoja2I!$C$17,IF(AND($D$10="Petita empresa",C41="Recerca"),Hoja2I!$C$13,IF(AND($D$10="Petita empresa",C41="Desenvolupament"),Hoja2I!$C$16,0)))))))</f>
        <v>0</v>
      </c>
      <c r="K41" s="29">
        <f t="shared" si="2"/>
        <v>0</v>
      </c>
      <c r="L41" s="10" t="s">
        <v>77</v>
      </c>
    </row>
    <row r="42" spans="1:12" s="10" customFormat="1" x14ac:dyDescent="0.35">
      <c r="A42" s="19"/>
      <c r="B42" s="30"/>
      <c r="C42" s="31"/>
      <c r="D42" s="32" t="s">
        <v>2</v>
      </c>
      <c r="E42" s="33">
        <f>SUM(E18:E41)</f>
        <v>0</v>
      </c>
      <c r="F42" s="34"/>
      <c r="G42" s="35"/>
      <c r="H42" s="34">
        <f>SUM(H18:H41)</f>
        <v>0</v>
      </c>
      <c r="I42" s="34">
        <f>SUM(I18:I41)</f>
        <v>0</v>
      </c>
      <c r="J42" s="36">
        <f>IF(H42=0,0,K42/I42)</f>
        <v>0</v>
      </c>
      <c r="K42" s="34">
        <f>SUM(K18:K41)</f>
        <v>0</v>
      </c>
    </row>
    <row r="43" spans="1:12" s="10" customFormat="1" x14ac:dyDescent="0.35">
      <c r="A43" s="40" t="s">
        <v>55</v>
      </c>
      <c r="B43" s="37"/>
      <c r="C43" s="37"/>
      <c r="D43" s="63"/>
      <c r="E43" s="64"/>
      <c r="F43" s="64"/>
      <c r="G43" s="65"/>
    </row>
    <row r="44" spans="1:12" s="10" customFormat="1" x14ac:dyDescent="0.35">
      <c r="A44" s="62"/>
      <c r="B44" s="37"/>
      <c r="C44" s="37"/>
      <c r="D44" s="63"/>
      <c r="E44" s="64"/>
      <c r="F44" s="64"/>
      <c r="G44" s="65"/>
    </row>
    <row r="45" spans="1:12" s="10" customFormat="1" x14ac:dyDescent="0.35">
      <c r="A45" s="61" t="s">
        <v>40</v>
      </c>
      <c r="B45" s="37"/>
      <c r="C45" s="37"/>
      <c r="D45" s="63"/>
      <c r="E45" s="64"/>
      <c r="F45" s="64"/>
      <c r="G45" s="65"/>
    </row>
    <row r="46" spans="1:12" s="10" customFormat="1" x14ac:dyDescent="0.35">
      <c r="B46" s="37"/>
      <c r="C46" s="37"/>
      <c r="D46" s="62"/>
      <c r="E46" s="64"/>
      <c r="F46" s="64"/>
      <c r="G46" s="65"/>
    </row>
    <row r="47" spans="1:12" s="10" customFormat="1" ht="15" thickBot="1" x14ac:dyDescent="0.4">
      <c r="A47" s="76" t="s">
        <v>63</v>
      </c>
      <c r="B47" s="57" t="s">
        <v>0</v>
      </c>
      <c r="C47" s="51" t="s">
        <v>22</v>
      </c>
      <c r="D47" s="77"/>
      <c r="E47" s="78" t="s">
        <v>17</v>
      </c>
      <c r="F47" s="78"/>
      <c r="G47" s="79"/>
      <c r="H47" s="57" t="s">
        <v>24</v>
      </c>
      <c r="I47" s="11" t="s">
        <v>25</v>
      </c>
      <c r="J47" s="13" t="s">
        <v>18</v>
      </c>
      <c r="K47" s="13" t="s">
        <v>19</v>
      </c>
    </row>
    <row r="48" spans="1:12" s="10" customFormat="1" x14ac:dyDescent="0.35">
      <c r="A48" s="43"/>
      <c r="B48" s="44"/>
      <c r="C48" s="45"/>
      <c r="D48" s="208"/>
      <c r="E48" s="209"/>
      <c r="F48" s="209"/>
      <c r="G48" s="210"/>
      <c r="H48" s="53"/>
      <c r="I48" s="27"/>
      <c r="J48" s="28">
        <f>IF($D$10="Agent TECNIO",0,IF(AND($D$10="Gran empresa",C48="Recerca"),Hoja2I!$C$15,IF(AND($D$10="Gran empresa",C48="Desenvolupament"),Hoja2I!$C$18,IF(AND($D$10="Mitjana empresa",C48="Recerca"),Hoja2I!$C$14,IF(AND($D$10="Mitjana empresa",C48="Desenvolupament"),Hoja2I!$C$17,IF(AND($D$10="Petita empresa",C48="Recerca"),Hoja2I!$C$13,IF(AND($D$10="Petita empresa",C48="Desenvolupament"),Hoja2I!$C$16,0)))))))</f>
        <v>0</v>
      </c>
      <c r="K48" s="29">
        <f t="shared" ref="K48:K56" si="3">+J48*I48</f>
        <v>0</v>
      </c>
    </row>
    <row r="49" spans="1:11" s="10" customFormat="1" x14ac:dyDescent="0.35">
      <c r="A49" s="43"/>
      <c r="B49" s="44"/>
      <c r="C49" s="45"/>
      <c r="D49" s="208"/>
      <c r="E49" s="209"/>
      <c r="F49" s="209"/>
      <c r="G49" s="210"/>
      <c r="H49" s="53"/>
      <c r="I49" s="27"/>
      <c r="J49" s="28">
        <f>IF($D$10="Agent TECNIO",0,IF(AND($D$10="Gran empresa",C49="Recerca"),Hoja2I!$C$15,IF(AND($D$10="Gran empresa",C49="Desenvolupament"),Hoja2I!$C$18,IF(AND($D$10="Mitjana empresa",C49="Recerca"),Hoja2I!$C$14,IF(AND($D$10="Mitjana empresa",C49="Desenvolupament"),Hoja2I!$C$17,IF(AND($D$10="Petita empresa",C49="Recerca"),Hoja2I!$C$13,IF(AND($D$10="Petita empresa",C49="Desenvolupament"),Hoja2I!$C$16,0)))))))</f>
        <v>0</v>
      </c>
      <c r="K49" s="29">
        <f t="shared" si="3"/>
        <v>0</v>
      </c>
    </row>
    <row r="50" spans="1:11" s="10" customFormat="1" x14ac:dyDescent="0.35">
      <c r="A50" s="43"/>
      <c r="B50" s="44"/>
      <c r="C50" s="45"/>
      <c r="D50" s="208"/>
      <c r="E50" s="209"/>
      <c r="F50" s="209"/>
      <c r="G50" s="210"/>
      <c r="H50" s="53"/>
      <c r="I50" s="27"/>
      <c r="J50" s="28">
        <f>IF($D$10="Agent TECNIO",0,IF(AND($D$10="Gran empresa",C50="Recerca"),Hoja2I!$C$15,IF(AND($D$10="Gran empresa",C50="Desenvolupament"),Hoja2I!$C$18,IF(AND($D$10="Mitjana empresa",C50="Recerca"),Hoja2I!$C$14,IF(AND($D$10="Mitjana empresa",C50="Desenvolupament"),Hoja2I!$C$17,IF(AND($D$10="Petita empresa",C50="Recerca"),Hoja2I!$C$13,IF(AND($D$10="Petita empresa",C50="Desenvolupament"),Hoja2I!$C$16,0)))))))</f>
        <v>0</v>
      </c>
      <c r="K50" s="29">
        <f t="shared" si="3"/>
        <v>0</v>
      </c>
    </row>
    <row r="51" spans="1:11" s="10" customFormat="1" x14ac:dyDescent="0.35">
      <c r="A51" s="43"/>
      <c r="B51" s="44"/>
      <c r="C51" s="45"/>
      <c r="D51" s="187"/>
      <c r="E51" s="188"/>
      <c r="F51" s="188"/>
      <c r="G51" s="189"/>
      <c r="H51" s="53"/>
      <c r="I51" s="27"/>
      <c r="J51" s="28">
        <f>IF($D$10="Agent TECNIO",0,IF(AND($D$10="Gran empresa",C51="Recerca"),Hoja2I!$C$15,IF(AND($D$10="Gran empresa",C51="Desenvolupament"),Hoja2I!$C$18,IF(AND($D$10="Mitjana empresa",C51="Recerca"),Hoja2I!$C$14,IF(AND($D$10="Mitjana empresa",C51="Desenvolupament"),Hoja2I!$C$17,IF(AND($D$10="Petita empresa",C51="Recerca"),Hoja2I!$C$13,IF(AND($D$10="Petita empresa",C51="Desenvolupament"),Hoja2I!$C$16,0)))))))</f>
        <v>0</v>
      </c>
      <c r="K51" s="29">
        <f t="shared" si="3"/>
        <v>0</v>
      </c>
    </row>
    <row r="52" spans="1:11" s="10" customFormat="1" x14ac:dyDescent="0.35">
      <c r="A52" s="43"/>
      <c r="B52" s="44"/>
      <c r="C52" s="45"/>
      <c r="D52" s="187"/>
      <c r="E52" s="188"/>
      <c r="F52" s="188"/>
      <c r="G52" s="189"/>
      <c r="H52" s="53"/>
      <c r="I52" s="27"/>
      <c r="J52" s="28">
        <f>IF($D$10="Agent TECNIO",0,IF(AND($D$10="Gran empresa",C52="Recerca"),Hoja2I!$C$15,IF(AND($D$10="Gran empresa",C52="Desenvolupament"),Hoja2I!$C$18,IF(AND($D$10="Mitjana empresa",C52="Recerca"),Hoja2I!$C$14,IF(AND($D$10="Mitjana empresa",C52="Desenvolupament"),Hoja2I!$C$17,IF(AND($D$10="Petita empresa",C52="Recerca"),Hoja2I!$C$13,IF(AND($D$10="Petita empresa",C52="Desenvolupament"),Hoja2I!$C$16,0)))))))</f>
        <v>0</v>
      </c>
      <c r="K52" s="29">
        <f t="shared" si="3"/>
        <v>0</v>
      </c>
    </row>
    <row r="53" spans="1:11" s="10" customFormat="1" x14ac:dyDescent="0.35">
      <c r="A53" s="43"/>
      <c r="B53" s="44"/>
      <c r="C53" s="45"/>
      <c r="D53" s="187"/>
      <c r="E53" s="188"/>
      <c r="F53" s="188"/>
      <c r="G53" s="189"/>
      <c r="H53" s="53"/>
      <c r="I53" s="27"/>
      <c r="J53" s="28">
        <f>IF($D$10="Agent TECNIO",0,IF(AND($D$10="Gran empresa",C53="Recerca"),Hoja2I!$C$15,IF(AND($D$10="Gran empresa",C53="Desenvolupament"),Hoja2I!$C$18,IF(AND($D$10="Mitjana empresa",C53="Recerca"),Hoja2I!$C$14,IF(AND($D$10="Mitjana empresa",C53="Desenvolupament"),Hoja2I!$C$17,IF(AND($D$10="Petita empresa",C53="Recerca"),Hoja2I!$C$13,IF(AND($D$10="Petita empresa",C53="Desenvolupament"),Hoja2I!$C$16,0)))))))</f>
        <v>0</v>
      </c>
      <c r="K53" s="29">
        <f t="shared" si="3"/>
        <v>0</v>
      </c>
    </row>
    <row r="54" spans="1:11" s="10" customFormat="1" x14ac:dyDescent="0.35">
      <c r="A54" s="43"/>
      <c r="B54" s="44"/>
      <c r="C54" s="45"/>
      <c r="D54" s="187"/>
      <c r="E54" s="188"/>
      <c r="F54" s="188"/>
      <c r="G54" s="189"/>
      <c r="H54" s="53"/>
      <c r="I54" s="27"/>
      <c r="J54" s="28">
        <f>IF($D$10="Agent TECNIO",0,IF(AND($D$10="Gran empresa",C54="Recerca"),Hoja2I!$C$15,IF(AND($D$10="Gran empresa",C54="Desenvolupament"),Hoja2I!$C$18,IF(AND($D$10="Mitjana empresa",C54="Recerca"),Hoja2I!$C$14,IF(AND($D$10="Mitjana empresa",C54="Desenvolupament"),Hoja2I!$C$17,IF(AND($D$10="Petita empresa",C54="Recerca"),Hoja2I!$C$13,IF(AND($D$10="Petita empresa",C54="Desenvolupament"),Hoja2I!$C$16,0)))))))</f>
        <v>0</v>
      </c>
      <c r="K54" s="29">
        <f t="shared" si="3"/>
        <v>0</v>
      </c>
    </row>
    <row r="55" spans="1:11" s="10" customFormat="1" x14ac:dyDescent="0.35">
      <c r="A55" s="43"/>
      <c r="B55" s="44"/>
      <c r="C55" s="45"/>
      <c r="D55" s="208"/>
      <c r="E55" s="209"/>
      <c r="F55" s="209"/>
      <c r="G55" s="210"/>
      <c r="H55" s="53"/>
      <c r="I55" s="27"/>
      <c r="J55" s="28">
        <f>IF($D$10="Agent TECNIO",0,IF(AND($D$10="Gran empresa",C55="Recerca"),Hoja2I!$C$15,IF(AND($D$10="Gran empresa",C55="Desenvolupament"),Hoja2I!$C$18,IF(AND($D$10="Mitjana empresa",C55="Recerca"),Hoja2I!$C$14,IF(AND($D$10="Mitjana empresa",C55="Desenvolupament"),Hoja2I!$C$17,IF(AND($D$10="Petita empresa",C55="Recerca"),Hoja2I!$C$13,IF(AND($D$10="Petita empresa",C55="Desenvolupament"),Hoja2I!$C$16,0)))))))</f>
        <v>0</v>
      </c>
      <c r="K55" s="29">
        <f t="shared" si="3"/>
        <v>0</v>
      </c>
    </row>
    <row r="56" spans="1:11" s="10" customFormat="1" x14ac:dyDescent="0.35">
      <c r="A56" s="43"/>
      <c r="B56" s="44"/>
      <c r="C56" s="45"/>
      <c r="D56" s="208"/>
      <c r="E56" s="209"/>
      <c r="F56" s="209"/>
      <c r="G56" s="210"/>
      <c r="H56" s="53"/>
      <c r="I56" s="27"/>
      <c r="J56" s="28">
        <f>IF($D$10="Agent TECNIO",0,IF(AND($D$10="Gran empresa",C56="Recerca"),Hoja2I!$C$15,IF(AND($D$10="Gran empresa",C56="Desenvolupament"),Hoja2I!$C$18,IF(AND($D$10="Mitjana empresa",C56="Recerca"),Hoja2I!$C$14,IF(AND($D$10="Mitjana empresa",C56="Desenvolupament"),Hoja2I!$C$17,IF(AND($D$10="Petita empresa",C56="Recerca"),Hoja2I!$C$13,IF(AND($D$10="Petita empresa",C56="Desenvolupament"),Hoja2I!$C$16,0)))))))</f>
        <v>0</v>
      </c>
      <c r="K56" s="29">
        <f t="shared" si="3"/>
        <v>0</v>
      </c>
    </row>
    <row r="57" spans="1:11" s="10" customFormat="1" x14ac:dyDescent="0.35">
      <c r="A57" s="52"/>
      <c r="B57" s="44"/>
      <c r="C57" s="54"/>
      <c r="D57" s="211" t="s">
        <v>2</v>
      </c>
      <c r="E57" s="211"/>
      <c r="F57" s="211"/>
      <c r="G57" s="211"/>
      <c r="H57" s="55">
        <f>SUM(H48:H56)</f>
        <v>0</v>
      </c>
      <c r="I57" s="50">
        <f>SUM(I48:I56)</f>
        <v>0</v>
      </c>
      <c r="J57" s="36">
        <f>IF(I57=0,0,K57/I57)</f>
        <v>0</v>
      </c>
      <c r="K57" s="34">
        <f>SUM(K48:K56)</f>
        <v>0</v>
      </c>
    </row>
    <row r="58" spans="1:11" s="10" customFormat="1" x14ac:dyDescent="0.35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</row>
    <row r="59" spans="1:11" s="10" customFormat="1" x14ac:dyDescent="0.35">
      <c r="A59" s="61" t="s">
        <v>49</v>
      </c>
      <c r="B59" s="38"/>
      <c r="C59" s="38"/>
      <c r="D59" s="38"/>
      <c r="E59" s="38"/>
      <c r="F59" s="38"/>
      <c r="G59" s="38"/>
      <c r="H59" s="38"/>
      <c r="I59" s="38"/>
      <c r="J59" s="38"/>
      <c r="K59" s="38"/>
    </row>
    <row r="60" spans="1:11" s="10" customFormat="1" x14ac:dyDescent="0.35">
      <c r="B60" s="37"/>
      <c r="C60" s="37"/>
      <c r="D60" s="62"/>
      <c r="E60" s="64"/>
      <c r="F60" s="64"/>
      <c r="G60" s="65"/>
    </row>
    <row r="61" spans="1:11" s="10" customFormat="1" ht="15" thickBot="1" x14ac:dyDescent="0.4">
      <c r="A61" s="76" t="s">
        <v>63</v>
      </c>
      <c r="B61" s="57" t="s">
        <v>0</v>
      </c>
      <c r="C61" s="51" t="s">
        <v>22</v>
      </c>
      <c r="D61" s="212" t="s">
        <v>17</v>
      </c>
      <c r="E61" s="213"/>
      <c r="F61" s="213"/>
      <c r="G61" s="214"/>
      <c r="H61" s="57" t="s">
        <v>24</v>
      </c>
      <c r="I61" s="11" t="s">
        <v>25</v>
      </c>
      <c r="J61" s="13" t="s">
        <v>18</v>
      </c>
      <c r="K61" s="13" t="s">
        <v>19</v>
      </c>
    </row>
    <row r="62" spans="1:11" x14ac:dyDescent="0.35">
      <c r="A62" s="43"/>
      <c r="B62" s="44"/>
      <c r="C62" s="45"/>
      <c r="D62" s="207"/>
      <c r="E62" s="207"/>
      <c r="F62" s="207"/>
      <c r="G62" s="207"/>
      <c r="H62" s="53"/>
      <c r="I62" s="39"/>
      <c r="J62" s="28">
        <f>IF($D$10="Agent TECNIO",1,IF(AND($D$10="Gran empresa",C62="Recerca"),Hoja2I!$C$15,IF(AND($D$10="Gran empresa",C62="Desenvolupament"),Hoja2I!$C$18,IF(AND($D$10="Mitjana empresa",C62="Recerca"),Hoja2I!$C$14,IF(AND($D$10="Mitjana empresa",C62="Desenvolupament"),Hoja2I!$C$17,IF(AND($D$10="Petita empresa",C62="Recerca"),Hoja2I!$C$13,IF(AND($D$10="Petita empresa",C62="Desenvolupament"),Hoja2I!$C$16,0)))))))</f>
        <v>0</v>
      </c>
      <c r="K62" s="29">
        <f t="shared" ref="K62:K68" si="4">+J62*I62</f>
        <v>0</v>
      </c>
    </row>
    <row r="63" spans="1:11" x14ac:dyDescent="0.35">
      <c r="A63" s="43"/>
      <c r="B63" s="44"/>
      <c r="C63" s="45"/>
      <c r="D63" s="207"/>
      <c r="E63" s="207"/>
      <c r="F63" s="207"/>
      <c r="G63" s="207"/>
      <c r="H63" s="53"/>
      <c r="I63" s="39"/>
      <c r="J63" s="28">
        <f>IF($D$10="Agent TECNIO",1,IF(AND($D$10="Gran empresa",C63="Recerca"),Hoja2I!$C$15,IF(AND($D$10="Gran empresa",C63="Desenvolupament"),Hoja2I!$C$18,IF(AND($D$10="Mitjana empresa",C63="Recerca"),Hoja2I!$C$14,IF(AND($D$10="Mitjana empresa",C63="Desenvolupament"),Hoja2I!$C$17,IF(AND($D$10="Petita empresa",C63="Recerca"),Hoja2I!$C$13,IF(AND($D$10="Petita empresa",C63="Desenvolupament"),Hoja2I!$C$16,0)))))))</f>
        <v>0</v>
      </c>
      <c r="K63" s="29">
        <f t="shared" si="4"/>
        <v>0</v>
      </c>
    </row>
    <row r="64" spans="1:11" x14ac:dyDescent="0.35">
      <c r="A64" s="43"/>
      <c r="B64" s="44"/>
      <c r="C64" s="45"/>
      <c r="D64" s="207"/>
      <c r="E64" s="207"/>
      <c r="F64" s="207"/>
      <c r="G64" s="207"/>
      <c r="H64" s="53"/>
      <c r="I64" s="39"/>
      <c r="J64" s="28">
        <f>IF($D$10="Agent TECNIO",1,IF(AND($D$10="Gran empresa",C64="Recerca"),Hoja2I!$C$15,IF(AND($D$10="Gran empresa",C64="Desenvolupament"),Hoja2I!$C$18,IF(AND($D$10="Mitjana empresa",C64="Recerca"),Hoja2I!$C$14,IF(AND($D$10="Mitjana empresa",C64="Desenvolupament"),Hoja2I!$C$17,IF(AND($D$10="Petita empresa",C64="Recerca"),Hoja2I!$C$13,IF(AND($D$10="Petita empresa",C64="Desenvolupament"),Hoja2I!$C$16,0)))))))</f>
        <v>0</v>
      </c>
      <c r="K64" s="29">
        <f t="shared" si="4"/>
        <v>0</v>
      </c>
    </row>
    <row r="65" spans="1:12" x14ac:dyDescent="0.35">
      <c r="A65" s="43"/>
      <c r="B65" s="44"/>
      <c r="C65" s="45"/>
      <c r="D65" s="215"/>
      <c r="E65" s="216"/>
      <c r="F65" s="216"/>
      <c r="G65" s="217"/>
      <c r="H65" s="53"/>
      <c r="I65" s="39"/>
      <c r="J65" s="28">
        <f>IF($D$10="Agent TECNIO",1,IF(AND($D$10="Gran empresa",C65="Recerca"),Hoja2I!$C$15,IF(AND($D$10="Gran empresa",C65="Desenvolupament"),Hoja2I!$C$18,IF(AND($D$10="Mitjana empresa",C65="Recerca"),Hoja2I!$C$14,IF(AND($D$10="Mitjana empresa",C65="Desenvolupament"),Hoja2I!$C$17,IF(AND($D$10="Petita empresa",C65="Recerca"),Hoja2I!$C$13,IF(AND($D$10="Petita empresa",C65="Desenvolupament"),Hoja2I!$C$16,0)))))))</f>
        <v>0</v>
      </c>
      <c r="K65" s="29">
        <f t="shared" si="4"/>
        <v>0</v>
      </c>
    </row>
    <row r="66" spans="1:12" x14ac:dyDescent="0.35">
      <c r="A66" s="43"/>
      <c r="B66" s="44"/>
      <c r="C66" s="45"/>
      <c r="D66" s="207"/>
      <c r="E66" s="207"/>
      <c r="F66" s="207"/>
      <c r="G66" s="207"/>
      <c r="H66" s="53"/>
      <c r="I66" s="39"/>
      <c r="J66" s="28">
        <f>IF($D$10="Agent TECNIO",1,IF(AND($D$10="Gran empresa",C66="Recerca"),Hoja2I!$C$15,IF(AND($D$10="Gran empresa",C66="Desenvolupament"),Hoja2I!$C$18,IF(AND($D$10="Mitjana empresa",C66="Recerca"),Hoja2I!$C$14,IF(AND($D$10="Mitjana empresa",C66="Desenvolupament"),Hoja2I!$C$17,IF(AND($D$10="Petita empresa",C66="Recerca"),Hoja2I!$C$13,IF(AND($D$10="Petita empresa",C66="Desenvolupament"),Hoja2I!$C$16,0)))))))</f>
        <v>0</v>
      </c>
      <c r="K66" s="29">
        <f t="shared" si="4"/>
        <v>0</v>
      </c>
    </row>
    <row r="67" spans="1:12" x14ac:dyDescent="0.35">
      <c r="A67" s="43"/>
      <c r="B67" s="44"/>
      <c r="C67" s="45"/>
      <c r="D67" s="215"/>
      <c r="E67" s="216"/>
      <c r="F67" s="216"/>
      <c r="G67" s="217"/>
      <c r="H67" s="53"/>
      <c r="I67" s="39"/>
      <c r="J67" s="28">
        <f>IF($D$10="Agent TECNIO",1,IF(AND($D$10="Gran empresa",C67="Recerca"),Hoja2I!$C$15,IF(AND($D$10="Gran empresa",C67="Desenvolupament"),Hoja2I!$C$18,IF(AND($D$10="Mitjana empresa",C67="Recerca"),Hoja2I!$C$14,IF(AND($D$10="Mitjana empresa",C67="Desenvolupament"),Hoja2I!$C$17,IF(AND($D$10="Petita empresa",C67="Recerca"),Hoja2I!$C$13,IF(AND($D$10="Petita empresa",C67="Desenvolupament"),Hoja2I!$C$16,0)))))))</f>
        <v>0</v>
      </c>
      <c r="K67" s="29">
        <f t="shared" si="4"/>
        <v>0</v>
      </c>
    </row>
    <row r="68" spans="1:12" x14ac:dyDescent="0.35">
      <c r="A68" s="43"/>
      <c r="B68" s="44"/>
      <c r="C68" s="45"/>
      <c r="D68" s="207"/>
      <c r="E68" s="207"/>
      <c r="F68" s="207"/>
      <c r="G68" s="207"/>
      <c r="H68" s="53"/>
      <c r="I68" s="39"/>
      <c r="J68" s="28">
        <f>IF($D$10="Agent TECNIO",1,IF(AND($D$10="Gran empresa",C68="Recerca"),Hoja2I!$C$15,IF(AND($D$10="Gran empresa",C68="Desenvolupament"),Hoja2I!$C$18,IF(AND($D$10="Mitjana empresa",C68="Recerca"),Hoja2I!$C$14,IF(AND($D$10="Mitjana empresa",C68="Desenvolupament"),Hoja2I!$C$17,IF(AND($D$10="Petita empresa",C68="Recerca"),Hoja2I!$C$13,IF(AND($D$10="Petita empresa",C68="Desenvolupament"),Hoja2I!$C$16,0)))))))</f>
        <v>0</v>
      </c>
      <c r="K68" s="29">
        <f t="shared" si="4"/>
        <v>0</v>
      </c>
    </row>
    <row r="69" spans="1:12" x14ac:dyDescent="0.35">
      <c r="A69" s="19"/>
      <c r="B69" s="30"/>
      <c r="C69" s="31"/>
      <c r="D69" s="218" t="s">
        <v>2</v>
      </c>
      <c r="E69" s="219"/>
      <c r="F69" s="219"/>
      <c r="G69" s="220"/>
      <c r="H69" s="35">
        <f>SUM(H62:H68)</f>
        <v>0</v>
      </c>
      <c r="I69" s="34">
        <f>SUM(I62:I68)</f>
        <v>0</v>
      </c>
      <c r="J69" s="36">
        <f>IF(I69=0,0,K69/I69)</f>
        <v>0</v>
      </c>
      <c r="K69" s="34">
        <f>SUM(K62:K68)</f>
        <v>0</v>
      </c>
    </row>
    <row r="70" spans="1:12" s="10" customFormat="1" x14ac:dyDescent="0.35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</row>
    <row r="71" spans="1:12" s="10" customFormat="1" x14ac:dyDescent="0.35">
      <c r="A71" s="66"/>
      <c r="G71" s="67"/>
    </row>
    <row r="72" spans="1:12" s="10" customFormat="1" x14ac:dyDescent="0.35">
      <c r="A72" s="68"/>
      <c r="B72" s="69" t="s">
        <v>3</v>
      </c>
      <c r="C72" s="69"/>
      <c r="D72" s="70"/>
      <c r="E72" s="71"/>
      <c r="F72" s="71"/>
      <c r="G72" s="70"/>
    </row>
    <row r="73" spans="1:12" s="10" customFormat="1" ht="15" thickBot="1" x14ac:dyDescent="0.4">
      <c r="E73" s="221" t="s">
        <v>24</v>
      </c>
      <c r="F73" s="222"/>
      <c r="G73" s="222"/>
      <c r="H73" s="223"/>
      <c r="I73" s="12" t="s">
        <v>25</v>
      </c>
      <c r="J73" s="13" t="s">
        <v>18</v>
      </c>
      <c r="K73" s="13" t="s">
        <v>19</v>
      </c>
    </row>
    <row r="74" spans="1:12" s="10" customFormat="1" x14ac:dyDescent="0.35">
      <c r="B74" s="224" t="s">
        <v>5</v>
      </c>
      <c r="C74" s="225"/>
      <c r="D74" s="72" t="s">
        <v>1</v>
      </c>
      <c r="E74" s="230">
        <f>+SUMIFS(H18:H41,B18:B41,B74)</f>
        <v>0</v>
      </c>
      <c r="F74" s="230"/>
      <c r="G74" s="230"/>
      <c r="H74" s="231">
        <f>+SUM(E74:E77)</f>
        <v>0</v>
      </c>
      <c r="I74" s="14">
        <f>+SUMIFS(I18:I41,C18:C41,B74)</f>
        <v>0</v>
      </c>
      <c r="J74" s="15">
        <f>IF(K74=0,0,K74/I74)</f>
        <v>0</v>
      </c>
      <c r="K74" s="16">
        <f>+SUMIFS(K18:K41,C18:C41,B74)</f>
        <v>0</v>
      </c>
      <c r="L74" s="40" t="str">
        <f>Participant1!L74</f>
        <v>* En el cas d'empresa, aquesta dada (euros totals en Rerceca) s'ha de introduir en formulari de sol·licitud en "Activitats de recerca industrial (import en euros)"</v>
      </c>
    </row>
    <row r="75" spans="1:12" s="10" customFormat="1" x14ac:dyDescent="0.35">
      <c r="B75" s="226"/>
      <c r="C75" s="227"/>
      <c r="D75" s="72" t="s">
        <v>36</v>
      </c>
      <c r="E75" s="230">
        <f>+SUMIFS(H48:H56,B48:B56,B74)</f>
        <v>0</v>
      </c>
      <c r="F75" s="230"/>
      <c r="G75" s="230"/>
      <c r="H75" s="231"/>
      <c r="I75" s="14">
        <f>+SUMIFS(I48:I56,C48:C56,B74)</f>
        <v>0</v>
      </c>
      <c r="J75" s="15">
        <f t="shared" ref="J75:J76" si="5">IF(K75=0,0,K75/I75)</f>
        <v>0</v>
      </c>
      <c r="K75" s="16">
        <f>+SUMIFS(K48:K56,C48:C56,B74)</f>
        <v>0</v>
      </c>
    </row>
    <row r="76" spans="1:12" s="10" customFormat="1" x14ac:dyDescent="0.35">
      <c r="B76" s="226"/>
      <c r="C76" s="227"/>
      <c r="D76" s="72" t="s">
        <v>35</v>
      </c>
      <c r="E76" s="230">
        <f>+SUMIFS(H62:H68,B62:B68,B74)</f>
        <v>0</v>
      </c>
      <c r="F76" s="230"/>
      <c r="G76" s="230"/>
      <c r="H76" s="231"/>
      <c r="I76" s="14">
        <f>+SUMIFS(I62:I68,C62:C68,B74)</f>
        <v>0</v>
      </c>
      <c r="J76" s="15">
        <f t="shared" si="5"/>
        <v>0</v>
      </c>
      <c r="K76" s="16">
        <f>+SUMIFS(K62:K68,C62:C68,B74)</f>
        <v>0</v>
      </c>
    </row>
    <row r="77" spans="1:12" s="10" customFormat="1" x14ac:dyDescent="0.35">
      <c r="B77" s="228"/>
      <c r="C77" s="229"/>
      <c r="D77" s="72" t="s">
        <v>13</v>
      </c>
      <c r="E77" s="230">
        <f>+E74*Hoja2I!$B$22</f>
        <v>0</v>
      </c>
      <c r="F77" s="230"/>
      <c r="G77" s="230"/>
      <c r="H77" s="231"/>
      <c r="I77" s="14">
        <f>+I74*Hoja2I!$B$22</f>
        <v>0</v>
      </c>
      <c r="J77" s="15">
        <f>IF(K77=0,0,K77/I77)</f>
        <v>0</v>
      </c>
      <c r="K77" s="16">
        <f>+K74*Hoja2I!$B$22</f>
        <v>0</v>
      </c>
    </row>
    <row r="78" spans="1:12" s="10" customFormat="1" x14ac:dyDescent="0.35">
      <c r="B78" s="224" t="s">
        <v>4</v>
      </c>
      <c r="C78" s="225"/>
      <c r="D78" s="72" t="s">
        <v>1</v>
      </c>
      <c r="E78" s="230">
        <f>+SUMIFS(H18:H41,B18:B41,B78)</f>
        <v>0</v>
      </c>
      <c r="F78" s="230"/>
      <c r="G78" s="230"/>
      <c r="H78" s="231">
        <f>+SUM(E78:E81)</f>
        <v>0</v>
      </c>
      <c r="I78" s="14">
        <f>+SUMIFS(I18:I41,C18:C41,B78)</f>
        <v>0</v>
      </c>
      <c r="J78" s="15">
        <f t="shared" ref="J78:J81" si="6">IF(K78=0,0,K78/I78)</f>
        <v>0</v>
      </c>
      <c r="K78" s="16">
        <f>+SUMIFS(K18:K41,C18:C41,B78)</f>
        <v>0</v>
      </c>
      <c r="L78" s="40" t="str">
        <f>Participant1!L78</f>
        <v>* En el cas d'empresa, aquesta dada (euros totals en Desenvolpupament) s'ha de introduir en formulari de sol·licitud en "Activitats de desenvolupament experimental (import en euros)"</v>
      </c>
    </row>
    <row r="79" spans="1:12" s="10" customFormat="1" x14ac:dyDescent="0.35">
      <c r="B79" s="226"/>
      <c r="C79" s="227"/>
      <c r="D79" s="72" t="s">
        <v>36</v>
      </c>
      <c r="E79" s="230">
        <f>+SUMIFS(H48:H56,B48:B56,B78)</f>
        <v>0</v>
      </c>
      <c r="F79" s="230"/>
      <c r="G79" s="230"/>
      <c r="H79" s="231"/>
      <c r="I79" s="14">
        <f>+SUMIFS(I48:I56,C48:C56,B78)</f>
        <v>0</v>
      </c>
      <c r="J79" s="15">
        <f t="shared" si="6"/>
        <v>0</v>
      </c>
      <c r="K79" s="16">
        <f>+SUMIFS(K48:K56,C48:C56,B78)</f>
        <v>0</v>
      </c>
    </row>
    <row r="80" spans="1:12" s="10" customFormat="1" x14ac:dyDescent="0.35">
      <c r="B80" s="226"/>
      <c r="C80" s="227"/>
      <c r="D80" s="72" t="s">
        <v>35</v>
      </c>
      <c r="E80" s="230">
        <f>+SUMIFS(H62:H68,B62:B68,B78)</f>
        <v>0</v>
      </c>
      <c r="F80" s="230"/>
      <c r="G80" s="230"/>
      <c r="H80" s="231"/>
      <c r="I80" s="14">
        <f>+SUMIFS(I62:I68,C62:C68,B78)</f>
        <v>0</v>
      </c>
      <c r="J80" s="15">
        <f t="shared" si="6"/>
        <v>0</v>
      </c>
      <c r="K80" s="16">
        <f>+SUMIFS(K62:K68,C62:C68,B78)</f>
        <v>0</v>
      </c>
    </row>
    <row r="81" spans="2:12" s="10" customFormat="1" x14ac:dyDescent="0.35">
      <c r="B81" s="228"/>
      <c r="C81" s="229"/>
      <c r="D81" s="72" t="s">
        <v>13</v>
      </c>
      <c r="E81" s="230">
        <f>+E78*Hoja2I!$B$22</f>
        <v>0</v>
      </c>
      <c r="F81" s="230"/>
      <c r="G81" s="230"/>
      <c r="H81" s="231"/>
      <c r="I81" s="14">
        <f>+I78*Hoja2I!$B$22</f>
        <v>0</v>
      </c>
      <c r="J81" s="15">
        <f t="shared" si="6"/>
        <v>0</v>
      </c>
      <c r="K81" s="16">
        <f>+K78*Hoja2I!$B$22</f>
        <v>0</v>
      </c>
    </row>
    <row r="82" spans="2:12" s="10" customFormat="1" ht="15.5" x14ac:dyDescent="0.35">
      <c r="E82" s="232">
        <f>SUM(E74:E81)</f>
        <v>0</v>
      </c>
      <c r="F82" s="232"/>
      <c r="G82" s="232"/>
      <c r="H82" s="73">
        <f>+H78+H74</f>
        <v>0</v>
      </c>
      <c r="I82" s="17">
        <f>SUM(I74:I81)</f>
        <v>0</v>
      </c>
      <c r="J82" s="15">
        <f>IF(K82=0,0,K82/I82)</f>
        <v>0</v>
      </c>
      <c r="K82" s="17">
        <f>SUM(K74:K81)</f>
        <v>0</v>
      </c>
      <c r="L82" s="40" t="str">
        <f>Participant1!L82</f>
        <v>* En el cas de TECNIO, aquesta dada (euros totals en R+D) s'ha de introduir en formulari de sol·licituden "Activitats de RD de caràcter no econòmic (import en euros)"</v>
      </c>
    </row>
    <row r="83" spans="2:12" s="10" customFormat="1" x14ac:dyDescent="0.35">
      <c r="L83" s="40" t="str">
        <f>Participant1!L83</f>
        <v>* En el cas d'empresa, aquesta dada (euros totals en R+D) s'ha de introduir en formulari de sol·licitud en "Pressupost de despeses"</v>
      </c>
    </row>
    <row r="84" spans="2:12" s="10" customFormat="1" x14ac:dyDescent="0.35"/>
    <row r="85" spans="2:12" s="10" customFormat="1" x14ac:dyDescent="0.35"/>
    <row r="86" spans="2:12" s="10" customFormat="1" x14ac:dyDescent="0.35"/>
    <row r="87" spans="2:12" s="10" customFormat="1" x14ac:dyDescent="0.35"/>
    <row r="88" spans="2:12" s="10" customFormat="1" x14ac:dyDescent="0.35"/>
    <row r="89" spans="2:12" s="10" customFormat="1" x14ac:dyDescent="0.35"/>
    <row r="90" spans="2:12" s="10" customFormat="1" x14ac:dyDescent="0.35"/>
    <row r="91" spans="2:12" s="10" customFormat="1" x14ac:dyDescent="0.35"/>
    <row r="92" spans="2:12" s="10" customFormat="1" x14ac:dyDescent="0.35"/>
    <row r="93" spans="2:12" s="10" customFormat="1" x14ac:dyDescent="0.35"/>
    <row r="94" spans="2:12" s="10" customFormat="1" x14ac:dyDescent="0.35"/>
    <row r="95" spans="2:12" s="10" customFormat="1" x14ac:dyDescent="0.35"/>
    <row r="96" spans="2:12" s="10" customFormat="1" x14ac:dyDescent="0.35"/>
    <row r="97" s="10" customFormat="1" x14ac:dyDescent="0.35"/>
    <row r="98" s="10" customFormat="1" x14ac:dyDescent="0.35"/>
    <row r="99" s="10" customFormat="1" x14ac:dyDescent="0.35"/>
    <row r="100" s="10" customFormat="1" x14ac:dyDescent="0.35"/>
    <row r="101" s="10" customFormat="1" x14ac:dyDescent="0.35"/>
    <row r="102" s="10" customFormat="1" x14ac:dyDescent="0.35"/>
    <row r="103" s="10" customFormat="1" x14ac:dyDescent="0.35"/>
    <row r="104" s="10" customFormat="1" x14ac:dyDescent="0.35"/>
    <row r="105" s="10" customFormat="1" x14ac:dyDescent="0.35"/>
    <row r="106" s="10" customFormat="1" x14ac:dyDescent="0.35"/>
    <row r="107" s="10" customFormat="1" x14ac:dyDescent="0.35"/>
    <row r="108" s="10" customFormat="1" x14ac:dyDescent="0.35"/>
    <row r="109" s="10" customFormat="1" x14ac:dyDescent="0.35"/>
    <row r="110" s="10" customFormat="1" x14ac:dyDescent="0.35"/>
    <row r="111" s="10" customFormat="1" x14ac:dyDescent="0.35"/>
    <row r="112" s="10" customFormat="1" x14ac:dyDescent="0.35"/>
    <row r="113" s="10" customFormat="1" x14ac:dyDescent="0.35"/>
    <row r="114" s="10" customFormat="1" x14ac:dyDescent="0.35"/>
    <row r="115" s="10" customFormat="1" x14ac:dyDescent="0.35"/>
    <row r="116" s="10" customFormat="1" x14ac:dyDescent="0.35"/>
    <row r="117" s="10" customFormat="1" x14ac:dyDescent="0.35"/>
    <row r="118" s="10" customFormat="1" x14ac:dyDescent="0.35"/>
    <row r="119" s="10" customFormat="1" x14ac:dyDescent="0.35"/>
    <row r="120" s="10" customFormat="1" x14ac:dyDescent="0.35"/>
    <row r="121" s="10" customFormat="1" x14ac:dyDescent="0.35"/>
    <row r="122" s="10" customFormat="1" x14ac:dyDescent="0.35"/>
    <row r="123" s="10" customFormat="1" x14ac:dyDescent="0.35"/>
    <row r="124" s="10" customFormat="1" x14ac:dyDescent="0.35"/>
    <row r="125" s="10" customFormat="1" x14ac:dyDescent="0.35"/>
    <row r="126" s="10" customFormat="1" x14ac:dyDescent="0.35"/>
    <row r="127" s="10" customFormat="1" x14ac:dyDescent="0.35"/>
    <row r="128" s="10" customFormat="1" x14ac:dyDescent="0.35"/>
    <row r="129" s="10" customFormat="1" x14ac:dyDescent="0.35"/>
    <row r="130" s="10" customFormat="1" x14ac:dyDescent="0.35"/>
    <row r="131" s="10" customFormat="1" x14ac:dyDescent="0.35"/>
    <row r="132" s="10" customFormat="1" x14ac:dyDescent="0.35"/>
    <row r="133" s="10" customFormat="1" x14ac:dyDescent="0.35"/>
  </sheetData>
  <sheetProtection algorithmName="SHA-512" hashValue="kz3ypozi7esa3b9RjAE18yIhGTFBDvgH3M2Vg2PT0UxVp+h2RlB1KhwbbM5hIb8DsPPJDfNNY6cjTbH5wBvKmA==" saltValue="eSzIoFeem7aEYBV5uBAm/g==" spinCount="100000" sheet="1" insertRows="0" deleteRows="0" selectLockedCells="1"/>
  <mergeCells count="41">
    <mergeCell ref="E82:G82"/>
    <mergeCell ref="B78:C81"/>
    <mergeCell ref="E78:G78"/>
    <mergeCell ref="H78:H81"/>
    <mergeCell ref="E79:G79"/>
    <mergeCell ref="E80:G80"/>
    <mergeCell ref="E81:G81"/>
    <mergeCell ref="D69:G69"/>
    <mergeCell ref="E73:H73"/>
    <mergeCell ref="B74:C77"/>
    <mergeCell ref="E74:G74"/>
    <mergeCell ref="H74:H77"/>
    <mergeCell ref="E75:G75"/>
    <mergeCell ref="E76:G76"/>
    <mergeCell ref="E77:G77"/>
    <mergeCell ref="D68:G68"/>
    <mergeCell ref="D48:G48"/>
    <mergeCell ref="D49:G49"/>
    <mergeCell ref="D50:G50"/>
    <mergeCell ref="D55:G55"/>
    <mergeCell ref="D56:G56"/>
    <mergeCell ref="D57:G57"/>
    <mergeCell ref="D61:G61"/>
    <mergeCell ref="D62:G62"/>
    <mergeCell ref="D63:G63"/>
    <mergeCell ref="D64:G64"/>
    <mergeCell ref="D66:G66"/>
    <mergeCell ref="D65:G65"/>
    <mergeCell ref="D67:G67"/>
    <mergeCell ref="A11:C11"/>
    <mergeCell ref="D11:G11"/>
    <mergeCell ref="A12:C12"/>
    <mergeCell ref="D12:G12"/>
    <mergeCell ref="A13:C13"/>
    <mergeCell ref="D13:G13"/>
    <mergeCell ref="A8:C8"/>
    <mergeCell ref="D8:G8"/>
    <mergeCell ref="A9:C9"/>
    <mergeCell ref="D9:G9"/>
    <mergeCell ref="A10:C10"/>
    <mergeCell ref="D10:G10"/>
  </mergeCells>
  <pageMargins left="0.70866141732283472" right="0.70866141732283472" top="0.74803149606299213" bottom="0.74803149606299213" header="0.31496062992125984" footer="0.31496062992125984"/>
  <pageSetup paperSize="9" scale="47" orientation="portrait" r:id="rId1"/>
  <headerFooter>
    <oddFooter>&amp;RPressupost INNOTEC
Versió 1, 14 de juny de 2021</oddFooter>
  </headerFooter>
  <colBreaks count="1" manualBreakCount="1">
    <brk id="9" max="76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49EB3E0-D332-4608-848E-4F5D2A478EF2}">
          <x14:formula1>
            <xm:f>Hoja2I!$A$2:$A$3</xm:f>
          </x14:formula1>
          <xm:sqref>B18:C41 B48:C56 B62:C68</xm:sqref>
        </x14:dataValidation>
        <x14:dataValidation type="list" allowBlank="1" showInputMessage="1" showErrorMessage="1" xr:uid="{F47542DC-2002-4A33-AA50-994884A35AEB}">
          <x14:formula1>
            <xm:f>Hoja2I!$C$2:$C$3</xm:f>
          </x14:formula1>
          <xm:sqref>D13:G13</xm:sqref>
        </x14:dataValidation>
        <x14:dataValidation type="list" allowBlank="1" showInputMessage="1" showErrorMessage="1" xr:uid="{5B4F5B4B-7215-4FD1-8E85-801DF5A7F576}">
          <x14:formula1>
            <xm:f>Hoja2I!$C$8:$C$11</xm:f>
          </x14:formula1>
          <xm:sqref>D9:G10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CAB5B-B788-448F-A134-A131C22DB707}">
  <dimension ref="A1:BF127"/>
  <sheetViews>
    <sheetView showGridLines="0" topLeftCell="A39" zoomScaleNormal="100" zoomScaleSheetLayoutView="100" workbookViewId="0">
      <selection activeCell="E39" sqref="E39"/>
    </sheetView>
  </sheetViews>
  <sheetFormatPr defaultColWidth="19.7265625" defaultRowHeight="14.5" x14ac:dyDescent="0.35"/>
  <cols>
    <col min="1" max="1" width="19.7265625" style="9"/>
    <col min="2" max="2" width="20" style="9" customWidth="1"/>
    <col min="3" max="3" width="17.7265625" style="9" hidden="1" customWidth="1"/>
    <col min="4" max="4" width="29.26953125" style="9" customWidth="1"/>
    <col min="5" max="5" width="11.54296875" style="9" customWidth="1"/>
    <col min="6" max="6" width="10.81640625" style="9" hidden="1" customWidth="1"/>
    <col min="7" max="7" width="15.7265625" style="9" customWidth="1"/>
    <col min="8" max="8" width="28.26953125" style="9" customWidth="1"/>
    <col min="9" max="9" width="26.453125" style="10" hidden="1" customWidth="1"/>
    <col min="10" max="10" width="7.26953125" style="10" hidden="1" customWidth="1"/>
    <col min="11" max="11" width="12.7265625" style="10" hidden="1" customWidth="1"/>
    <col min="12" max="12" width="7.7265625" style="10" customWidth="1"/>
    <col min="13" max="58" width="19.7265625" style="10"/>
    <col min="59" max="16384" width="19.7265625" style="9"/>
  </cols>
  <sheetData>
    <row r="1" spans="1:11" s="10" customFormat="1" x14ac:dyDescent="0.35"/>
    <row r="2" spans="1:11" s="10" customFormat="1" x14ac:dyDescent="0.35"/>
    <row r="3" spans="1:11" s="10" customFormat="1" x14ac:dyDescent="0.35"/>
    <row r="4" spans="1:11" s="10" customFormat="1" ht="18.5" x14ac:dyDescent="0.35">
      <c r="A4" s="59" t="s">
        <v>34</v>
      </c>
    </row>
    <row r="5" spans="1:11" s="10" customFormat="1" ht="18.5" x14ac:dyDescent="0.45">
      <c r="A5" s="60"/>
    </row>
    <row r="6" spans="1:11" s="10" customFormat="1" x14ac:dyDescent="0.35">
      <c r="A6" s="186" t="str">
        <f>+Participant1!A6</f>
        <v xml:space="preserve">RESOLUCIO EMT/1791/2021 </v>
      </c>
    </row>
    <row r="7" spans="1:11" s="10" customFormat="1" x14ac:dyDescent="0.35"/>
    <row r="8" spans="1:11" s="10" customFormat="1" x14ac:dyDescent="0.35">
      <c r="A8" s="199" t="s">
        <v>42</v>
      </c>
      <c r="B8" s="200"/>
      <c r="C8" s="201"/>
      <c r="D8" s="202"/>
      <c r="E8" s="202"/>
      <c r="F8" s="202"/>
      <c r="G8" s="202"/>
    </row>
    <row r="9" spans="1:11" s="10" customFormat="1" x14ac:dyDescent="0.35">
      <c r="A9" s="199" t="s">
        <v>66</v>
      </c>
      <c r="B9" s="200"/>
      <c r="C9" s="201"/>
      <c r="D9" s="202"/>
      <c r="E9" s="202"/>
      <c r="F9" s="202"/>
      <c r="G9" s="202"/>
    </row>
    <row r="10" spans="1:11" s="10" customFormat="1" hidden="1" x14ac:dyDescent="0.35">
      <c r="A10" s="203" t="s">
        <v>41</v>
      </c>
      <c r="B10" s="204"/>
      <c r="C10" s="205"/>
      <c r="D10" s="206"/>
      <c r="E10" s="206"/>
      <c r="F10" s="206"/>
      <c r="G10" s="206"/>
    </row>
    <row r="11" spans="1:11" s="10" customFormat="1" x14ac:dyDescent="0.35">
      <c r="A11" s="199" t="s">
        <v>9</v>
      </c>
      <c r="B11" s="200"/>
      <c r="C11" s="201"/>
      <c r="D11" s="202"/>
      <c r="E11" s="202"/>
      <c r="F11" s="202"/>
      <c r="G11" s="202"/>
    </row>
    <row r="12" spans="1:11" s="10" customFormat="1" x14ac:dyDescent="0.35">
      <c r="A12" s="199" t="s">
        <v>10</v>
      </c>
      <c r="B12" s="200"/>
      <c r="C12" s="201"/>
      <c r="D12" s="202"/>
      <c r="E12" s="202"/>
      <c r="F12" s="202"/>
      <c r="G12" s="202"/>
    </row>
    <row r="13" spans="1:11" s="10" customFormat="1" x14ac:dyDescent="0.35">
      <c r="A13" s="199" t="s">
        <v>11</v>
      </c>
      <c r="B13" s="200"/>
      <c r="C13" s="201"/>
      <c r="D13" s="202"/>
      <c r="E13" s="202"/>
      <c r="F13" s="202"/>
      <c r="G13" s="202"/>
    </row>
    <row r="14" spans="1:11" s="10" customFormat="1" x14ac:dyDescent="0.35">
      <c r="A14" s="61"/>
    </row>
    <row r="15" spans="1:11" s="10" customFormat="1" x14ac:dyDescent="0.35">
      <c r="A15" s="61" t="s">
        <v>1</v>
      </c>
    </row>
    <row r="16" spans="1:11" s="10" customFormat="1" x14ac:dyDescent="0.35">
      <c r="H16" s="20"/>
      <c r="I16" s="20"/>
      <c r="J16" s="20"/>
      <c r="K16" s="20"/>
    </row>
    <row r="17" spans="1:11" s="10" customFormat="1" ht="29.5" thickBot="1" x14ac:dyDescent="0.4">
      <c r="A17" s="74" t="s">
        <v>63</v>
      </c>
      <c r="B17" s="75" t="s">
        <v>0</v>
      </c>
      <c r="C17" s="11" t="s">
        <v>22</v>
      </c>
      <c r="D17" s="75" t="s">
        <v>7</v>
      </c>
      <c r="E17" s="75" t="s">
        <v>8</v>
      </c>
      <c r="F17" s="11" t="s">
        <v>23</v>
      </c>
      <c r="G17" s="75" t="s">
        <v>6</v>
      </c>
      <c r="H17" s="57" t="s">
        <v>24</v>
      </c>
      <c r="I17" s="11" t="s">
        <v>25</v>
      </c>
      <c r="J17" s="13" t="s">
        <v>18</v>
      </c>
      <c r="K17" s="13" t="s">
        <v>19</v>
      </c>
    </row>
    <row r="18" spans="1:11" s="10" customFormat="1" x14ac:dyDescent="0.35">
      <c r="A18" s="18" t="s">
        <v>80</v>
      </c>
      <c r="B18" s="21"/>
      <c r="C18" s="22"/>
      <c r="D18" s="23"/>
      <c r="E18" s="24"/>
      <c r="F18" s="25"/>
      <c r="G18" s="26"/>
      <c r="H18" s="49">
        <f t="shared" ref="H18:H39" si="0">+E18*G18</f>
        <v>0</v>
      </c>
      <c r="I18" s="27">
        <f t="shared" ref="I18:I41" si="1">+F18*G18</f>
        <v>0</v>
      </c>
      <c r="J18" s="28">
        <f>IF($D$10="Agent TECNIO",1,IF(AND($D$10="Gran empresa",C18="Recerca"),Hoja2I!$C$15,IF(AND($D$10="Gran empresa",C18="Desenvolupament"),Hoja2I!$C$18,IF(AND($D$10="Mitjana empresa",C18="Recerca"),Hoja2I!$C$14,IF(AND($D$10="Mitjana empresa",C18="Desenvolupament"),Hoja2I!$C$17,IF(AND($D$10="Petita empresa",C18="Recerca"),Hoja2I!$C$13,IF(AND($D$10="Petita empresa",C18="Desenvolupament"),Hoja2I!$C$16,0)))))))</f>
        <v>0</v>
      </c>
      <c r="K18" s="29">
        <f t="shared" ref="K18:K41" si="2">+J18*I18</f>
        <v>0</v>
      </c>
    </row>
    <row r="19" spans="1:11" s="10" customFormat="1" x14ac:dyDescent="0.35">
      <c r="A19" s="43" t="s">
        <v>81</v>
      </c>
      <c r="B19" s="44"/>
      <c r="C19" s="45"/>
      <c r="D19" s="56"/>
      <c r="E19" s="46"/>
      <c r="F19" s="47"/>
      <c r="G19" s="48"/>
      <c r="H19" s="49">
        <f t="shared" si="0"/>
        <v>0</v>
      </c>
      <c r="I19" s="27">
        <f t="shared" si="1"/>
        <v>0</v>
      </c>
      <c r="J19" s="28">
        <f>IF($D$10="Agent TECNIO",1,IF(AND($D$10="Gran empresa",C19="Recerca"),Hoja2I!$C$15,IF(AND($D$10="Gran empresa",C19="Desenvolupament"),Hoja2I!$C$18,IF(AND($D$10="Mitjana empresa",C19="Recerca"),Hoja2I!$C$14,IF(AND($D$10="Mitjana empresa",C19="Desenvolupament"),Hoja2I!$C$17,IF(AND($D$10="Petita empresa",C19="Recerca"),Hoja2I!$C$13,IF(AND($D$10="Petita empresa",C19="Desenvolupament"),Hoja2I!$C$16,0)))))))</f>
        <v>0</v>
      </c>
      <c r="K19" s="29">
        <f t="shared" si="2"/>
        <v>0</v>
      </c>
    </row>
    <row r="20" spans="1:11" s="10" customFormat="1" x14ac:dyDescent="0.35">
      <c r="A20" s="43" t="s">
        <v>82</v>
      </c>
      <c r="B20" s="44"/>
      <c r="C20" s="45"/>
      <c r="D20" s="56"/>
      <c r="E20" s="46"/>
      <c r="F20" s="47"/>
      <c r="G20" s="48"/>
      <c r="H20" s="49">
        <f t="shared" si="0"/>
        <v>0</v>
      </c>
      <c r="I20" s="27">
        <f t="shared" si="1"/>
        <v>0</v>
      </c>
      <c r="J20" s="28">
        <f>IF($D$10="Agent TECNIO",1,IF(AND($D$10="Gran empresa",C20="Recerca"),Hoja2I!$C$15,IF(AND($D$10="Gran empresa",C20="Desenvolupament"),Hoja2I!$C$18,IF(AND($D$10="Mitjana empresa",C20="Recerca"),Hoja2I!$C$14,IF(AND($D$10="Mitjana empresa",C20="Desenvolupament"),Hoja2I!$C$17,IF(AND($D$10="Petita empresa",C20="Recerca"),Hoja2I!$C$13,IF(AND($D$10="Petita empresa",C20="Desenvolupament"),Hoja2I!$C$16,0)))))))</f>
        <v>0</v>
      </c>
      <c r="K20" s="29">
        <f t="shared" si="2"/>
        <v>0</v>
      </c>
    </row>
    <row r="21" spans="1:11" s="10" customFormat="1" x14ac:dyDescent="0.35">
      <c r="A21" s="43"/>
      <c r="B21" s="44"/>
      <c r="C21" s="45"/>
      <c r="D21" s="56"/>
      <c r="E21" s="46"/>
      <c r="F21" s="47"/>
      <c r="G21" s="48"/>
      <c r="H21" s="49">
        <f t="shared" si="0"/>
        <v>0</v>
      </c>
      <c r="I21" s="27">
        <f t="shared" si="1"/>
        <v>0</v>
      </c>
      <c r="J21" s="28">
        <f>IF($D$10="Agent TECNIO",1,IF(AND($D$10="Gran empresa",C21="Recerca"),Hoja2I!$C$15,IF(AND($D$10="Gran empresa",C21="Desenvolupament"),Hoja2I!$C$18,IF(AND($D$10="Mitjana empresa",C21="Recerca"),Hoja2I!$C$14,IF(AND($D$10="Mitjana empresa",C21="Desenvolupament"),Hoja2I!$C$17,IF(AND($D$10="Petita empresa",C21="Recerca"),Hoja2I!$C$13,IF(AND($D$10="Petita empresa",C21="Desenvolupament"),Hoja2I!$C$16,0)))))))</f>
        <v>0</v>
      </c>
      <c r="K21" s="29">
        <f t="shared" si="2"/>
        <v>0</v>
      </c>
    </row>
    <row r="22" spans="1:11" s="10" customFormat="1" x14ac:dyDescent="0.35">
      <c r="A22" s="43"/>
      <c r="B22" s="44"/>
      <c r="C22" s="45"/>
      <c r="D22" s="56"/>
      <c r="E22" s="46"/>
      <c r="F22" s="47"/>
      <c r="G22" s="48"/>
      <c r="H22" s="49">
        <f t="shared" si="0"/>
        <v>0</v>
      </c>
      <c r="I22" s="27">
        <f t="shared" si="1"/>
        <v>0</v>
      </c>
      <c r="J22" s="28">
        <f>IF($D$10="Agent TECNIO",1,IF(AND($D$10="Gran empresa",C22="Recerca"),Hoja2I!$C$15,IF(AND($D$10="Gran empresa",C22="Desenvolupament"),Hoja2I!$C$18,IF(AND($D$10="Mitjana empresa",C22="Recerca"),Hoja2I!$C$14,IF(AND($D$10="Mitjana empresa",C22="Desenvolupament"),Hoja2I!$C$17,IF(AND($D$10="Petita empresa",C22="Recerca"),Hoja2I!$C$13,IF(AND($D$10="Petita empresa",C22="Desenvolupament"),Hoja2I!$C$16,0)))))))</f>
        <v>0</v>
      </c>
      <c r="K22" s="29">
        <f t="shared" si="2"/>
        <v>0</v>
      </c>
    </row>
    <row r="23" spans="1:11" s="10" customFormat="1" x14ac:dyDescent="0.35">
      <c r="A23" s="43"/>
      <c r="B23" s="44"/>
      <c r="C23" s="45"/>
      <c r="D23" s="56"/>
      <c r="E23" s="46"/>
      <c r="F23" s="47"/>
      <c r="G23" s="48"/>
      <c r="H23" s="49">
        <f t="shared" si="0"/>
        <v>0</v>
      </c>
      <c r="I23" s="27">
        <f t="shared" si="1"/>
        <v>0</v>
      </c>
      <c r="J23" s="28">
        <f>IF($D$10="Agent TECNIO",1,IF(AND($D$10="Gran empresa",C23="Recerca"),Hoja2I!$C$15,IF(AND($D$10="Gran empresa",C23="Desenvolupament"),Hoja2I!$C$18,IF(AND($D$10="Mitjana empresa",C23="Recerca"),Hoja2I!$C$14,IF(AND($D$10="Mitjana empresa",C23="Desenvolupament"),Hoja2I!$C$17,IF(AND($D$10="Petita empresa",C23="Recerca"),Hoja2I!$C$13,IF(AND($D$10="Petita empresa",C23="Desenvolupament"),Hoja2I!$C$16,0)))))))</f>
        <v>0</v>
      </c>
      <c r="K23" s="29">
        <f t="shared" si="2"/>
        <v>0</v>
      </c>
    </row>
    <row r="24" spans="1:11" s="10" customFormat="1" x14ac:dyDescent="0.35">
      <c r="A24" s="43"/>
      <c r="B24" s="44"/>
      <c r="C24" s="45"/>
      <c r="D24" s="56"/>
      <c r="E24" s="46"/>
      <c r="F24" s="47"/>
      <c r="G24" s="48"/>
      <c r="H24" s="49">
        <f t="shared" si="0"/>
        <v>0</v>
      </c>
      <c r="I24" s="27">
        <f t="shared" si="1"/>
        <v>0</v>
      </c>
      <c r="J24" s="28">
        <f>IF($D$10="Agent TECNIO",1,IF(AND($D$10="Gran empresa",C24="Recerca"),Hoja2I!$C$15,IF(AND($D$10="Gran empresa",C24="Desenvolupament"),Hoja2I!$C$18,IF(AND($D$10="Mitjana empresa",C24="Recerca"),Hoja2I!$C$14,IF(AND($D$10="Mitjana empresa",C24="Desenvolupament"),Hoja2I!$C$17,IF(AND($D$10="Petita empresa",C24="Recerca"),Hoja2I!$C$13,IF(AND($D$10="Petita empresa",C24="Desenvolupament"),Hoja2I!$C$16,0)))))))</f>
        <v>0</v>
      </c>
      <c r="K24" s="29">
        <f t="shared" si="2"/>
        <v>0</v>
      </c>
    </row>
    <row r="25" spans="1:11" s="10" customFormat="1" x14ac:dyDescent="0.35">
      <c r="A25" s="43"/>
      <c r="B25" s="44"/>
      <c r="C25" s="45"/>
      <c r="D25" s="56"/>
      <c r="E25" s="46"/>
      <c r="F25" s="47"/>
      <c r="G25" s="48"/>
      <c r="H25" s="49">
        <f t="shared" si="0"/>
        <v>0</v>
      </c>
      <c r="I25" s="27">
        <f t="shared" si="1"/>
        <v>0</v>
      </c>
      <c r="J25" s="28">
        <f>IF($D$10="Agent TECNIO",1,IF(AND($D$10="Gran empresa",C25="Recerca"),Hoja2I!$C$15,IF(AND($D$10="Gran empresa",C25="Desenvolupament"),Hoja2I!$C$18,IF(AND($D$10="Mitjana empresa",C25="Recerca"),Hoja2I!$C$14,IF(AND($D$10="Mitjana empresa",C25="Desenvolupament"),Hoja2I!$C$17,IF(AND($D$10="Petita empresa",C25="Recerca"),Hoja2I!$C$13,IF(AND($D$10="Petita empresa",C25="Desenvolupament"),Hoja2I!$C$16,0)))))))</f>
        <v>0</v>
      </c>
      <c r="K25" s="29">
        <f t="shared" si="2"/>
        <v>0</v>
      </c>
    </row>
    <row r="26" spans="1:11" s="10" customFormat="1" x14ac:dyDescent="0.35">
      <c r="A26" s="43"/>
      <c r="B26" s="44"/>
      <c r="C26" s="45"/>
      <c r="D26" s="56"/>
      <c r="E26" s="46"/>
      <c r="F26" s="47"/>
      <c r="G26" s="48"/>
      <c r="H26" s="49">
        <f t="shared" si="0"/>
        <v>0</v>
      </c>
      <c r="I26" s="27">
        <f t="shared" si="1"/>
        <v>0</v>
      </c>
      <c r="J26" s="28">
        <f>IF($D$10="Agent TECNIO",1,IF(AND($D$10="Gran empresa",C26="Recerca"),Hoja2I!$C$15,IF(AND($D$10="Gran empresa",C26="Desenvolupament"),Hoja2I!$C$18,IF(AND($D$10="Mitjana empresa",C26="Recerca"),Hoja2I!$C$14,IF(AND($D$10="Mitjana empresa",C26="Desenvolupament"),Hoja2I!$C$17,IF(AND($D$10="Petita empresa",C26="Recerca"),Hoja2I!$C$13,IF(AND($D$10="Petita empresa",C26="Desenvolupament"),Hoja2I!$C$16,0)))))))</f>
        <v>0</v>
      </c>
      <c r="K26" s="29">
        <f t="shared" si="2"/>
        <v>0</v>
      </c>
    </row>
    <row r="27" spans="1:11" s="10" customFormat="1" x14ac:dyDescent="0.35">
      <c r="A27" s="43"/>
      <c r="B27" s="44"/>
      <c r="C27" s="45"/>
      <c r="D27" s="56"/>
      <c r="E27" s="46"/>
      <c r="F27" s="47"/>
      <c r="G27" s="48"/>
      <c r="H27" s="49">
        <f t="shared" si="0"/>
        <v>0</v>
      </c>
      <c r="I27" s="27">
        <f t="shared" si="1"/>
        <v>0</v>
      </c>
      <c r="J27" s="28">
        <f>IF($D$10="Agent TECNIO",1,IF(AND($D$10="Gran empresa",C27="Recerca"),Hoja2I!$C$15,IF(AND($D$10="Gran empresa",C27="Desenvolupament"),Hoja2I!$C$18,IF(AND($D$10="Mitjana empresa",C27="Recerca"),Hoja2I!$C$14,IF(AND($D$10="Mitjana empresa",C27="Desenvolupament"),Hoja2I!$C$17,IF(AND($D$10="Petita empresa",C27="Recerca"),Hoja2I!$C$13,IF(AND($D$10="Petita empresa",C27="Desenvolupament"),Hoja2I!$C$16,0)))))))</f>
        <v>0</v>
      </c>
      <c r="K27" s="29">
        <f t="shared" si="2"/>
        <v>0</v>
      </c>
    </row>
    <row r="28" spans="1:11" s="10" customFormat="1" x14ac:dyDescent="0.35">
      <c r="A28" s="43"/>
      <c r="B28" s="44"/>
      <c r="C28" s="45"/>
      <c r="D28" s="56"/>
      <c r="E28" s="46"/>
      <c r="F28" s="47"/>
      <c r="G28" s="48"/>
      <c r="H28" s="49">
        <f t="shared" si="0"/>
        <v>0</v>
      </c>
      <c r="I28" s="27">
        <f t="shared" si="1"/>
        <v>0</v>
      </c>
      <c r="J28" s="28">
        <f>IF($D$10="Agent TECNIO",1,IF(AND($D$10="Gran empresa",C28="Recerca"),Hoja2I!$C$15,IF(AND($D$10="Gran empresa",C28="Desenvolupament"),Hoja2I!$C$18,IF(AND($D$10="Mitjana empresa",C28="Recerca"),Hoja2I!$C$14,IF(AND($D$10="Mitjana empresa",C28="Desenvolupament"),Hoja2I!$C$17,IF(AND($D$10="Petita empresa",C28="Recerca"),Hoja2I!$C$13,IF(AND($D$10="Petita empresa",C28="Desenvolupament"),Hoja2I!$C$16,0)))))))</f>
        <v>0</v>
      </c>
      <c r="K28" s="29">
        <f t="shared" si="2"/>
        <v>0</v>
      </c>
    </row>
    <row r="29" spans="1:11" s="10" customFormat="1" x14ac:dyDescent="0.35">
      <c r="A29" s="43"/>
      <c r="B29" s="44"/>
      <c r="C29" s="45"/>
      <c r="D29" s="56"/>
      <c r="E29" s="46"/>
      <c r="F29" s="47"/>
      <c r="G29" s="48"/>
      <c r="H29" s="49">
        <f t="shared" si="0"/>
        <v>0</v>
      </c>
      <c r="I29" s="27">
        <f t="shared" si="1"/>
        <v>0</v>
      </c>
      <c r="J29" s="28">
        <f>IF($D$10="Agent TECNIO",1,IF(AND($D$10="Gran empresa",C29="Recerca"),Hoja2I!$C$15,IF(AND($D$10="Gran empresa",C29="Desenvolupament"),Hoja2I!$C$18,IF(AND($D$10="Mitjana empresa",C29="Recerca"),Hoja2I!$C$14,IF(AND($D$10="Mitjana empresa",C29="Desenvolupament"),Hoja2I!$C$17,IF(AND($D$10="Petita empresa",C29="Recerca"),Hoja2I!$C$13,IF(AND($D$10="Petita empresa",C29="Desenvolupament"),Hoja2I!$C$16,0)))))))</f>
        <v>0</v>
      </c>
      <c r="K29" s="29">
        <f t="shared" si="2"/>
        <v>0</v>
      </c>
    </row>
    <row r="30" spans="1:11" s="10" customFormat="1" x14ac:dyDescent="0.35">
      <c r="A30" s="43"/>
      <c r="B30" s="44"/>
      <c r="C30" s="45"/>
      <c r="D30" s="56"/>
      <c r="E30" s="46"/>
      <c r="F30" s="47"/>
      <c r="G30" s="48"/>
      <c r="H30" s="49">
        <f t="shared" si="0"/>
        <v>0</v>
      </c>
      <c r="I30" s="27">
        <f t="shared" si="1"/>
        <v>0</v>
      </c>
      <c r="J30" s="28">
        <f>IF($D$10="Agent TECNIO",1,IF(AND($D$10="Gran empresa",C30="Recerca"),Hoja2I!$C$15,IF(AND($D$10="Gran empresa",C30="Desenvolupament"),Hoja2I!$C$18,IF(AND($D$10="Mitjana empresa",C30="Recerca"),Hoja2I!$C$14,IF(AND($D$10="Mitjana empresa",C30="Desenvolupament"),Hoja2I!$C$17,IF(AND($D$10="Petita empresa",C30="Recerca"),Hoja2I!$C$13,IF(AND($D$10="Petita empresa",C30="Desenvolupament"),Hoja2I!$C$16,0)))))))</f>
        <v>0</v>
      </c>
      <c r="K30" s="29">
        <f t="shared" si="2"/>
        <v>0</v>
      </c>
    </row>
    <row r="31" spans="1:11" s="10" customFormat="1" x14ac:dyDescent="0.35">
      <c r="A31" s="43"/>
      <c r="B31" s="44"/>
      <c r="C31" s="45"/>
      <c r="D31" s="162"/>
      <c r="E31" s="46"/>
      <c r="F31" s="47"/>
      <c r="G31" s="48"/>
      <c r="H31" s="49">
        <f t="shared" si="0"/>
        <v>0</v>
      </c>
      <c r="I31" s="27">
        <f t="shared" si="1"/>
        <v>0</v>
      </c>
      <c r="J31" s="28">
        <f>IF($D$10="Agent TECNIO",1,IF(AND($D$10="Gran empresa",C31="Recerca"),Hoja2I!$C$15,IF(AND($D$10="Gran empresa",C31="Desenvolupament"),Hoja2I!$C$18,IF(AND($D$10="Mitjana empresa",C31="Recerca"),Hoja2I!$C$14,IF(AND($D$10="Mitjana empresa",C31="Desenvolupament"),Hoja2I!$C$17,IF(AND($D$10="Petita empresa",C31="Recerca"),Hoja2I!$C$13,IF(AND($D$10="Petita empresa",C31="Desenvolupament"),Hoja2I!$C$16,0)))))))</f>
        <v>0</v>
      </c>
      <c r="K31" s="29">
        <f t="shared" si="2"/>
        <v>0</v>
      </c>
    </row>
    <row r="32" spans="1:11" s="10" customFormat="1" x14ac:dyDescent="0.35">
      <c r="A32" s="43"/>
      <c r="B32" s="44"/>
      <c r="C32" s="45"/>
      <c r="D32" s="162"/>
      <c r="E32" s="46"/>
      <c r="F32" s="47"/>
      <c r="G32" s="48"/>
      <c r="H32" s="49">
        <f t="shared" si="0"/>
        <v>0</v>
      </c>
      <c r="I32" s="27">
        <f t="shared" si="1"/>
        <v>0</v>
      </c>
      <c r="J32" s="28">
        <f>IF($D$10="Agent TECNIO",1,IF(AND($D$10="Gran empresa",C32="Recerca"),Hoja2I!$C$15,IF(AND($D$10="Gran empresa",C32="Desenvolupament"),Hoja2I!$C$18,IF(AND($D$10="Mitjana empresa",C32="Recerca"),Hoja2I!$C$14,IF(AND($D$10="Mitjana empresa",C32="Desenvolupament"),Hoja2I!$C$17,IF(AND($D$10="Petita empresa",C32="Recerca"),Hoja2I!$C$13,IF(AND($D$10="Petita empresa",C32="Desenvolupament"),Hoja2I!$C$16,0)))))))</f>
        <v>0</v>
      </c>
      <c r="K32" s="29">
        <f t="shared" si="2"/>
        <v>0</v>
      </c>
    </row>
    <row r="33" spans="1:12" s="10" customFormat="1" x14ac:dyDescent="0.35">
      <c r="A33" s="43"/>
      <c r="B33" s="44"/>
      <c r="C33" s="45"/>
      <c r="D33" s="162"/>
      <c r="E33" s="46"/>
      <c r="F33" s="47"/>
      <c r="G33" s="48"/>
      <c r="H33" s="49">
        <f t="shared" si="0"/>
        <v>0</v>
      </c>
      <c r="I33" s="27">
        <f t="shared" si="1"/>
        <v>0</v>
      </c>
      <c r="J33" s="28">
        <f>IF($D$10="Agent TECNIO",1,IF(AND($D$10="Gran empresa",C33="Recerca"),Hoja2I!$C$15,IF(AND($D$10="Gran empresa",C33="Desenvolupament"),Hoja2I!$C$18,IF(AND($D$10="Mitjana empresa",C33="Recerca"),Hoja2I!$C$14,IF(AND($D$10="Mitjana empresa",C33="Desenvolupament"),Hoja2I!$C$17,IF(AND($D$10="Petita empresa",C33="Recerca"),Hoja2I!$C$13,IF(AND($D$10="Petita empresa",C33="Desenvolupament"),Hoja2I!$C$16,0)))))))</f>
        <v>0</v>
      </c>
      <c r="K33" s="29">
        <f t="shared" si="2"/>
        <v>0</v>
      </c>
    </row>
    <row r="34" spans="1:12" s="10" customFormat="1" x14ac:dyDescent="0.35">
      <c r="A34" s="43"/>
      <c r="B34" s="44"/>
      <c r="C34" s="45"/>
      <c r="D34" s="162"/>
      <c r="E34" s="46"/>
      <c r="F34" s="47"/>
      <c r="G34" s="48"/>
      <c r="H34" s="49">
        <f t="shared" si="0"/>
        <v>0</v>
      </c>
      <c r="I34" s="27">
        <f t="shared" si="1"/>
        <v>0</v>
      </c>
      <c r="J34" s="28">
        <f>IF($D$10="Agent TECNIO",1,IF(AND($D$10="Gran empresa",C34="Recerca"),Hoja2I!$C$15,IF(AND($D$10="Gran empresa",C34="Desenvolupament"),Hoja2I!$C$18,IF(AND($D$10="Mitjana empresa",C34="Recerca"),Hoja2I!$C$14,IF(AND($D$10="Mitjana empresa",C34="Desenvolupament"),Hoja2I!$C$17,IF(AND($D$10="Petita empresa",C34="Recerca"),Hoja2I!$C$13,IF(AND($D$10="Petita empresa",C34="Desenvolupament"),Hoja2I!$C$16,0)))))))</f>
        <v>0</v>
      </c>
      <c r="K34" s="29">
        <f t="shared" si="2"/>
        <v>0</v>
      </c>
    </row>
    <row r="35" spans="1:12" s="10" customFormat="1" x14ac:dyDescent="0.35">
      <c r="A35" s="43"/>
      <c r="B35" s="44"/>
      <c r="C35" s="45"/>
      <c r="D35" s="162"/>
      <c r="E35" s="46"/>
      <c r="F35" s="47"/>
      <c r="G35" s="48"/>
      <c r="H35" s="49">
        <f t="shared" si="0"/>
        <v>0</v>
      </c>
      <c r="I35" s="27">
        <f t="shared" si="1"/>
        <v>0</v>
      </c>
      <c r="J35" s="28">
        <f>IF($D$10="Agent TECNIO",1,IF(AND($D$10="Gran empresa",C35="Recerca"),Hoja2I!$C$15,IF(AND($D$10="Gran empresa",C35="Desenvolupament"),Hoja2I!$C$18,IF(AND($D$10="Mitjana empresa",C35="Recerca"),Hoja2I!$C$14,IF(AND($D$10="Mitjana empresa",C35="Desenvolupament"),Hoja2I!$C$17,IF(AND($D$10="Petita empresa",C35="Recerca"),Hoja2I!$C$13,IF(AND($D$10="Petita empresa",C35="Desenvolupament"),Hoja2I!$C$16,0)))))))</f>
        <v>0</v>
      </c>
      <c r="K35" s="29">
        <f t="shared" si="2"/>
        <v>0</v>
      </c>
    </row>
    <row r="36" spans="1:12" s="10" customFormat="1" x14ac:dyDescent="0.35">
      <c r="A36" s="43"/>
      <c r="B36" s="44"/>
      <c r="C36" s="45"/>
      <c r="D36" s="162"/>
      <c r="E36" s="46"/>
      <c r="F36" s="47"/>
      <c r="G36" s="48"/>
      <c r="H36" s="49">
        <f t="shared" si="0"/>
        <v>0</v>
      </c>
      <c r="I36" s="27">
        <f t="shared" si="1"/>
        <v>0</v>
      </c>
      <c r="J36" s="28">
        <f>IF($D$10="Agent TECNIO",1,IF(AND($D$10="Gran empresa",C36="Recerca"),Hoja2I!$C$15,IF(AND($D$10="Gran empresa",C36="Desenvolupament"),Hoja2I!$C$18,IF(AND($D$10="Mitjana empresa",C36="Recerca"),Hoja2I!$C$14,IF(AND($D$10="Mitjana empresa",C36="Desenvolupament"),Hoja2I!$C$17,IF(AND($D$10="Petita empresa",C36="Recerca"),Hoja2I!$C$13,IF(AND($D$10="Petita empresa",C36="Desenvolupament"),Hoja2I!$C$16,0)))))))</f>
        <v>0</v>
      </c>
      <c r="K36" s="29">
        <f t="shared" si="2"/>
        <v>0</v>
      </c>
    </row>
    <row r="37" spans="1:12" s="10" customFormat="1" x14ac:dyDescent="0.35">
      <c r="A37" s="43"/>
      <c r="B37" s="44"/>
      <c r="C37" s="45"/>
      <c r="D37" s="162"/>
      <c r="E37" s="46"/>
      <c r="F37" s="47"/>
      <c r="G37" s="48"/>
      <c r="H37" s="49">
        <f t="shared" si="0"/>
        <v>0</v>
      </c>
      <c r="I37" s="27">
        <f t="shared" si="1"/>
        <v>0</v>
      </c>
      <c r="J37" s="28">
        <f>IF($D$10="Agent TECNIO",1,IF(AND($D$10="Gran empresa",C37="Recerca"),Hoja2I!$C$15,IF(AND($D$10="Gran empresa",C37="Desenvolupament"),Hoja2I!$C$18,IF(AND($D$10="Mitjana empresa",C37="Recerca"),Hoja2I!$C$14,IF(AND($D$10="Mitjana empresa",C37="Desenvolupament"),Hoja2I!$C$17,IF(AND($D$10="Petita empresa",C37="Recerca"),Hoja2I!$C$13,IF(AND($D$10="Petita empresa",C37="Desenvolupament"),Hoja2I!$C$16,0)))))))</f>
        <v>0</v>
      </c>
      <c r="K37" s="29">
        <f t="shared" si="2"/>
        <v>0</v>
      </c>
    </row>
    <row r="38" spans="1:12" s="10" customFormat="1" x14ac:dyDescent="0.35">
      <c r="A38" s="43"/>
      <c r="B38" s="44"/>
      <c r="C38" s="45"/>
      <c r="D38" s="162"/>
      <c r="E38" s="46"/>
      <c r="F38" s="47"/>
      <c r="G38" s="48"/>
      <c r="H38" s="49">
        <f t="shared" si="0"/>
        <v>0</v>
      </c>
      <c r="I38" s="27">
        <f t="shared" si="1"/>
        <v>0</v>
      </c>
      <c r="J38" s="28">
        <f>IF($D$10="Agent TECNIO",1,IF(AND($D$10="Gran empresa",C38="Recerca"),Hoja2I!$C$15,IF(AND($D$10="Gran empresa",C38="Desenvolupament"),Hoja2I!$C$18,IF(AND($D$10="Mitjana empresa",C38="Recerca"),Hoja2I!$C$14,IF(AND($D$10="Mitjana empresa",C38="Desenvolupament"),Hoja2I!$C$17,IF(AND($D$10="Petita empresa",C38="Recerca"),Hoja2I!$C$13,IF(AND($D$10="Petita empresa",C38="Desenvolupament"),Hoja2I!$C$16,0)))))))</f>
        <v>0</v>
      </c>
      <c r="K38" s="29">
        <f t="shared" si="2"/>
        <v>0</v>
      </c>
    </row>
    <row r="39" spans="1:12" s="10" customFormat="1" x14ac:dyDescent="0.35">
      <c r="A39" s="43"/>
      <c r="B39" s="44"/>
      <c r="C39" s="45"/>
      <c r="D39" s="162"/>
      <c r="E39" s="46"/>
      <c r="F39" s="47"/>
      <c r="G39" s="48"/>
      <c r="H39" s="49">
        <f t="shared" si="0"/>
        <v>0</v>
      </c>
      <c r="I39" s="27">
        <f t="shared" si="1"/>
        <v>0</v>
      </c>
      <c r="J39" s="28">
        <f>IF($D$10="Agent TECNIO",1,IF(AND($D$10="Gran empresa",C39="Recerca"),Hoja2I!$C$15,IF(AND($D$10="Gran empresa",C39="Desenvolupament"),Hoja2I!$C$18,IF(AND($D$10="Mitjana empresa",C39="Recerca"),Hoja2I!$C$14,IF(AND($D$10="Mitjana empresa",C39="Desenvolupament"),Hoja2I!$C$17,IF(AND($D$10="Petita empresa",C39="Recerca"),Hoja2I!$C$13,IF(AND($D$10="Petita empresa",C39="Desenvolupament"),Hoja2I!$C$16,0)))))))</f>
        <v>0</v>
      </c>
      <c r="K39" s="29">
        <f t="shared" si="2"/>
        <v>0</v>
      </c>
    </row>
    <row r="40" spans="1:12" s="10" customFormat="1" x14ac:dyDescent="0.35">
      <c r="A40" s="43"/>
      <c r="B40" s="44"/>
      <c r="C40" s="45"/>
      <c r="D40" s="162"/>
      <c r="E40" s="46"/>
      <c r="F40" s="47"/>
      <c r="G40" s="48"/>
      <c r="H40" s="58">
        <f>+E40*G40</f>
        <v>0</v>
      </c>
      <c r="I40" s="27">
        <f t="shared" si="1"/>
        <v>0</v>
      </c>
      <c r="J40" s="28">
        <f>IF($D$10="Agent TECNIO",1,IF(AND($D$10="Gran empresa",C40="Recerca"),Hoja2I!$C$15,IF(AND($D$10="Gran empresa",C40="Desenvolupament"),Hoja2I!$C$18,IF(AND($D$10="Mitjana empresa",C40="Recerca"),Hoja2I!$C$14,IF(AND($D$10="Mitjana empresa",C40="Desenvolupament"),Hoja2I!$C$17,IF(AND($D$10="Petita empresa",C40="Recerca"),Hoja2I!$C$13,IF(AND($D$10="Petita empresa",C40="Desenvolupament"),Hoja2I!$C$16,0)))))))</f>
        <v>0</v>
      </c>
      <c r="K40" s="29">
        <f t="shared" si="2"/>
        <v>0</v>
      </c>
    </row>
    <row r="41" spans="1:12" s="10" customFormat="1" x14ac:dyDescent="0.35">
      <c r="A41" s="163" t="s">
        <v>56</v>
      </c>
      <c r="B41" s="44"/>
      <c r="C41" s="45"/>
      <c r="D41" s="56"/>
      <c r="E41" s="46"/>
      <c r="F41" s="47"/>
      <c r="G41" s="48"/>
      <c r="H41" s="58" t="s">
        <v>57</v>
      </c>
      <c r="I41" s="27">
        <f t="shared" si="1"/>
        <v>0</v>
      </c>
      <c r="J41" s="28">
        <f>IF($D$10="Agent TECNIO",1,IF(AND($D$10="Gran empresa",C41="Recerca"),Hoja2I!$C$15,IF(AND($D$10="Gran empresa",C41="Desenvolupament"),Hoja2I!$C$18,IF(AND($D$10="Mitjana empresa",C41="Recerca"),Hoja2I!$C$14,IF(AND($D$10="Mitjana empresa",C41="Desenvolupament"),Hoja2I!$C$17,IF(AND($D$10="Petita empresa",C41="Recerca"),Hoja2I!$C$13,IF(AND($D$10="Petita empresa",C41="Desenvolupament"),Hoja2I!$C$16,0)))))))</f>
        <v>0</v>
      </c>
      <c r="K41" s="29">
        <f t="shared" si="2"/>
        <v>0</v>
      </c>
      <c r="L41" s="10" t="s">
        <v>77</v>
      </c>
    </row>
    <row r="42" spans="1:12" s="10" customFormat="1" x14ac:dyDescent="0.35">
      <c r="A42" s="19"/>
      <c r="B42" s="30"/>
      <c r="C42" s="31"/>
      <c r="D42" s="32" t="s">
        <v>2</v>
      </c>
      <c r="E42" s="33">
        <f>SUM(E18:E41)</f>
        <v>0</v>
      </c>
      <c r="F42" s="34"/>
      <c r="G42" s="35"/>
      <c r="H42" s="34">
        <f>SUM(H18:H41)</f>
        <v>0</v>
      </c>
      <c r="I42" s="34">
        <f>SUM(I18:I41)</f>
        <v>0</v>
      </c>
      <c r="J42" s="36">
        <f>IF(H42=0,0,K42/I42)</f>
        <v>0</v>
      </c>
      <c r="K42" s="34">
        <f>SUM(K18:K41)</f>
        <v>0</v>
      </c>
    </row>
    <row r="43" spans="1:12" s="10" customFormat="1" x14ac:dyDescent="0.35">
      <c r="A43" s="40" t="s">
        <v>55</v>
      </c>
      <c r="B43" s="37"/>
      <c r="C43" s="37"/>
      <c r="D43" s="63"/>
      <c r="E43" s="64"/>
      <c r="F43" s="64"/>
      <c r="G43" s="65"/>
    </row>
    <row r="44" spans="1:12" s="10" customFormat="1" x14ac:dyDescent="0.35">
      <c r="A44" s="62"/>
      <c r="B44" s="37"/>
      <c r="C44" s="37"/>
      <c r="D44" s="63"/>
      <c r="E44" s="64"/>
      <c r="F44" s="64"/>
      <c r="G44" s="65"/>
    </row>
    <row r="45" spans="1:12" s="10" customFormat="1" x14ac:dyDescent="0.35">
      <c r="A45" s="61" t="s">
        <v>40</v>
      </c>
      <c r="B45" s="37"/>
      <c r="C45" s="37"/>
      <c r="D45" s="63"/>
      <c r="E45" s="64"/>
      <c r="F45" s="64"/>
      <c r="G45" s="65"/>
    </row>
    <row r="46" spans="1:12" s="10" customFormat="1" x14ac:dyDescent="0.35">
      <c r="B46" s="37"/>
      <c r="C46" s="37"/>
      <c r="D46" s="62"/>
      <c r="E46" s="64"/>
      <c r="F46" s="64"/>
      <c r="G46" s="65"/>
    </row>
    <row r="47" spans="1:12" s="10" customFormat="1" ht="15" thickBot="1" x14ac:dyDescent="0.4">
      <c r="A47" s="76" t="s">
        <v>63</v>
      </c>
      <c r="B47" s="57" t="s">
        <v>0</v>
      </c>
      <c r="C47" s="51" t="s">
        <v>22</v>
      </c>
      <c r="D47" s="77"/>
      <c r="E47" s="78" t="s">
        <v>17</v>
      </c>
      <c r="F47" s="78"/>
      <c r="G47" s="79"/>
      <c r="H47" s="57" t="s">
        <v>24</v>
      </c>
      <c r="I47" s="11" t="s">
        <v>25</v>
      </c>
      <c r="J47" s="13" t="s">
        <v>18</v>
      </c>
      <c r="K47" s="13" t="s">
        <v>19</v>
      </c>
    </row>
    <row r="48" spans="1:12" s="10" customFormat="1" x14ac:dyDescent="0.35">
      <c r="A48" s="43"/>
      <c r="B48" s="44"/>
      <c r="C48" s="45"/>
      <c r="D48" s="208"/>
      <c r="E48" s="209"/>
      <c r="F48" s="209"/>
      <c r="G48" s="210"/>
      <c r="H48" s="53"/>
      <c r="I48" s="27"/>
      <c r="J48" s="28">
        <f>IF($D$10="Agent TECNIO",0,IF(AND($D$10="Gran empresa",C48="Recerca"),Hoja2I!$C$15,IF(AND($D$10="Gran empresa",C48="Desenvolupament"),Hoja2I!$C$18,IF(AND($D$10="Mitjana empresa",C48="Recerca"),Hoja2I!$C$14,IF(AND($D$10="Mitjana empresa",C48="Desenvolupament"),Hoja2I!$C$17,IF(AND($D$10="Petita empresa",C48="Recerca"),Hoja2I!$C$13,IF(AND($D$10="Petita empresa",C48="Desenvolupament"),Hoja2I!$C$16,0)))))))</f>
        <v>0</v>
      </c>
      <c r="K48" s="29">
        <f t="shared" ref="K48:K52" si="3">+J48*I48</f>
        <v>0</v>
      </c>
    </row>
    <row r="49" spans="1:11" s="10" customFormat="1" x14ac:dyDescent="0.35">
      <c r="A49" s="43"/>
      <c r="B49" s="44"/>
      <c r="C49" s="45"/>
      <c r="D49" s="208"/>
      <c r="E49" s="209"/>
      <c r="F49" s="209"/>
      <c r="G49" s="210"/>
      <c r="H49" s="53"/>
      <c r="I49" s="27"/>
      <c r="J49" s="28">
        <f>IF($D$10="Agent TECNIO",0,IF(AND($D$10="Gran empresa",C49="Recerca"),Hoja2I!$C$15,IF(AND($D$10="Gran empresa",C49="Desenvolupament"),Hoja2I!$C$18,IF(AND($D$10="Mitjana empresa",C49="Recerca"),Hoja2I!$C$14,IF(AND($D$10="Mitjana empresa",C49="Desenvolupament"),Hoja2I!$C$17,IF(AND($D$10="Petita empresa",C49="Recerca"),Hoja2I!$C$13,IF(AND($D$10="Petita empresa",C49="Desenvolupament"),Hoja2I!$C$16,0)))))))</f>
        <v>0</v>
      </c>
      <c r="K49" s="29">
        <f t="shared" si="3"/>
        <v>0</v>
      </c>
    </row>
    <row r="50" spans="1:11" s="10" customFormat="1" x14ac:dyDescent="0.35">
      <c r="A50" s="43"/>
      <c r="B50" s="44"/>
      <c r="C50" s="45"/>
      <c r="D50" s="208"/>
      <c r="E50" s="209"/>
      <c r="F50" s="209"/>
      <c r="G50" s="210"/>
      <c r="H50" s="53"/>
      <c r="I50" s="27"/>
      <c r="J50" s="28">
        <f>IF($D$10="Agent TECNIO",0,IF(AND($D$10="Gran empresa",C50="Recerca"),Hoja2I!$C$15,IF(AND($D$10="Gran empresa",C50="Desenvolupament"),Hoja2I!$C$18,IF(AND($D$10="Mitjana empresa",C50="Recerca"),Hoja2I!$C$14,IF(AND($D$10="Mitjana empresa",C50="Desenvolupament"),Hoja2I!$C$17,IF(AND($D$10="Petita empresa",C50="Recerca"),Hoja2I!$C$13,IF(AND($D$10="Petita empresa",C50="Desenvolupament"),Hoja2I!$C$16,0)))))))</f>
        <v>0</v>
      </c>
      <c r="K50" s="29">
        <f t="shared" si="3"/>
        <v>0</v>
      </c>
    </row>
    <row r="51" spans="1:11" s="10" customFormat="1" x14ac:dyDescent="0.35">
      <c r="A51" s="43"/>
      <c r="B51" s="44"/>
      <c r="C51" s="45"/>
      <c r="D51" s="208"/>
      <c r="E51" s="209"/>
      <c r="F51" s="209"/>
      <c r="G51" s="210"/>
      <c r="H51" s="53"/>
      <c r="I51" s="27"/>
      <c r="J51" s="28">
        <f>IF($D$10="Agent TECNIO",0,IF(AND($D$10="Gran empresa",C51="Recerca"),Hoja2I!$C$15,IF(AND($D$10="Gran empresa",C51="Desenvolupament"),Hoja2I!$C$18,IF(AND($D$10="Mitjana empresa",C51="Recerca"),Hoja2I!$C$14,IF(AND($D$10="Mitjana empresa",C51="Desenvolupament"),Hoja2I!$C$17,IF(AND($D$10="Petita empresa",C51="Recerca"),Hoja2I!$C$13,IF(AND($D$10="Petita empresa",C51="Desenvolupament"),Hoja2I!$C$16,0)))))))</f>
        <v>0</v>
      </c>
      <c r="K51" s="29">
        <f t="shared" si="3"/>
        <v>0</v>
      </c>
    </row>
    <row r="52" spans="1:11" s="10" customFormat="1" x14ac:dyDescent="0.35">
      <c r="A52" s="43"/>
      <c r="B52" s="44"/>
      <c r="C52" s="45"/>
      <c r="D52" s="208"/>
      <c r="E52" s="209"/>
      <c r="F52" s="209"/>
      <c r="G52" s="210"/>
      <c r="H52" s="53"/>
      <c r="I52" s="27"/>
      <c r="J52" s="28">
        <f>IF($D$10="Agent TECNIO",0,IF(AND($D$10="Gran empresa",C52="Recerca"),Hoja2I!$C$15,IF(AND($D$10="Gran empresa",C52="Desenvolupament"),Hoja2I!$C$18,IF(AND($D$10="Mitjana empresa",C52="Recerca"),Hoja2I!$C$14,IF(AND($D$10="Mitjana empresa",C52="Desenvolupament"),Hoja2I!$C$17,IF(AND($D$10="Petita empresa",C52="Recerca"),Hoja2I!$C$13,IF(AND($D$10="Petita empresa",C52="Desenvolupament"),Hoja2I!$C$16,0)))))))</f>
        <v>0</v>
      </c>
      <c r="K52" s="29">
        <f t="shared" si="3"/>
        <v>0</v>
      </c>
    </row>
    <row r="53" spans="1:11" s="10" customFormat="1" x14ac:dyDescent="0.35">
      <c r="A53" s="52"/>
      <c r="B53" s="44"/>
      <c r="C53" s="54"/>
      <c r="D53" s="211" t="s">
        <v>2</v>
      </c>
      <c r="E53" s="211"/>
      <c r="F53" s="211"/>
      <c r="G53" s="211"/>
      <c r="H53" s="55">
        <f>SUM(H48:H52)</f>
        <v>0</v>
      </c>
      <c r="I53" s="50">
        <f>SUM(I48:I52)</f>
        <v>0</v>
      </c>
      <c r="J53" s="36">
        <f>IF(I53=0,0,K53/I53)</f>
        <v>0</v>
      </c>
      <c r="K53" s="34">
        <f>SUM(K48:K52)</f>
        <v>0</v>
      </c>
    </row>
    <row r="54" spans="1:11" s="10" customFormat="1" x14ac:dyDescent="0.35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</row>
    <row r="55" spans="1:11" s="10" customFormat="1" x14ac:dyDescent="0.35">
      <c r="A55" s="61" t="s">
        <v>49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</row>
    <row r="56" spans="1:11" s="10" customFormat="1" x14ac:dyDescent="0.35">
      <c r="B56" s="37"/>
      <c r="C56" s="37"/>
      <c r="D56" s="62"/>
      <c r="E56" s="64"/>
      <c r="F56" s="64"/>
      <c r="G56" s="65"/>
    </row>
    <row r="57" spans="1:11" s="10" customFormat="1" ht="15" thickBot="1" x14ac:dyDescent="0.4">
      <c r="A57" s="76" t="s">
        <v>63</v>
      </c>
      <c r="B57" s="57" t="s">
        <v>0</v>
      </c>
      <c r="C57" s="51" t="s">
        <v>22</v>
      </c>
      <c r="D57" s="212" t="s">
        <v>17</v>
      </c>
      <c r="E57" s="213"/>
      <c r="F57" s="213"/>
      <c r="G57" s="214"/>
      <c r="H57" s="57" t="s">
        <v>24</v>
      </c>
      <c r="I57" s="11" t="s">
        <v>25</v>
      </c>
      <c r="J57" s="13" t="s">
        <v>18</v>
      </c>
      <c r="K57" s="13" t="s">
        <v>19</v>
      </c>
    </row>
    <row r="58" spans="1:11" x14ac:dyDescent="0.35">
      <c r="A58" s="43"/>
      <c r="B58" s="44"/>
      <c r="C58" s="45"/>
      <c r="D58" s="207"/>
      <c r="E58" s="207"/>
      <c r="F58" s="207"/>
      <c r="G58" s="207"/>
      <c r="H58" s="53"/>
      <c r="I58" s="39"/>
      <c r="J58" s="28">
        <f>IF($D$10="Agent TECNIO",1,IF(AND($D$10="Gran empresa",C58="Recerca"),Hoja2I!$C$15,IF(AND($D$10="Gran empresa",C58="Desenvolupament"),Hoja2I!$C$18,IF(AND($D$10="Mitjana empresa",C58="Recerca"),Hoja2I!$C$14,IF(AND($D$10="Mitjana empresa",C58="Desenvolupament"),Hoja2I!$C$17,IF(AND($D$10="Petita empresa",C58="Recerca"),Hoja2I!$C$13,IF(AND($D$10="Petita empresa",C58="Desenvolupament"),Hoja2I!$C$16,0)))))))</f>
        <v>0</v>
      </c>
      <c r="K58" s="29">
        <f t="shared" ref="K58:K62" si="4">+J58*I58</f>
        <v>0</v>
      </c>
    </row>
    <row r="59" spans="1:11" x14ac:dyDescent="0.35">
      <c r="A59" s="43"/>
      <c r="B59" s="44"/>
      <c r="C59" s="45"/>
      <c r="D59" s="207"/>
      <c r="E59" s="207"/>
      <c r="F59" s="207"/>
      <c r="G59" s="207"/>
      <c r="H59" s="53"/>
      <c r="I59" s="39"/>
      <c r="J59" s="28">
        <f>IF($D$10="Agent TECNIO",1,IF(AND($D$10="Gran empresa",C59="Recerca"),Hoja2I!$C$15,IF(AND($D$10="Gran empresa",C59="Desenvolupament"),Hoja2I!$C$18,IF(AND($D$10="Mitjana empresa",C59="Recerca"),Hoja2I!$C$14,IF(AND($D$10="Mitjana empresa",C59="Desenvolupament"),Hoja2I!$C$17,IF(AND($D$10="Petita empresa",C59="Recerca"),Hoja2I!$C$13,IF(AND($D$10="Petita empresa",C59="Desenvolupament"),Hoja2I!$C$16,0)))))))</f>
        <v>0</v>
      </c>
      <c r="K59" s="29">
        <f t="shared" si="4"/>
        <v>0</v>
      </c>
    </row>
    <row r="60" spans="1:11" x14ac:dyDescent="0.35">
      <c r="A60" s="43"/>
      <c r="B60" s="44"/>
      <c r="C60" s="45"/>
      <c r="D60" s="207"/>
      <c r="E60" s="207"/>
      <c r="F60" s="207"/>
      <c r="G60" s="207"/>
      <c r="H60" s="53"/>
      <c r="I60" s="39"/>
      <c r="J60" s="28">
        <f>IF($D$10="Agent TECNIO",1,IF(AND($D$10="Gran empresa",C60="Recerca"),Hoja2I!$C$15,IF(AND($D$10="Gran empresa",C60="Desenvolupament"),Hoja2I!$C$18,IF(AND($D$10="Mitjana empresa",C60="Recerca"),Hoja2I!$C$14,IF(AND($D$10="Mitjana empresa",C60="Desenvolupament"),Hoja2I!$C$17,IF(AND($D$10="Petita empresa",C60="Recerca"),Hoja2I!$C$13,IF(AND($D$10="Petita empresa",C60="Desenvolupament"),Hoja2I!$C$16,0)))))))</f>
        <v>0</v>
      </c>
      <c r="K60" s="29">
        <f t="shared" si="4"/>
        <v>0</v>
      </c>
    </row>
    <row r="61" spans="1:11" x14ac:dyDescent="0.35">
      <c r="A61" s="43"/>
      <c r="B61" s="44"/>
      <c r="C61" s="45"/>
      <c r="D61" s="207"/>
      <c r="E61" s="207"/>
      <c r="F61" s="207"/>
      <c r="G61" s="207"/>
      <c r="H61" s="53"/>
      <c r="I61" s="39"/>
      <c r="J61" s="28">
        <f>IF($D$10="Agent TECNIO",1,IF(AND($D$10="Gran empresa",C61="Recerca"),Hoja2I!$C$15,IF(AND($D$10="Gran empresa",C61="Desenvolupament"),Hoja2I!$C$18,IF(AND($D$10="Mitjana empresa",C61="Recerca"),Hoja2I!$C$14,IF(AND($D$10="Mitjana empresa",C61="Desenvolupament"),Hoja2I!$C$17,IF(AND($D$10="Petita empresa",C61="Recerca"),Hoja2I!$C$13,IF(AND($D$10="Petita empresa",C61="Desenvolupament"),Hoja2I!$C$16,0)))))))</f>
        <v>0</v>
      </c>
      <c r="K61" s="29">
        <f t="shared" si="4"/>
        <v>0</v>
      </c>
    </row>
    <row r="62" spans="1:11" x14ac:dyDescent="0.35">
      <c r="A62" s="43"/>
      <c r="B62" s="44"/>
      <c r="C62" s="45"/>
      <c r="D62" s="207"/>
      <c r="E62" s="207"/>
      <c r="F62" s="207"/>
      <c r="G62" s="207"/>
      <c r="H62" s="53"/>
      <c r="I62" s="39"/>
      <c r="J62" s="28">
        <f>IF($D$10="Agent TECNIO",1,IF(AND($D$10="Gran empresa",C62="Recerca"),Hoja2I!$C$15,IF(AND($D$10="Gran empresa",C62="Desenvolupament"),Hoja2I!$C$18,IF(AND($D$10="Mitjana empresa",C62="Recerca"),Hoja2I!$C$14,IF(AND($D$10="Mitjana empresa",C62="Desenvolupament"),Hoja2I!$C$17,IF(AND($D$10="Petita empresa",C62="Recerca"),Hoja2I!$C$13,IF(AND($D$10="Petita empresa",C62="Desenvolupament"),Hoja2I!$C$16,0)))))))</f>
        <v>0</v>
      </c>
      <c r="K62" s="29">
        <f t="shared" si="4"/>
        <v>0</v>
      </c>
    </row>
    <row r="63" spans="1:11" x14ac:dyDescent="0.35">
      <c r="A63" s="19"/>
      <c r="B63" s="30"/>
      <c r="C63" s="31"/>
      <c r="D63" s="218" t="s">
        <v>2</v>
      </c>
      <c r="E63" s="219"/>
      <c r="F63" s="219"/>
      <c r="G63" s="220"/>
      <c r="H63" s="35">
        <f>SUM(H58:H62)</f>
        <v>0</v>
      </c>
      <c r="I63" s="34">
        <f>SUM(I58:I62)</f>
        <v>0</v>
      </c>
      <c r="J63" s="36">
        <f>IF(I63=0,0,K63/I63)</f>
        <v>0</v>
      </c>
      <c r="K63" s="34">
        <f>SUM(K58:K62)</f>
        <v>0</v>
      </c>
    </row>
    <row r="64" spans="1:11" s="10" customFormat="1" x14ac:dyDescent="0.35">
      <c r="A64" s="38"/>
      <c r="B64" s="38"/>
      <c r="C64" s="38"/>
      <c r="D64" s="38"/>
      <c r="E64" s="38"/>
      <c r="F64" s="38"/>
      <c r="G64" s="38"/>
      <c r="H64" s="38"/>
      <c r="I64" s="38"/>
      <c r="J64" s="38"/>
      <c r="K64" s="38"/>
    </row>
    <row r="65" spans="1:12" s="10" customFormat="1" x14ac:dyDescent="0.35">
      <c r="A65" s="66"/>
      <c r="G65" s="67"/>
    </row>
    <row r="66" spans="1:12" s="10" customFormat="1" x14ac:dyDescent="0.35">
      <c r="A66" s="68"/>
      <c r="B66" s="69" t="s">
        <v>3</v>
      </c>
      <c r="C66" s="69"/>
      <c r="D66" s="70"/>
      <c r="E66" s="71"/>
      <c r="F66" s="71"/>
      <c r="G66" s="70"/>
    </row>
    <row r="67" spans="1:12" s="10" customFormat="1" ht="15" thickBot="1" x14ac:dyDescent="0.4">
      <c r="E67" s="221" t="s">
        <v>24</v>
      </c>
      <c r="F67" s="222"/>
      <c r="G67" s="222"/>
      <c r="H67" s="223"/>
      <c r="I67" s="12" t="s">
        <v>25</v>
      </c>
      <c r="J67" s="13" t="s">
        <v>18</v>
      </c>
      <c r="K67" s="13" t="s">
        <v>19</v>
      </c>
      <c r="L67" s="40"/>
    </row>
    <row r="68" spans="1:12" s="10" customFormat="1" x14ac:dyDescent="0.35">
      <c r="B68" s="224" t="s">
        <v>5</v>
      </c>
      <c r="C68" s="225"/>
      <c r="D68" s="72" t="s">
        <v>1</v>
      </c>
      <c r="E68" s="230">
        <f>+SUMIFS(H18:H41,B18:B41,B68)</f>
        <v>0</v>
      </c>
      <c r="F68" s="230"/>
      <c r="G68" s="230"/>
      <c r="H68" s="231">
        <f>+SUM(E68:E71)</f>
        <v>0</v>
      </c>
      <c r="I68" s="14">
        <f>+SUMIFS(I18:I41,C18:C41,B68)</f>
        <v>0</v>
      </c>
      <c r="J68" s="15">
        <f>IF(K68=0,0,K68/I68)</f>
        <v>0</v>
      </c>
      <c r="K68" s="16">
        <f>+SUMIFS(K18:K41,C18:C41,B68)</f>
        <v>0</v>
      </c>
      <c r="L68" s="40" t="str">
        <f>Participant1!L74</f>
        <v>* En el cas d'empresa, aquesta dada (euros totals en Rerceca) s'ha de introduir en formulari de sol·licitud en "Activitats de recerca industrial (import en euros)"</v>
      </c>
    </row>
    <row r="69" spans="1:12" s="10" customFormat="1" x14ac:dyDescent="0.35">
      <c r="B69" s="226"/>
      <c r="C69" s="227"/>
      <c r="D69" s="72" t="s">
        <v>36</v>
      </c>
      <c r="E69" s="230">
        <f>+SUMIFS(H48:H52,B48:B52,B68)</f>
        <v>0</v>
      </c>
      <c r="F69" s="230"/>
      <c r="G69" s="230"/>
      <c r="H69" s="231"/>
      <c r="I69" s="14">
        <f>+SUMIFS(I48:I52,C48:C52,B68)</f>
        <v>0</v>
      </c>
      <c r="J69" s="15">
        <f t="shared" ref="J69:J70" si="5">IF(K69=0,0,K69/I69)</f>
        <v>0</v>
      </c>
      <c r="K69" s="16">
        <f>+SUMIFS(K48:K52,C48:C52,B68)</f>
        <v>0</v>
      </c>
    </row>
    <row r="70" spans="1:12" s="10" customFormat="1" x14ac:dyDescent="0.35">
      <c r="B70" s="226"/>
      <c r="C70" s="227"/>
      <c r="D70" s="72" t="s">
        <v>35</v>
      </c>
      <c r="E70" s="230">
        <f>+SUMIFS(H58:H62,B58:B62,B68)</f>
        <v>0</v>
      </c>
      <c r="F70" s="230"/>
      <c r="G70" s="230"/>
      <c r="H70" s="231"/>
      <c r="I70" s="14">
        <f>+SUMIFS(I58:I62,C58:C62,B68)</f>
        <v>0</v>
      </c>
      <c r="J70" s="15">
        <f t="shared" si="5"/>
        <v>0</v>
      </c>
      <c r="K70" s="16">
        <f>+SUMIFS(K58:K62,C58:C62,B68)</f>
        <v>0</v>
      </c>
    </row>
    <row r="71" spans="1:12" s="10" customFormat="1" x14ac:dyDescent="0.35">
      <c r="B71" s="228"/>
      <c r="C71" s="229"/>
      <c r="D71" s="72" t="s">
        <v>13</v>
      </c>
      <c r="E71" s="230">
        <f>+E68*Hoja2I!$B$22</f>
        <v>0</v>
      </c>
      <c r="F71" s="230"/>
      <c r="G71" s="230"/>
      <c r="H71" s="231"/>
      <c r="I71" s="14">
        <f>+I68*Hoja2I!$B$22</f>
        <v>0</v>
      </c>
      <c r="J71" s="15">
        <f>IF(K71=0,0,K71/I71)</f>
        <v>0</v>
      </c>
      <c r="K71" s="16">
        <f>+K68*Hoja2I!$B$22</f>
        <v>0</v>
      </c>
    </row>
    <row r="72" spans="1:12" s="10" customFormat="1" x14ac:dyDescent="0.35">
      <c r="B72" s="224" t="s">
        <v>4</v>
      </c>
      <c r="C72" s="225"/>
      <c r="D72" s="72" t="s">
        <v>1</v>
      </c>
      <c r="E72" s="230">
        <f>+SUMIFS(H18:H41,B18:B41,B72)</f>
        <v>0</v>
      </c>
      <c r="F72" s="230"/>
      <c r="G72" s="230"/>
      <c r="H72" s="231">
        <f>+SUM(E72:E75)</f>
        <v>0</v>
      </c>
      <c r="I72" s="14">
        <f>+SUMIFS(I18:I41,C18:C41,B72)</f>
        <v>0</v>
      </c>
      <c r="J72" s="15">
        <f t="shared" ref="J72:J75" si="6">IF(K72=0,0,K72/I72)</f>
        <v>0</v>
      </c>
      <c r="K72" s="16">
        <f>+SUMIFS(K18:K41,C18:C41,B72)</f>
        <v>0</v>
      </c>
      <c r="L72" s="40" t="str">
        <f>Participant1!L78</f>
        <v>* En el cas d'empresa, aquesta dada (euros totals en Desenvolpupament) s'ha de introduir en formulari de sol·licitud en "Activitats de desenvolupament experimental (import en euros)"</v>
      </c>
    </row>
    <row r="73" spans="1:12" s="10" customFormat="1" x14ac:dyDescent="0.35">
      <c r="B73" s="226"/>
      <c r="C73" s="227"/>
      <c r="D73" s="72" t="s">
        <v>36</v>
      </c>
      <c r="E73" s="230">
        <f>+SUMIFS(H48:H52,B48:B52,B72)</f>
        <v>0</v>
      </c>
      <c r="F73" s="230"/>
      <c r="G73" s="230"/>
      <c r="H73" s="231"/>
      <c r="I73" s="14">
        <f>+SUMIFS(I48:I52,C48:C52,B72)</f>
        <v>0</v>
      </c>
      <c r="J73" s="15">
        <f t="shared" si="6"/>
        <v>0</v>
      </c>
      <c r="K73" s="16">
        <f>+SUMIFS(K48:K52,C48:C52,B72)</f>
        <v>0</v>
      </c>
    </row>
    <row r="74" spans="1:12" s="10" customFormat="1" x14ac:dyDescent="0.35">
      <c r="B74" s="226"/>
      <c r="C74" s="227"/>
      <c r="D74" s="72" t="s">
        <v>35</v>
      </c>
      <c r="E74" s="230">
        <f>+SUMIFS(H58:H62,B58:B62,B72)</f>
        <v>0</v>
      </c>
      <c r="F74" s="230"/>
      <c r="G74" s="230"/>
      <c r="H74" s="231"/>
      <c r="I74" s="14">
        <f>+SUMIFS(I58:I62,C58:C62,B72)</f>
        <v>0</v>
      </c>
      <c r="J74" s="15">
        <f t="shared" si="6"/>
        <v>0</v>
      </c>
      <c r="K74" s="16">
        <f>+SUMIFS(K58:K62,C58:C62,B72)</f>
        <v>0</v>
      </c>
    </row>
    <row r="75" spans="1:12" s="10" customFormat="1" x14ac:dyDescent="0.35">
      <c r="B75" s="228"/>
      <c r="C75" s="229"/>
      <c r="D75" s="72" t="s">
        <v>13</v>
      </c>
      <c r="E75" s="230">
        <f>+E72*Hoja2I!$B$22</f>
        <v>0</v>
      </c>
      <c r="F75" s="230"/>
      <c r="G75" s="230"/>
      <c r="H75" s="231"/>
      <c r="I75" s="14">
        <f>+I72*Hoja2I!$B$22</f>
        <v>0</v>
      </c>
      <c r="J75" s="15">
        <f t="shared" si="6"/>
        <v>0</v>
      </c>
      <c r="K75" s="16">
        <f>+K72*Hoja2I!$B$22</f>
        <v>0</v>
      </c>
    </row>
    <row r="76" spans="1:12" s="10" customFormat="1" ht="15.5" x14ac:dyDescent="0.35">
      <c r="E76" s="232">
        <f>SUM(E68:E75)</f>
        <v>0</v>
      </c>
      <c r="F76" s="232"/>
      <c r="G76" s="232"/>
      <c r="H76" s="73">
        <f>+H72+H68</f>
        <v>0</v>
      </c>
      <c r="I76" s="17">
        <f>SUM(I68:I75)</f>
        <v>0</v>
      </c>
      <c r="J76" s="15">
        <f>IF(K76=0,0,K76/I76)</f>
        <v>0</v>
      </c>
      <c r="K76" s="17">
        <f>SUM(K68:K75)</f>
        <v>0</v>
      </c>
      <c r="L76" s="40" t="str">
        <f>Participant1!L82</f>
        <v>* En el cas de TECNIO, aquesta dada (euros totals en R+D) s'ha de introduir en formulari de sol·licituden "Activitats de RD de caràcter no econòmic (import en euros)"</v>
      </c>
    </row>
    <row r="77" spans="1:12" s="10" customFormat="1" x14ac:dyDescent="0.35">
      <c r="L77" s="40" t="str">
        <f>Participant1!L83</f>
        <v>* En el cas d'empresa, aquesta dada (euros totals en R+D) s'ha de introduir en formulari de sol·licitud en "Pressupost de despeses"</v>
      </c>
    </row>
    <row r="78" spans="1:12" s="10" customFormat="1" x14ac:dyDescent="0.35"/>
    <row r="79" spans="1:12" s="10" customFormat="1" x14ac:dyDescent="0.35"/>
    <row r="80" spans="1:12" s="10" customFormat="1" x14ac:dyDescent="0.35"/>
    <row r="81" s="10" customFormat="1" x14ac:dyDescent="0.35"/>
    <row r="82" s="10" customFormat="1" x14ac:dyDescent="0.35"/>
    <row r="83" s="10" customFormat="1" x14ac:dyDescent="0.35"/>
    <row r="84" s="10" customFormat="1" x14ac:dyDescent="0.35"/>
    <row r="85" s="10" customFormat="1" x14ac:dyDescent="0.35"/>
    <row r="86" s="10" customFormat="1" x14ac:dyDescent="0.35"/>
    <row r="87" s="10" customFormat="1" x14ac:dyDescent="0.35"/>
    <row r="88" s="10" customFormat="1" x14ac:dyDescent="0.35"/>
    <row r="89" s="10" customFormat="1" x14ac:dyDescent="0.35"/>
    <row r="90" s="10" customFormat="1" x14ac:dyDescent="0.35"/>
    <row r="91" s="10" customFormat="1" x14ac:dyDescent="0.35"/>
    <row r="92" s="10" customFormat="1" x14ac:dyDescent="0.35"/>
    <row r="93" s="10" customFormat="1" x14ac:dyDescent="0.35"/>
    <row r="94" s="10" customFormat="1" x14ac:dyDescent="0.35"/>
    <row r="95" s="10" customFormat="1" x14ac:dyDescent="0.35"/>
    <row r="96" s="10" customFormat="1" x14ac:dyDescent="0.35"/>
    <row r="97" s="10" customFormat="1" x14ac:dyDescent="0.35"/>
    <row r="98" s="10" customFormat="1" x14ac:dyDescent="0.35"/>
    <row r="99" s="10" customFormat="1" x14ac:dyDescent="0.35"/>
    <row r="100" s="10" customFormat="1" x14ac:dyDescent="0.35"/>
    <row r="101" s="10" customFormat="1" x14ac:dyDescent="0.35"/>
    <row r="102" s="10" customFormat="1" x14ac:dyDescent="0.35"/>
    <row r="103" s="10" customFormat="1" x14ac:dyDescent="0.35"/>
    <row r="104" s="10" customFormat="1" x14ac:dyDescent="0.35"/>
    <row r="105" s="10" customFormat="1" x14ac:dyDescent="0.35"/>
    <row r="106" s="10" customFormat="1" x14ac:dyDescent="0.35"/>
    <row r="107" s="10" customFormat="1" x14ac:dyDescent="0.35"/>
    <row r="108" s="10" customFormat="1" x14ac:dyDescent="0.35"/>
    <row r="109" s="10" customFormat="1" x14ac:dyDescent="0.35"/>
    <row r="110" s="10" customFormat="1" x14ac:dyDescent="0.35"/>
    <row r="111" s="10" customFormat="1" x14ac:dyDescent="0.35"/>
    <row r="112" s="10" customFormat="1" x14ac:dyDescent="0.35"/>
    <row r="113" s="10" customFormat="1" x14ac:dyDescent="0.35"/>
    <row r="114" s="10" customFormat="1" x14ac:dyDescent="0.35"/>
    <row r="115" s="10" customFormat="1" x14ac:dyDescent="0.35"/>
    <row r="116" s="10" customFormat="1" x14ac:dyDescent="0.35"/>
    <row r="117" s="10" customFormat="1" x14ac:dyDescent="0.35"/>
    <row r="118" s="10" customFormat="1" x14ac:dyDescent="0.35"/>
    <row r="119" s="10" customFormat="1" x14ac:dyDescent="0.35"/>
    <row r="120" s="10" customFormat="1" x14ac:dyDescent="0.35"/>
    <row r="121" s="10" customFormat="1" x14ac:dyDescent="0.35"/>
    <row r="122" s="10" customFormat="1" x14ac:dyDescent="0.35"/>
    <row r="123" s="10" customFormat="1" x14ac:dyDescent="0.35"/>
    <row r="124" s="10" customFormat="1" x14ac:dyDescent="0.35"/>
    <row r="125" s="10" customFormat="1" x14ac:dyDescent="0.35"/>
    <row r="126" s="10" customFormat="1" x14ac:dyDescent="0.35"/>
    <row r="127" s="10" customFormat="1" x14ac:dyDescent="0.35"/>
  </sheetData>
  <sheetProtection algorithmName="SHA-512" hashValue="WlvKMbNME9J9ZuJOJnqw8H2QDkLdwVj5pnmPw0zezpM6DPsP1e+U0PH/HAX7fpYuqqdQmLHZTBAwnY6+yTLE7g==" saltValue="FTk4kdjyTNkQ2c6gBYar8w==" spinCount="100000" sheet="1" insertRows="0" deleteRows="0" selectLockedCells="1"/>
  <mergeCells count="39">
    <mergeCell ref="E76:G76"/>
    <mergeCell ref="B72:C75"/>
    <mergeCell ref="E72:G72"/>
    <mergeCell ref="H72:H75"/>
    <mergeCell ref="E73:G73"/>
    <mergeCell ref="E74:G74"/>
    <mergeCell ref="E75:G75"/>
    <mergeCell ref="D63:G63"/>
    <mergeCell ref="E67:H67"/>
    <mergeCell ref="B68:C71"/>
    <mergeCell ref="E68:G68"/>
    <mergeCell ref="H68:H71"/>
    <mergeCell ref="E69:G69"/>
    <mergeCell ref="E70:G70"/>
    <mergeCell ref="E71:G71"/>
    <mergeCell ref="D62:G62"/>
    <mergeCell ref="D48:G48"/>
    <mergeCell ref="D49:G49"/>
    <mergeCell ref="D50:G50"/>
    <mergeCell ref="D51:G51"/>
    <mergeCell ref="D52:G52"/>
    <mergeCell ref="D53:G53"/>
    <mergeCell ref="D57:G57"/>
    <mergeCell ref="D58:G58"/>
    <mergeCell ref="D59:G59"/>
    <mergeCell ref="D60:G60"/>
    <mergeCell ref="D61:G61"/>
    <mergeCell ref="A11:C11"/>
    <mergeCell ref="D11:G11"/>
    <mergeCell ref="A12:C12"/>
    <mergeCell ref="D12:G12"/>
    <mergeCell ref="A13:C13"/>
    <mergeCell ref="D13:G13"/>
    <mergeCell ref="A8:C8"/>
    <mergeCell ref="D8:G8"/>
    <mergeCell ref="A9:C9"/>
    <mergeCell ref="D9:G9"/>
    <mergeCell ref="A10:C10"/>
    <mergeCell ref="D10:G10"/>
  </mergeCells>
  <pageMargins left="0.70866141732283472" right="0.70866141732283472" top="0.74803149606299213" bottom="0.74803149606299213" header="0.31496062992125984" footer="0.31496062992125984"/>
  <pageSetup paperSize="9" scale="47" orientation="portrait" r:id="rId1"/>
  <headerFooter>
    <oddFooter>&amp;RPressupost INNOTEC
Versió 1, 14 de juny de 2021</oddFooter>
  </headerFooter>
  <colBreaks count="1" manualBreakCount="1">
    <brk id="9" max="76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4CF0A6EA-0903-4E83-9336-0A89A4C50FBB}">
          <x14:formula1>
            <xm:f>Hoja2I!$C$8:$C$11</xm:f>
          </x14:formula1>
          <xm:sqref>D9:G10</xm:sqref>
        </x14:dataValidation>
        <x14:dataValidation type="list" allowBlank="1" showInputMessage="1" showErrorMessage="1" xr:uid="{A70B273E-5525-482E-9D02-BE46114C4164}">
          <x14:formula1>
            <xm:f>Hoja2I!$C$2:$C$3</xm:f>
          </x14:formula1>
          <xm:sqref>D13:G13</xm:sqref>
        </x14:dataValidation>
        <x14:dataValidation type="list" allowBlank="1" showInputMessage="1" showErrorMessage="1" xr:uid="{0DBC6E24-E43D-4E5D-B9F7-0278A20B5C68}">
          <x14:formula1>
            <xm:f>Hoja2I!$A$2:$A$3</xm:f>
          </x14:formula1>
          <xm:sqref>B18:C41 B48:C52 B58:C62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322F1-BAB4-4E7D-BDB5-8A216C99F9F3}">
  <dimension ref="A1:BF127"/>
  <sheetViews>
    <sheetView showGridLines="0" topLeftCell="A38" zoomScaleNormal="100" zoomScaleSheetLayoutView="100" workbookViewId="0">
      <selection activeCell="B38" sqref="B38"/>
    </sheetView>
  </sheetViews>
  <sheetFormatPr defaultColWidth="19.7265625" defaultRowHeight="14.5" x14ac:dyDescent="0.35"/>
  <cols>
    <col min="1" max="1" width="19.7265625" style="9"/>
    <col min="2" max="2" width="20" style="9" customWidth="1"/>
    <col min="3" max="3" width="17.7265625" style="9" hidden="1" customWidth="1"/>
    <col min="4" max="4" width="29.26953125" style="9" customWidth="1"/>
    <col min="5" max="5" width="11.54296875" style="9" customWidth="1"/>
    <col min="6" max="6" width="10.81640625" style="9" hidden="1" customWidth="1"/>
    <col min="7" max="7" width="15.7265625" style="9" customWidth="1"/>
    <col min="8" max="8" width="28.26953125" style="9" customWidth="1"/>
    <col min="9" max="9" width="26.453125" style="10" hidden="1" customWidth="1"/>
    <col min="10" max="10" width="7.26953125" style="10" hidden="1" customWidth="1"/>
    <col min="11" max="11" width="12.7265625" style="10" hidden="1" customWidth="1"/>
    <col min="12" max="12" width="7.7265625" style="10" customWidth="1"/>
    <col min="13" max="58" width="19.7265625" style="10"/>
    <col min="59" max="16384" width="19.7265625" style="9"/>
  </cols>
  <sheetData>
    <row r="1" spans="1:11" s="10" customFormat="1" x14ac:dyDescent="0.35"/>
    <row r="2" spans="1:11" s="10" customFormat="1" x14ac:dyDescent="0.35"/>
    <row r="3" spans="1:11" s="10" customFormat="1" x14ac:dyDescent="0.35"/>
    <row r="4" spans="1:11" s="10" customFormat="1" ht="18.5" x14ac:dyDescent="0.35">
      <c r="A4" s="59" t="s">
        <v>34</v>
      </c>
    </row>
    <row r="5" spans="1:11" s="10" customFormat="1" ht="18.5" x14ac:dyDescent="0.45">
      <c r="A5" s="60"/>
    </row>
    <row r="6" spans="1:11" s="10" customFormat="1" x14ac:dyDescent="0.35">
      <c r="A6" s="186" t="str">
        <f>+Participant1!A6</f>
        <v xml:space="preserve">RESOLUCIO EMT/1791/2021 </v>
      </c>
    </row>
    <row r="7" spans="1:11" s="10" customFormat="1" x14ac:dyDescent="0.35"/>
    <row r="8" spans="1:11" s="10" customFormat="1" x14ac:dyDescent="0.35">
      <c r="A8" s="199" t="s">
        <v>42</v>
      </c>
      <c r="B8" s="200"/>
      <c r="C8" s="201"/>
      <c r="D8" s="202"/>
      <c r="E8" s="202"/>
      <c r="F8" s="202"/>
      <c r="G8" s="202"/>
    </row>
    <row r="9" spans="1:11" s="10" customFormat="1" x14ac:dyDescent="0.35">
      <c r="A9" s="199" t="s">
        <v>66</v>
      </c>
      <c r="B9" s="200"/>
      <c r="C9" s="201"/>
      <c r="D9" s="202"/>
      <c r="E9" s="202"/>
      <c r="F9" s="202"/>
      <c r="G9" s="202"/>
    </row>
    <row r="10" spans="1:11" s="10" customFormat="1" hidden="1" x14ac:dyDescent="0.35">
      <c r="A10" s="203" t="s">
        <v>41</v>
      </c>
      <c r="B10" s="204"/>
      <c r="C10" s="205"/>
      <c r="D10" s="206"/>
      <c r="E10" s="206"/>
      <c r="F10" s="206"/>
      <c r="G10" s="206"/>
    </row>
    <row r="11" spans="1:11" s="10" customFormat="1" x14ac:dyDescent="0.35">
      <c r="A11" s="199" t="s">
        <v>9</v>
      </c>
      <c r="B11" s="200"/>
      <c r="C11" s="201"/>
      <c r="D11" s="202"/>
      <c r="E11" s="202"/>
      <c r="F11" s="202"/>
      <c r="G11" s="202"/>
    </row>
    <row r="12" spans="1:11" s="10" customFormat="1" x14ac:dyDescent="0.35">
      <c r="A12" s="199" t="s">
        <v>10</v>
      </c>
      <c r="B12" s="200"/>
      <c r="C12" s="201"/>
      <c r="D12" s="202"/>
      <c r="E12" s="202"/>
      <c r="F12" s="202"/>
      <c r="G12" s="202"/>
    </row>
    <row r="13" spans="1:11" s="10" customFormat="1" x14ac:dyDescent="0.35">
      <c r="A13" s="199" t="s">
        <v>11</v>
      </c>
      <c r="B13" s="200"/>
      <c r="C13" s="201"/>
      <c r="D13" s="202"/>
      <c r="E13" s="202"/>
      <c r="F13" s="202"/>
      <c r="G13" s="202"/>
    </row>
    <row r="14" spans="1:11" s="10" customFormat="1" x14ac:dyDescent="0.35">
      <c r="A14" s="61"/>
    </row>
    <row r="15" spans="1:11" s="10" customFormat="1" x14ac:dyDescent="0.35">
      <c r="A15" s="61" t="s">
        <v>1</v>
      </c>
    </row>
    <row r="16" spans="1:11" s="10" customFormat="1" x14ac:dyDescent="0.35">
      <c r="H16" s="20"/>
      <c r="I16" s="20"/>
      <c r="J16" s="20"/>
      <c r="K16" s="20"/>
    </row>
    <row r="17" spans="1:11" s="10" customFormat="1" ht="29.5" thickBot="1" x14ac:dyDescent="0.4">
      <c r="A17" s="74" t="s">
        <v>63</v>
      </c>
      <c r="B17" s="75" t="s">
        <v>0</v>
      </c>
      <c r="C17" s="11" t="s">
        <v>22</v>
      </c>
      <c r="D17" s="75" t="s">
        <v>7</v>
      </c>
      <c r="E17" s="75" t="s">
        <v>8</v>
      </c>
      <c r="F17" s="11" t="s">
        <v>23</v>
      </c>
      <c r="G17" s="75" t="s">
        <v>6</v>
      </c>
      <c r="H17" s="57" t="s">
        <v>24</v>
      </c>
      <c r="I17" s="11" t="s">
        <v>25</v>
      </c>
      <c r="J17" s="13" t="s">
        <v>18</v>
      </c>
      <c r="K17" s="13" t="s">
        <v>19</v>
      </c>
    </row>
    <row r="18" spans="1:11" s="10" customFormat="1" x14ac:dyDescent="0.35">
      <c r="A18" s="18" t="s">
        <v>80</v>
      </c>
      <c r="B18" s="21"/>
      <c r="C18" s="22"/>
      <c r="D18" s="23"/>
      <c r="E18" s="24"/>
      <c r="F18" s="25"/>
      <c r="G18" s="26"/>
      <c r="H18" s="49">
        <f t="shared" ref="H18:H40" si="0">+E18*G18</f>
        <v>0</v>
      </c>
      <c r="I18" s="27">
        <f t="shared" ref="I18:I41" si="1">+F18*G18</f>
        <v>0</v>
      </c>
      <c r="J18" s="28">
        <f>IF($D$10="Agent TECNIO",1,IF(AND($D$10="Gran empresa",C18="Recerca"),Hoja2I!$C$15,IF(AND($D$10="Gran empresa",C18="Desenvolupament"),Hoja2I!$C$18,IF(AND($D$10="Mitjana empresa",C18="Recerca"),Hoja2I!$C$14,IF(AND($D$10="Mitjana empresa",C18="Desenvolupament"),Hoja2I!$C$17,IF(AND($D$10="Petita empresa",C18="Recerca"),Hoja2I!$C$13,IF(AND($D$10="Petita empresa",C18="Desenvolupament"),Hoja2I!$C$16,0)))))))</f>
        <v>0</v>
      </c>
      <c r="K18" s="29">
        <f t="shared" ref="K18:K41" si="2">+J18*I18</f>
        <v>0</v>
      </c>
    </row>
    <row r="19" spans="1:11" s="10" customFormat="1" x14ac:dyDescent="0.35">
      <c r="A19" s="43" t="s">
        <v>80</v>
      </c>
      <c r="B19" s="44"/>
      <c r="C19" s="45"/>
      <c r="D19" s="56"/>
      <c r="E19" s="46"/>
      <c r="F19" s="47"/>
      <c r="G19" s="48"/>
      <c r="H19" s="49">
        <f t="shared" si="0"/>
        <v>0</v>
      </c>
      <c r="I19" s="27">
        <f t="shared" si="1"/>
        <v>0</v>
      </c>
      <c r="J19" s="28">
        <f>IF($D$10="Agent TECNIO",1,IF(AND($D$10="Gran empresa",C19="Recerca"),Hoja2I!$C$15,IF(AND($D$10="Gran empresa",C19="Desenvolupament"),Hoja2I!$C$18,IF(AND($D$10="Mitjana empresa",C19="Recerca"),Hoja2I!$C$14,IF(AND($D$10="Mitjana empresa",C19="Desenvolupament"),Hoja2I!$C$17,IF(AND($D$10="Petita empresa",C19="Recerca"),Hoja2I!$C$13,IF(AND($D$10="Petita empresa",C19="Desenvolupament"),Hoja2I!$C$16,0)))))))</f>
        <v>0</v>
      </c>
      <c r="K19" s="29">
        <f t="shared" si="2"/>
        <v>0</v>
      </c>
    </row>
    <row r="20" spans="1:11" s="10" customFormat="1" x14ac:dyDescent="0.35">
      <c r="A20" s="43" t="s">
        <v>82</v>
      </c>
      <c r="B20" s="44"/>
      <c r="C20" s="45"/>
      <c r="D20" s="56"/>
      <c r="E20" s="46"/>
      <c r="F20" s="47"/>
      <c r="G20" s="48"/>
      <c r="H20" s="49">
        <f t="shared" si="0"/>
        <v>0</v>
      </c>
      <c r="I20" s="27">
        <f t="shared" si="1"/>
        <v>0</v>
      </c>
      <c r="J20" s="28">
        <f>IF($D$10="Agent TECNIO",1,IF(AND($D$10="Gran empresa",C20="Recerca"),Hoja2I!$C$15,IF(AND($D$10="Gran empresa",C20="Desenvolupament"),Hoja2I!$C$18,IF(AND($D$10="Mitjana empresa",C20="Recerca"),Hoja2I!$C$14,IF(AND($D$10="Mitjana empresa",C20="Desenvolupament"),Hoja2I!$C$17,IF(AND($D$10="Petita empresa",C20="Recerca"),Hoja2I!$C$13,IF(AND($D$10="Petita empresa",C20="Desenvolupament"),Hoja2I!$C$16,0)))))))</f>
        <v>0</v>
      </c>
      <c r="K20" s="29">
        <f t="shared" si="2"/>
        <v>0</v>
      </c>
    </row>
    <row r="21" spans="1:11" s="10" customFormat="1" x14ac:dyDescent="0.35">
      <c r="A21" s="43"/>
      <c r="B21" s="44"/>
      <c r="C21" s="45"/>
      <c r="D21" s="56"/>
      <c r="E21" s="46"/>
      <c r="F21" s="47"/>
      <c r="G21" s="48"/>
      <c r="H21" s="49">
        <f t="shared" si="0"/>
        <v>0</v>
      </c>
      <c r="I21" s="27">
        <f t="shared" si="1"/>
        <v>0</v>
      </c>
      <c r="J21" s="28">
        <f>IF($D$10="Agent TECNIO",1,IF(AND($D$10="Gran empresa",C21="Recerca"),Hoja2I!$C$15,IF(AND($D$10="Gran empresa",C21="Desenvolupament"),Hoja2I!$C$18,IF(AND($D$10="Mitjana empresa",C21="Recerca"),Hoja2I!$C$14,IF(AND($D$10="Mitjana empresa",C21="Desenvolupament"),Hoja2I!$C$17,IF(AND($D$10="Petita empresa",C21="Recerca"),Hoja2I!$C$13,IF(AND($D$10="Petita empresa",C21="Desenvolupament"),Hoja2I!$C$16,0)))))))</f>
        <v>0</v>
      </c>
      <c r="K21" s="29">
        <f t="shared" si="2"/>
        <v>0</v>
      </c>
    </row>
    <row r="22" spans="1:11" s="10" customFormat="1" x14ac:dyDescent="0.35">
      <c r="A22" s="43"/>
      <c r="B22" s="44"/>
      <c r="C22" s="45"/>
      <c r="D22" s="56"/>
      <c r="E22" s="46"/>
      <c r="F22" s="47"/>
      <c r="G22" s="48"/>
      <c r="H22" s="49">
        <f t="shared" si="0"/>
        <v>0</v>
      </c>
      <c r="I22" s="27">
        <f t="shared" si="1"/>
        <v>0</v>
      </c>
      <c r="J22" s="28">
        <f>IF($D$10="Agent TECNIO",1,IF(AND($D$10="Gran empresa",C22="Recerca"),Hoja2I!$C$15,IF(AND($D$10="Gran empresa",C22="Desenvolupament"),Hoja2I!$C$18,IF(AND($D$10="Mitjana empresa",C22="Recerca"),Hoja2I!$C$14,IF(AND($D$10="Mitjana empresa",C22="Desenvolupament"),Hoja2I!$C$17,IF(AND($D$10="Petita empresa",C22="Recerca"),Hoja2I!$C$13,IF(AND($D$10="Petita empresa",C22="Desenvolupament"),Hoja2I!$C$16,0)))))))</f>
        <v>0</v>
      </c>
      <c r="K22" s="29">
        <f t="shared" si="2"/>
        <v>0</v>
      </c>
    </row>
    <row r="23" spans="1:11" s="10" customFormat="1" x14ac:dyDescent="0.35">
      <c r="A23" s="43"/>
      <c r="B23" s="44"/>
      <c r="C23" s="45"/>
      <c r="D23" s="56"/>
      <c r="E23" s="46"/>
      <c r="F23" s="47"/>
      <c r="G23" s="48"/>
      <c r="H23" s="49">
        <f t="shared" si="0"/>
        <v>0</v>
      </c>
      <c r="I23" s="27">
        <f t="shared" si="1"/>
        <v>0</v>
      </c>
      <c r="J23" s="28">
        <f>IF($D$10="Agent TECNIO",1,IF(AND($D$10="Gran empresa",C23="Recerca"),Hoja2I!$C$15,IF(AND($D$10="Gran empresa",C23="Desenvolupament"),Hoja2I!$C$18,IF(AND($D$10="Mitjana empresa",C23="Recerca"),Hoja2I!$C$14,IF(AND($D$10="Mitjana empresa",C23="Desenvolupament"),Hoja2I!$C$17,IF(AND($D$10="Petita empresa",C23="Recerca"),Hoja2I!$C$13,IF(AND($D$10="Petita empresa",C23="Desenvolupament"),Hoja2I!$C$16,0)))))))</f>
        <v>0</v>
      </c>
      <c r="K23" s="29">
        <f t="shared" si="2"/>
        <v>0</v>
      </c>
    </row>
    <row r="24" spans="1:11" s="10" customFormat="1" x14ac:dyDescent="0.35">
      <c r="A24" s="43"/>
      <c r="B24" s="44"/>
      <c r="C24" s="45"/>
      <c r="D24" s="56"/>
      <c r="E24" s="46"/>
      <c r="F24" s="47"/>
      <c r="G24" s="48"/>
      <c r="H24" s="49">
        <f t="shared" si="0"/>
        <v>0</v>
      </c>
      <c r="I24" s="27">
        <f t="shared" si="1"/>
        <v>0</v>
      </c>
      <c r="J24" s="28">
        <f>IF($D$10="Agent TECNIO",1,IF(AND($D$10="Gran empresa",C24="Recerca"),Hoja2I!$C$15,IF(AND($D$10="Gran empresa",C24="Desenvolupament"),Hoja2I!$C$18,IF(AND($D$10="Mitjana empresa",C24="Recerca"),Hoja2I!$C$14,IF(AND($D$10="Mitjana empresa",C24="Desenvolupament"),Hoja2I!$C$17,IF(AND($D$10="Petita empresa",C24="Recerca"),Hoja2I!$C$13,IF(AND($D$10="Petita empresa",C24="Desenvolupament"),Hoja2I!$C$16,0)))))))</f>
        <v>0</v>
      </c>
      <c r="K24" s="29">
        <f t="shared" si="2"/>
        <v>0</v>
      </c>
    </row>
    <row r="25" spans="1:11" s="10" customFormat="1" x14ac:dyDescent="0.35">
      <c r="A25" s="43"/>
      <c r="B25" s="44"/>
      <c r="C25" s="45"/>
      <c r="D25" s="56"/>
      <c r="E25" s="46"/>
      <c r="F25" s="47"/>
      <c r="G25" s="48"/>
      <c r="H25" s="49">
        <f t="shared" si="0"/>
        <v>0</v>
      </c>
      <c r="I25" s="27">
        <f t="shared" si="1"/>
        <v>0</v>
      </c>
      <c r="J25" s="28">
        <f>IF($D$10="Agent TECNIO",1,IF(AND($D$10="Gran empresa",C25="Recerca"),Hoja2I!$C$15,IF(AND($D$10="Gran empresa",C25="Desenvolupament"),Hoja2I!$C$18,IF(AND($D$10="Mitjana empresa",C25="Recerca"),Hoja2I!$C$14,IF(AND($D$10="Mitjana empresa",C25="Desenvolupament"),Hoja2I!$C$17,IF(AND($D$10="Petita empresa",C25="Recerca"),Hoja2I!$C$13,IF(AND($D$10="Petita empresa",C25="Desenvolupament"),Hoja2I!$C$16,0)))))))</f>
        <v>0</v>
      </c>
      <c r="K25" s="29">
        <f t="shared" si="2"/>
        <v>0</v>
      </c>
    </row>
    <row r="26" spans="1:11" s="10" customFormat="1" x14ac:dyDescent="0.35">
      <c r="A26" s="43"/>
      <c r="B26" s="44"/>
      <c r="C26" s="45"/>
      <c r="D26" s="56"/>
      <c r="E26" s="46"/>
      <c r="F26" s="47"/>
      <c r="G26" s="48"/>
      <c r="H26" s="49">
        <f t="shared" si="0"/>
        <v>0</v>
      </c>
      <c r="I26" s="27">
        <f t="shared" si="1"/>
        <v>0</v>
      </c>
      <c r="J26" s="28">
        <f>IF($D$10="Agent TECNIO",1,IF(AND($D$10="Gran empresa",C26="Recerca"),Hoja2I!$C$15,IF(AND($D$10="Gran empresa",C26="Desenvolupament"),Hoja2I!$C$18,IF(AND($D$10="Mitjana empresa",C26="Recerca"),Hoja2I!$C$14,IF(AND($D$10="Mitjana empresa",C26="Desenvolupament"),Hoja2I!$C$17,IF(AND($D$10="Petita empresa",C26="Recerca"),Hoja2I!$C$13,IF(AND($D$10="Petita empresa",C26="Desenvolupament"),Hoja2I!$C$16,0)))))))</f>
        <v>0</v>
      </c>
      <c r="K26" s="29">
        <f t="shared" si="2"/>
        <v>0</v>
      </c>
    </row>
    <row r="27" spans="1:11" s="10" customFormat="1" x14ac:dyDescent="0.35">
      <c r="A27" s="43"/>
      <c r="B27" s="44"/>
      <c r="C27" s="45"/>
      <c r="D27" s="56"/>
      <c r="E27" s="46"/>
      <c r="F27" s="47"/>
      <c r="G27" s="48"/>
      <c r="H27" s="49">
        <f t="shared" si="0"/>
        <v>0</v>
      </c>
      <c r="I27" s="27">
        <f t="shared" si="1"/>
        <v>0</v>
      </c>
      <c r="J27" s="28">
        <f>IF($D$10="Agent TECNIO",1,IF(AND($D$10="Gran empresa",C27="Recerca"),Hoja2I!$C$15,IF(AND($D$10="Gran empresa",C27="Desenvolupament"),Hoja2I!$C$18,IF(AND($D$10="Mitjana empresa",C27="Recerca"),Hoja2I!$C$14,IF(AND($D$10="Mitjana empresa",C27="Desenvolupament"),Hoja2I!$C$17,IF(AND($D$10="Petita empresa",C27="Recerca"),Hoja2I!$C$13,IF(AND($D$10="Petita empresa",C27="Desenvolupament"),Hoja2I!$C$16,0)))))))</f>
        <v>0</v>
      </c>
      <c r="K27" s="29">
        <f t="shared" si="2"/>
        <v>0</v>
      </c>
    </row>
    <row r="28" spans="1:11" s="10" customFormat="1" x14ac:dyDescent="0.35">
      <c r="A28" s="43"/>
      <c r="B28" s="44"/>
      <c r="C28" s="45"/>
      <c r="D28" s="56"/>
      <c r="E28" s="46"/>
      <c r="F28" s="47"/>
      <c r="G28" s="48"/>
      <c r="H28" s="49">
        <f t="shared" si="0"/>
        <v>0</v>
      </c>
      <c r="I28" s="27">
        <f t="shared" si="1"/>
        <v>0</v>
      </c>
      <c r="J28" s="28">
        <f>IF($D$10="Agent TECNIO",1,IF(AND($D$10="Gran empresa",C28="Recerca"),Hoja2I!$C$15,IF(AND($D$10="Gran empresa",C28="Desenvolupament"),Hoja2I!$C$18,IF(AND($D$10="Mitjana empresa",C28="Recerca"),Hoja2I!$C$14,IF(AND($D$10="Mitjana empresa",C28="Desenvolupament"),Hoja2I!$C$17,IF(AND($D$10="Petita empresa",C28="Recerca"),Hoja2I!$C$13,IF(AND($D$10="Petita empresa",C28="Desenvolupament"),Hoja2I!$C$16,0)))))))</f>
        <v>0</v>
      </c>
      <c r="K28" s="29">
        <f t="shared" si="2"/>
        <v>0</v>
      </c>
    </row>
    <row r="29" spans="1:11" s="10" customFormat="1" x14ac:dyDescent="0.35">
      <c r="A29" s="43"/>
      <c r="B29" s="44"/>
      <c r="C29" s="45"/>
      <c r="D29" s="56"/>
      <c r="E29" s="46"/>
      <c r="F29" s="47"/>
      <c r="G29" s="48"/>
      <c r="H29" s="49">
        <f t="shared" si="0"/>
        <v>0</v>
      </c>
      <c r="I29" s="27">
        <f t="shared" si="1"/>
        <v>0</v>
      </c>
      <c r="J29" s="28">
        <f>IF($D$10="Agent TECNIO",1,IF(AND($D$10="Gran empresa",C29="Recerca"),Hoja2I!$C$15,IF(AND($D$10="Gran empresa",C29="Desenvolupament"),Hoja2I!$C$18,IF(AND($D$10="Mitjana empresa",C29="Recerca"),Hoja2I!$C$14,IF(AND($D$10="Mitjana empresa",C29="Desenvolupament"),Hoja2I!$C$17,IF(AND($D$10="Petita empresa",C29="Recerca"),Hoja2I!$C$13,IF(AND($D$10="Petita empresa",C29="Desenvolupament"),Hoja2I!$C$16,0)))))))</f>
        <v>0</v>
      </c>
      <c r="K29" s="29">
        <f t="shared" si="2"/>
        <v>0</v>
      </c>
    </row>
    <row r="30" spans="1:11" s="10" customFormat="1" x14ac:dyDescent="0.35">
      <c r="A30" s="43"/>
      <c r="B30" s="44"/>
      <c r="C30" s="45"/>
      <c r="D30" s="56"/>
      <c r="E30" s="46"/>
      <c r="F30" s="47"/>
      <c r="G30" s="48"/>
      <c r="H30" s="49">
        <f t="shared" si="0"/>
        <v>0</v>
      </c>
      <c r="I30" s="27">
        <f t="shared" si="1"/>
        <v>0</v>
      </c>
      <c r="J30" s="28">
        <f>IF($D$10="Agent TECNIO",1,IF(AND($D$10="Gran empresa",C30="Recerca"),Hoja2I!$C$15,IF(AND($D$10="Gran empresa",C30="Desenvolupament"),Hoja2I!$C$18,IF(AND($D$10="Mitjana empresa",C30="Recerca"),Hoja2I!$C$14,IF(AND($D$10="Mitjana empresa",C30="Desenvolupament"),Hoja2I!$C$17,IF(AND($D$10="Petita empresa",C30="Recerca"),Hoja2I!$C$13,IF(AND($D$10="Petita empresa",C30="Desenvolupament"),Hoja2I!$C$16,0)))))))</f>
        <v>0</v>
      </c>
      <c r="K30" s="29">
        <f t="shared" si="2"/>
        <v>0</v>
      </c>
    </row>
    <row r="31" spans="1:11" s="10" customFormat="1" x14ac:dyDescent="0.35">
      <c r="A31" s="43"/>
      <c r="B31" s="44"/>
      <c r="C31" s="45"/>
      <c r="D31" s="162"/>
      <c r="E31" s="46"/>
      <c r="F31" s="47"/>
      <c r="G31" s="48"/>
      <c r="H31" s="49">
        <f t="shared" si="0"/>
        <v>0</v>
      </c>
      <c r="I31" s="27">
        <f t="shared" si="1"/>
        <v>0</v>
      </c>
      <c r="J31" s="28">
        <f>IF($D$10="Agent TECNIO",1,IF(AND($D$10="Gran empresa",C31="Recerca"),Hoja2I!$C$15,IF(AND($D$10="Gran empresa",C31="Desenvolupament"),Hoja2I!$C$18,IF(AND($D$10="Mitjana empresa",C31="Recerca"),Hoja2I!$C$14,IF(AND($D$10="Mitjana empresa",C31="Desenvolupament"),Hoja2I!$C$17,IF(AND($D$10="Petita empresa",C31="Recerca"),Hoja2I!$C$13,IF(AND($D$10="Petita empresa",C31="Desenvolupament"),Hoja2I!$C$16,0)))))))</f>
        <v>0</v>
      </c>
      <c r="K31" s="29">
        <f t="shared" si="2"/>
        <v>0</v>
      </c>
    </row>
    <row r="32" spans="1:11" s="10" customFormat="1" x14ac:dyDescent="0.35">
      <c r="A32" s="43"/>
      <c r="B32" s="44"/>
      <c r="C32" s="45"/>
      <c r="D32" s="162"/>
      <c r="E32" s="46"/>
      <c r="F32" s="47"/>
      <c r="G32" s="48"/>
      <c r="H32" s="49">
        <f t="shared" si="0"/>
        <v>0</v>
      </c>
      <c r="I32" s="27">
        <f t="shared" si="1"/>
        <v>0</v>
      </c>
      <c r="J32" s="28">
        <f>IF($D$10="Agent TECNIO",1,IF(AND($D$10="Gran empresa",C32="Recerca"),Hoja2I!$C$15,IF(AND($D$10="Gran empresa",C32="Desenvolupament"),Hoja2I!$C$18,IF(AND($D$10="Mitjana empresa",C32="Recerca"),Hoja2I!$C$14,IF(AND($D$10="Mitjana empresa",C32="Desenvolupament"),Hoja2I!$C$17,IF(AND($D$10="Petita empresa",C32="Recerca"),Hoja2I!$C$13,IF(AND($D$10="Petita empresa",C32="Desenvolupament"),Hoja2I!$C$16,0)))))))</f>
        <v>0</v>
      </c>
      <c r="K32" s="29">
        <f t="shared" si="2"/>
        <v>0</v>
      </c>
    </row>
    <row r="33" spans="1:12" s="10" customFormat="1" x14ac:dyDescent="0.35">
      <c r="A33" s="43"/>
      <c r="B33" s="44"/>
      <c r="C33" s="45"/>
      <c r="D33" s="162"/>
      <c r="E33" s="46"/>
      <c r="F33" s="47"/>
      <c r="G33" s="48"/>
      <c r="H33" s="49">
        <f t="shared" si="0"/>
        <v>0</v>
      </c>
      <c r="I33" s="27">
        <f t="shared" si="1"/>
        <v>0</v>
      </c>
      <c r="J33" s="28">
        <f>IF($D$10="Agent TECNIO",1,IF(AND($D$10="Gran empresa",C33="Recerca"),Hoja2I!$C$15,IF(AND($D$10="Gran empresa",C33="Desenvolupament"),Hoja2I!$C$18,IF(AND($D$10="Mitjana empresa",C33="Recerca"),Hoja2I!$C$14,IF(AND($D$10="Mitjana empresa",C33="Desenvolupament"),Hoja2I!$C$17,IF(AND($D$10="Petita empresa",C33="Recerca"),Hoja2I!$C$13,IF(AND($D$10="Petita empresa",C33="Desenvolupament"),Hoja2I!$C$16,0)))))))</f>
        <v>0</v>
      </c>
      <c r="K33" s="29">
        <f t="shared" si="2"/>
        <v>0</v>
      </c>
    </row>
    <row r="34" spans="1:12" s="10" customFormat="1" x14ac:dyDescent="0.35">
      <c r="A34" s="43"/>
      <c r="B34" s="44"/>
      <c r="C34" s="45"/>
      <c r="D34" s="162"/>
      <c r="E34" s="46"/>
      <c r="F34" s="47"/>
      <c r="G34" s="48"/>
      <c r="H34" s="49">
        <f t="shared" si="0"/>
        <v>0</v>
      </c>
      <c r="I34" s="27">
        <f t="shared" si="1"/>
        <v>0</v>
      </c>
      <c r="J34" s="28">
        <f>IF($D$10="Agent TECNIO",1,IF(AND($D$10="Gran empresa",C34="Recerca"),Hoja2I!$C$15,IF(AND($D$10="Gran empresa",C34="Desenvolupament"),Hoja2I!$C$18,IF(AND($D$10="Mitjana empresa",C34="Recerca"),Hoja2I!$C$14,IF(AND($D$10="Mitjana empresa",C34="Desenvolupament"),Hoja2I!$C$17,IF(AND($D$10="Petita empresa",C34="Recerca"),Hoja2I!$C$13,IF(AND($D$10="Petita empresa",C34="Desenvolupament"),Hoja2I!$C$16,0)))))))</f>
        <v>0</v>
      </c>
      <c r="K34" s="29">
        <f t="shared" si="2"/>
        <v>0</v>
      </c>
    </row>
    <row r="35" spans="1:12" s="10" customFormat="1" x14ac:dyDescent="0.35">
      <c r="A35" s="43"/>
      <c r="B35" s="44"/>
      <c r="C35" s="45"/>
      <c r="D35" s="162"/>
      <c r="E35" s="46"/>
      <c r="F35" s="47"/>
      <c r="G35" s="48"/>
      <c r="H35" s="49">
        <f t="shared" si="0"/>
        <v>0</v>
      </c>
      <c r="I35" s="27">
        <f t="shared" si="1"/>
        <v>0</v>
      </c>
      <c r="J35" s="28">
        <f>IF($D$10="Agent TECNIO",1,IF(AND($D$10="Gran empresa",C35="Recerca"),Hoja2I!$C$15,IF(AND($D$10="Gran empresa",C35="Desenvolupament"),Hoja2I!$C$18,IF(AND($D$10="Mitjana empresa",C35="Recerca"),Hoja2I!$C$14,IF(AND($D$10="Mitjana empresa",C35="Desenvolupament"),Hoja2I!$C$17,IF(AND($D$10="Petita empresa",C35="Recerca"),Hoja2I!$C$13,IF(AND($D$10="Petita empresa",C35="Desenvolupament"),Hoja2I!$C$16,0)))))))</f>
        <v>0</v>
      </c>
      <c r="K35" s="29">
        <f t="shared" si="2"/>
        <v>0</v>
      </c>
    </row>
    <row r="36" spans="1:12" s="10" customFormat="1" x14ac:dyDescent="0.35">
      <c r="A36" s="43"/>
      <c r="B36" s="44"/>
      <c r="C36" s="45"/>
      <c r="D36" s="162"/>
      <c r="E36" s="46"/>
      <c r="F36" s="47"/>
      <c r="G36" s="48"/>
      <c r="H36" s="49">
        <f t="shared" si="0"/>
        <v>0</v>
      </c>
      <c r="I36" s="27">
        <f t="shared" si="1"/>
        <v>0</v>
      </c>
      <c r="J36" s="28">
        <f>IF($D$10="Agent TECNIO",1,IF(AND($D$10="Gran empresa",C36="Recerca"),Hoja2I!$C$15,IF(AND($D$10="Gran empresa",C36="Desenvolupament"),Hoja2I!$C$18,IF(AND($D$10="Mitjana empresa",C36="Recerca"),Hoja2I!$C$14,IF(AND($D$10="Mitjana empresa",C36="Desenvolupament"),Hoja2I!$C$17,IF(AND($D$10="Petita empresa",C36="Recerca"),Hoja2I!$C$13,IF(AND($D$10="Petita empresa",C36="Desenvolupament"),Hoja2I!$C$16,0)))))))</f>
        <v>0</v>
      </c>
      <c r="K36" s="29">
        <f t="shared" si="2"/>
        <v>0</v>
      </c>
    </row>
    <row r="37" spans="1:12" s="10" customFormat="1" x14ac:dyDescent="0.35">
      <c r="A37" s="43"/>
      <c r="B37" s="44"/>
      <c r="C37" s="45"/>
      <c r="D37" s="162"/>
      <c r="E37" s="46"/>
      <c r="F37" s="47"/>
      <c r="G37" s="48"/>
      <c r="H37" s="49">
        <f t="shared" si="0"/>
        <v>0</v>
      </c>
      <c r="I37" s="27">
        <f t="shared" si="1"/>
        <v>0</v>
      </c>
      <c r="J37" s="28">
        <f>IF($D$10="Agent TECNIO",1,IF(AND($D$10="Gran empresa",C37="Recerca"),Hoja2I!$C$15,IF(AND($D$10="Gran empresa",C37="Desenvolupament"),Hoja2I!$C$18,IF(AND($D$10="Mitjana empresa",C37="Recerca"),Hoja2I!$C$14,IF(AND($D$10="Mitjana empresa",C37="Desenvolupament"),Hoja2I!$C$17,IF(AND($D$10="Petita empresa",C37="Recerca"),Hoja2I!$C$13,IF(AND($D$10="Petita empresa",C37="Desenvolupament"),Hoja2I!$C$16,0)))))))</f>
        <v>0</v>
      </c>
      <c r="K37" s="29">
        <f t="shared" si="2"/>
        <v>0</v>
      </c>
    </row>
    <row r="38" spans="1:12" s="10" customFormat="1" x14ac:dyDescent="0.35">
      <c r="A38" s="43"/>
      <c r="B38" s="44"/>
      <c r="C38" s="45"/>
      <c r="D38" s="162"/>
      <c r="E38" s="46"/>
      <c r="F38" s="47"/>
      <c r="G38" s="48"/>
      <c r="H38" s="49">
        <f t="shared" si="0"/>
        <v>0</v>
      </c>
      <c r="I38" s="27">
        <f t="shared" si="1"/>
        <v>0</v>
      </c>
      <c r="J38" s="28">
        <f>IF($D$10="Agent TECNIO",1,IF(AND($D$10="Gran empresa",C38="Recerca"),Hoja2I!$C$15,IF(AND($D$10="Gran empresa",C38="Desenvolupament"),Hoja2I!$C$18,IF(AND($D$10="Mitjana empresa",C38="Recerca"),Hoja2I!$C$14,IF(AND($D$10="Mitjana empresa",C38="Desenvolupament"),Hoja2I!$C$17,IF(AND($D$10="Petita empresa",C38="Recerca"),Hoja2I!$C$13,IF(AND($D$10="Petita empresa",C38="Desenvolupament"),Hoja2I!$C$16,0)))))))</f>
        <v>0</v>
      </c>
      <c r="K38" s="29">
        <f t="shared" si="2"/>
        <v>0</v>
      </c>
    </row>
    <row r="39" spans="1:12" s="10" customFormat="1" x14ac:dyDescent="0.35">
      <c r="A39" s="43"/>
      <c r="B39" s="44"/>
      <c r="C39" s="45"/>
      <c r="D39" s="162"/>
      <c r="E39" s="46"/>
      <c r="F39" s="47"/>
      <c r="G39" s="48"/>
      <c r="H39" s="49">
        <f t="shared" si="0"/>
        <v>0</v>
      </c>
      <c r="I39" s="27">
        <f t="shared" si="1"/>
        <v>0</v>
      </c>
      <c r="J39" s="28">
        <f>IF($D$10="Agent TECNIO",1,IF(AND($D$10="Gran empresa",C39="Recerca"),Hoja2I!$C$15,IF(AND($D$10="Gran empresa",C39="Desenvolupament"),Hoja2I!$C$18,IF(AND($D$10="Mitjana empresa",C39="Recerca"),Hoja2I!$C$14,IF(AND($D$10="Mitjana empresa",C39="Desenvolupament"),Hoja2I!$C$17,IF(AND($D$10="Petita empresa",C39="Recerca"),Hoja2I!$C$13,IF(AND($D$10="Petita empresa",C39="Desenvolupament"),Hoja2I!$C$16,0)))))))</f>
        <v>0</v>
      </c>
      <c r="K39" s="29">
        <f t="shared" si="2"/>
        <v>0</v>
      </c>
    </row>
    <row r="40" spans="1:12" s="10" customFormat="1" x14ac:dyDescent="0.35">
      <c r="A40" s="43"/>
      <c r="B40" s="44"/>
      <c r="C40" s="45"/>
      <c r="D40" s="162"/>
      <c r="E40" s="46"/>
      <c r="F40" s="47"/>
      <c r="G40" s="48"/>
      <c r="H40" s="58">
        <f t="shared" si="0"/>
        <v>0</v>
      </c>
      <c r="I40" s="27">
        <f t="shared" si="1"/>
        <v>0</v>
      </c>
      <c r="J40" s="28">
        <f>IF($D$10="Agent TECNIO",1,IF(AND($D$10="Gran empresa",C40="Recerca"),Hoja2I!$C$15,IF(AND($D$10="Gran empresa",C40="Desenvolupament"),Hoja2I!$C$18,IF(AND($D$10="Mitjana empresa",C40="Recerca"),Hoja2I!$C$14,IF(AND($D$10="Mitjana empresa",C40="Desenvolupament"),Hoja2I!$C$17,IF(AND($D$10="Petita empresa",C40="Recerca"),Hoja2I!$C$13,IF(AND($D$10="Petita empresa",C40="Desenvolupament"),Hoja2I!$C$16,0)))))))</f>
        <v>0</v>
      </c>
      <c r="K40" s="29">
        <f t="shared" si="2"/>
        <v>0</v>
      </c>
    </row>
    <row r="41" spans="1:12" s="10" customFormat="1" x14ac:dyDescent="0.35">
      <c r="A41" s="163" t="s">
        <v>56</v>
      </c>
      <c r="B41" s="44"/>
      <c r="C41" s="45"/>
      <c r="D41" s="56"/>
      <c r="E41" s="46"/>
      <c r="F41" s="47"/>
      <c r="G41" s="48"/>
      <c r="H41" s="58" t="s">
        <v>57</v>
      </c>
      <c r="I41" s="27">
        <f t="shared" si="1"/>
        <v>0</v>
      </c>
      <c r="J41" s="28">
        <f>IF($D$10="Agent TECNIO",1,IF(AND($D$10="Gran empresa",C41="Recerca"),Hoja2I!$C$15,IF(AND($D$10="Gran empresa",C41="Desenvolupament"),Hoja2I!$C$18,IF(AND($D$10="Mitjana empresa",C41="Recerca"),Hoja2I!$C$14,IF(AND($D$10="Mitjana empresa",C41="Desenvolupament"),Hoja2I!$C$17,IF(AND($D$10="Petita empresa",C41="Recerca"),Hoja2I!$C$13,IF(AND($D$10="Petita empresa",C41="Desenvolupament"),Hoja2I!$C$16,0)))))))</f>
        <v>0</v>
      </c>
      <c r="K41" s="29">
        <f t="shared" si="2"/>
        <v>0</v>
      </c>
      <c r="L41" s="10" t="s">
        <v>77</v>
      </c>
    </row>
    <row r="42" spans="1:12" s="10" customFormat="1" x14ac:dyDescent="0.35">
      <c r="A42" s="19"/>
      <c r="B42" s="30"/>
      <c r="C42" s="31"/>
      <c r="D42" s="32" t="s">
        <v>2</v>
      </c>
      <c r="E42" s="33">
        <f>SUM(E18:E41)</f>
        <v>0</v>
      </c>
      <c r="F42" s="34"/>
      <c r="G42" s="35"/>
      <c r="H42" s="34">
        <f>SUM(H18:H41)</f>
        <v>0</v>
      </c>
      <c r="I42" s="34">
        <f>SUM(I18:I41)</f>
        <v>0</v>
      </c>
      <c r="J42" s="36">
        <f>IF(H42=0,0,K42/I42)</f>
        <v>0</v>
      </c>
      <c r="K42" s="34">
        <f>SUM(K18:K41)</f>
        <v>0</v>
      </c>
    </row>
    <row r="43" spans="1:12" s="10" customFormat="1" x14ac:dyDescent="0.35">
      <c r="A43" s="40" t="s">
        <v>55</v>
      </c>
      <c r="B43" s="37"/>
      <c r="C43" s="37"/>
      <c r="D43" s="63"/>
      <c r="E43" s="64"/>
      <c r="F43" s="64"/>
      <c r="G43" s="65"/>
    </row>
    <row r="44" spans="1:12" s="10" customFormat="1" x14ac:dyDescent="0.35">
      <c r="A44" s="62"/>
      <c r="B44" s="37"/>
      <c r="C44" s="37"/>
      <c r="D44" s="63"/>
      <c r="E44" s="64"/>
      <c r="F44" s="64"/>
      <c r="G44" s="65"/>
    </row>
    <row r="45" spans="1:12" s="10" customFormat="1" x14ac:dyDescent="0.35">
      <c r="A45" s="61" t="s">
        <v>40</v>
      </c>
      <c r="B45" s="37"/>
      <c r="C45" s="37"/>
      <c r="D45" s="63"/>
      <c r="E45" s="64"/>
      <c r="F45" s="64"/>
      <c r="G45" s="65"/>
    </row>
    <row r="46" spans="1:12" s="10" customFormat="1" x14ac:dyDescent="0.35">
      <c r="B46" s="37"/>
      <c r="C46" s="37"/>
      <c r="D46" s="62"/>
      <c r="E46" s="64"/>
      <c r="F46" s="64"/>
      <c r="G46" s="65"/>
    </row>
    <row r="47" spans="1:12" s="10" customFormat="1" ht="15" thickBot="1" x14ac:dyDescent="0.4">
      <c r="A47" s="76" t="s">
        <v>63</v>
      </c>
      <c r="B47" s="57" t="s">
        <v>0</v>
      </c>
      <c r="C47" s="51" t="s">
        <v>22</v>
      </c>
      <c r="D47" s="77"/>
      <c r="E47" s="78" t="s">
        <v>17</v>
      </c>
      <c r="F47" s="78"/>
      <c r="G47" s="79"/>
      <c r="H47" s="57" t="s">
        <v>24</v>
      </c>
      <c r="I47" s="11" t="s">
        <v>25</v>
      </c>
      <c r="J47" s="13" t="s">
        <v>18</v>
      </c>
      <c r="K47" s="13" t="s">
        <v>19</v>
      </c>
    </row>
    <row r="48" spans="1:12" s="10" customFormat="1" x14ac:dyDescent="0.35">
      <c r="A48" s="43"/>
      <c r="B48" s="44"/>
      <c r="C48" s="45"/>
      <c r="D48" s="208"/>
      <c r="E48" s="209"/>
      <c r="F48" s="209"/>
      <c r="G48" s="210"/>
      <c r="H48" s="53"/>
      <c r="I48" s="27"/>
      <c r="J48" s="28">
        <f>IF($D$10="Agent TECNIO",0,IF(AND($D$10="Gran empresa",C48="Recerca"),Hoja2I!$C$15,IF(AND($D$10="Gran empresa",C48="Desenvolupament"),Hoja2I!$C$18,IF(AND($D$10="Mitjana empresa",C48="Recerca"),Hoja2I!$C$14,IF(AND($D$10="Mitjana empresa",C48="Desenvolupament"),Hoja2I!$C$17,IF(AND($D$10="Petita empresa",C48="Recerca"),Hoja2I!$C$13,IF(AND($D$10="Petita empresa",C48="Desenvolupament"),Hoja2I!$C$16,0)))))))</f>
        <v>0</v>
      </c>
      <c r="K48" s="29">
        <f t="shared" ref="K48:K52" si="3">+J48*I48</f>
        <v>0</v>
      </c>
    </row>
    <row r="49" spans="1:11" s="10" customFormat="1" x14ac:dyDescent="0.35">
      <c r="A49" s="43"/>
      <c r="B49" s="44"/>
      <c r="C49" s="45"/>
      <c r="D49" s="208"/>
      <c r="E49" s="209"/>
      <c r="F49" s="209"/>
      <c r="G49" s="210"/>
      <c r="H49" s="53"/>
      <c r="I49" s="27"/>
      <c r="J49" s="28">
        <f>IF($D$10="Agent TECNIO",0,IF(AND($D$10="Gran empresa",C49="Recerca"),Hoja2I!$C$15,IF(AND($D$10="Gran empresa",C49="Desenvolupament"),Hoja2I!$C$18,IF(AND($D$10="Mitjana empresa",C49="Recerca"),Hoja2I!$C$14,IF(AND($D$10="Mitjana empresa",C49="Desenvolupament"),Hoja2I!$C$17,IF(AND($D$10="Petita empresa",C49="Recerca"),Hoja2I!$C$13,IF(AND($D$10="Petita empresa",C49="Desenvolupament"),Hoja2I!$C$16,0)))))))</f>
        <v>0</v>
      </c>
      <c r="K49" s="29">
        <f t="shared" si="3"/>
        <v>0</v>
      </c>
    </row>
    <row r="50" spans="1:11" s="10" customFormat="1" x14ac:dyDescent="0.35">
      <c r="A50" s="43"/>
      <c r="B50" s="44"/>
      <c r="C50" s="45"/>
      <c r="D50" s="208"/>
      <c r="E50" s="209"/>
      <c r="F50" s="209"/>
      <c r="G50" s="210"/>
      <c r="H50" s="53"/>
      <c r="I50" s="27"/>
      <c r="J50" s="28">
        <f>IF($D$10="Agent TECNIO",0,IF(AND($D$10="Gran empresa",C50="Recerca"),Hoja2I!$C$15,IF(AND($D$10="Gran empresa",C50="Desenvolupament"),Hoja2I!$C$18,IF(AND($D$10="Mitjana empresa",C50="Recerca"),Hoja2I!$C$14,IF(AND($D$10="Mitjana empresa",C50="Desenvolupament"),Hoja2I!$C$17,IF(AND($D$10="Petita empresa",C50="Recerca"),Hoja2I!$C$13,IF(AND($D$10="Petita empresa",C50="Desenvolupament"),Hoja2I!$C$16,0)))))))</f>
        <v>0</v>
      </c>
      <c r="K50" s="29">
        <f t="shared" si="3"/>
        <v>0</v>
      </c>
    </row>
    <row r="51" spans="1:11" s="10" customFormat="1" x14ac:dyDescent="0.35">
      <c r="A51" s="43"/>
      <c r="B51" s="44"/>
      <c r="C51" s="45"/>
      <c r="D51" s="208"/>
      <c r="E51" s="209"/>
      <c r="F51" s="209"/>
      <c r="G51" s="210"/>
      <c r="H51" s="53"/>
      <c r="I51" s="27"/>
      <c r="J51" s="28">
        <f>IF($D$10="Agent TECNIO",0,IF(AND($D$10="Gran empresa",C51="Recerca"),Hoja2I!$C$15,IF(AND($D$10="Gran empresa",C51="Desenvolupament"),Hoja2I!$C$18,IF(AND($D$10="Mitjana empresa",C51="Recerca"),Hoja2I!$C$14,IF(AND($D$10="Mitjana empresa",C51="Desenvolupament"),Hoja2I!$C$17,IF(AND($D$10="Petita empresa",C51="Recerca"),Hoja2I!$C$13,IF(AND($D$10="Petita empresa",C51="Desenvolupament"),Hoja2I!$C$16,0)))))))</f>
        <v>0</v>
      </c>
      <c r="K51" s="29">
        <f t="shared" si="3"/>
        <v>0</v>
      </c>
    </row>
    <row r="52" spans="1:11" s="10" customFormat="1" x14ac:dyDescent="0.35">
      <c r="A52" s="43"/>
      <c r="B52" s="44"/>
      <c r="C52" s="45"/>
      <c r="D52" s="208"/>
      <c r="E52" s="209"/>
      <c r="F52" s="209"/>
      <c r="G52" s="210"/>
      <c r="H52" s="53"/>
      <c r="I52" s="27"/>
      <c r="J52" s="28">
        <f>IF($D$10="Agent TECNIO",0,IF(AND($D$10="Gran empresa",C52="Recerca"),Hoja2I!$C$15,IF(AND($D$10="Gran empresa",C52="Desenvolupament"),Hoja2I!$C$18,IF(AND($D$10="Mitjana empresa",C52="Recerca"),Hoja2I!$C$14,IF(AND($D$10="Mitjana empresa",C52="Desenvolupament"),Hoja2I!$C$17,IF(AND($D$10="Petita empresa",C52="Recerca"),Hoja2I!$C$13,IF(AND($D$10="Petita empresa",C52="Desenvolupament"),Hoja2I!$C$16,0)))))))</f>
        <v>0</v>
      </c>
      <c r="K52" s="29">
        <f t="shared" si="3"/>
        <v>0</v>
      </c>
    </row>
    <row r="53" spans="1:11" s="10" customFormat="1" x14ac:dyDescent="0.35">
      <c r="A53" s="52"/>
      <c r="B53" s="44"/>
      <c r="C53" s="54"/>
      <c r="D53" s="211" t="s">
        <v>2</v>
      </c>
      <c r="E53" s="211"/>
      <c r="F53" s="211"/>
      <c r="G53" s="211"/>
      <c r="H53" s="55">
        <f>SUM(H48:H52)</f>
        <v>0</v>
      </c>
      <c r="I53" s="50">
        <f>SUM(I48:I52)</f>
        <v>0</v>
      </c>
      <c r="J53" s="36">
        <f>IF(I53=0,0,K53/I53)</f>
        <v>0</v>
      </c>
      <c r="K53" s="34">
        <f>SUM(K48:K52)</f>
        <v>0</v>
      </c>
    </row>
    <row r="54" spans="1:11" s="10" customFormat="1" x14ac:dyDescent="0.35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</row>
    <row r="55" spans="1:11" s="10" customFormat="1" x14ac:dyDescent="0.35">
      <c r="A55" s="61" t="s">
        <v>49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</row>
    <row r="56" spans="1:11" s="10" customFormat="1" x14ac:dyDescent="0.35">
      <c r="B56" s="37"/>
      <c r="C56" s="37"/>
      <c r="D56" s="62"/>
      <c r="E56" s="64"/>
      <c r="F56" s="64"/>
      <c r="G56" s="65"/>
    </row>
    <row r="57" spans="1:11" s="10" customFormat="1" ht="15" thickBot="1" x14ac:dyDescent="0.4">
      <c r="A57" s="76" t="s">
        <v>63</v>
      </c>
      <c r="B57" s="57" t="s">
        <v>0</v>
      </c>
      <c r="C57" s="51" t="s">
        <v>22</v>
      </c>
      <c r="D57" s="212" t="s">
        <v>17</v>
      </c>
      <c r="E57" s="213"/>
      <c r="F57" s="213"/>
      <c r="G57" s="214"/>
      <c r="H57" s="57" t="s">
        <v>24</v>
      </c>
      <c r="I57" s="11" t="s">
        <v>25</v>
      </c>
      <c r="J57" s="13" t="s">
        <v>18</v>
      </c>
      <c r="K57" s="13" t="s">
        <v>19</v>
      </c>
    </row>
    <row r="58" spans="1:11" x14ac:dyDescent="0.35">
      <c r="A58" s="43"/>
      <c r="B58" s="44"/>
      <c r="C58" s="45"/>
      <c r="D58" s="207"/>
      <c r="E58" s="207"/>
      <c r="F58" s="207"/>
      <c r="G58" s="207"/>
      <c r="H58" s="53"/>
      <c r="I58" s="39"/>
      <c r="J58" s="28">
        <f>IF($D$10="Agent TECNIO",1,IF(AND($D$10="Gran empresa",C58="Recerca"),Hoja2I!$C$15,IF(AND($D$10="Gran empresa",C58="Desenvolupament"),Hoja2I!$C$18,IF(AND($D$10="Mitjana empresa",C58="Recerca"),Hoja2I!$C$14,IF(AND($D$10="Mitjana empresa",C58="Desenvolupament"),Hoja2I!$C$17,IF(AND($D$10="Petita empresa",C58="Recerca"),Hoja2I!$C$13,IF(AND($D$10="Petita empresa",C58="Desenvolupament"),Hoja2I!$C$16,0)))))))</f>
        <v>0</v>
      </c>
      <c r="K58" s="29">
        <f t="shared" ref="K58:K62" si="4">+J58*I58</f>
        <v>0</v>
      </c>
    </row>
    <row r="59" spans="1:11" x14ac:dyDescent="0.35">
      <c r="A59" s="43"/>
      <c r="B59" s="44"/>
      <c r="C59" s="45"/>
      <c r="D59" s="207"/>
      <c r="E59" s="207"/>
      <c r="F59" s="207"/>
      <c r="G59" s="207"/>
      <c r="H59" s="53"/>
      <c r="I59" s="39"/>
      <c r="J59" s="28">
        <f>IF($D$10="Agent TECNIO",1,IF(AND($D$10="Gran empresa",C59="Recerca"),Hoja2I!$C$15,IF(AND($D$10="Gran empresa",C59="Desenvolupament"),Hoja2I!$C$18,IF(AND($D$10="Mitjana empresa",C59="Recerca"),Hoja2I!$C$14,IF(AND($D$10="Mitjana empresa",C59="Desenvolupament"),Hoja2I!$C$17,IF(AND($D$10="Petita empresa",C59="Recerca"),Hoja2I!$C$13,IF(AND($D$10="Petita empresa",C59="Desenvolupament"),Hoja2I!$C$16,0)))))))</f>
        <v>0</v>
      </c>
      <c r="K59" s="29">
        <f t="shared" si="4"/>
        <v>0</v>
      </c>
    </row>
    <row r="60" spans="1:11" x14ac:dyDescent="0.35">
      <c r="A60" s="43"/>
      <c r="B60" s="44"/>
      <c r="C60" s="45"/>
      <c r="D60" s="207"/>
      <c r="E60" s="207"/>
      <c r="F60" s="207"/>
      <c r="G60" s="207"/>
      <c r="H60" s="53"/>
      <c r="I60" s="39"/>
      <c r="J60" s="28">
        <f>IF($D$10="Agent TECNIO",1,IF(AND($D$10="Gran empresa",C60="Recerca"),Hoja2I!$C$15,IF(AND($D$10="Gran empresa",C60="Desenvolupament"),Hoja2I!$C$18,IF(AND($D$10="Mitjana empresa",C60="Recerca"),Hoja2I!$C$14,IF(AND($D$10="Mitjana empresa",C60="Desenvolupament"),Hoja2I!$C$17,IF(AND($D$10="Petita empresa",C60="Recerca"),Hoja2I!$C$13,IF(AND($D$10="Petita empresa",C60="Desenvolupament"),Hoja2I!$C$16,0)))))))</f>
        <v>0</v>
      </c>
      <c r="K60" s="29">
        <f t="shared" si="4"/>
        <v>0</v>
      </c>
    </row>
    <row r="61" spans="1:11" x14ac:dyDescent="0.35">
      <c r="A61" s="43"/>
      <c r="B61" s="44"/>
      <c r="C61" s="45"/>
      <c r="D61" s="207"/>
      <c r="E61" s="207"/>
      <c r="F61" s="207"/>
      <c r="G61" s="207"/>
      <c r="H61" s="53"/>
      <c r="I61" s="39"/>
      <c r="J61" s="28">
        <f>IF($D$10="Agent TECNIO",1,IF(AND($D$10="Gran empresa",C61="Recerca"),Hoja2I!$C$15,IF(AND($D$10="Gran empresa",C61="Desenvolupament"),Hoja2I!$C$18,IF(AND($D$10="Mitjana empresa",C61="Recerca"),Hoja2I!$C$14,IF(AND($D$10="Mitjana empresa",C61="Desenvolupament"),Hoja2I!$C$17,IF(AND($D$10="Petita empresa",C61="Recerca"),Hoja2I!$C$13,IF(AND($D$10="Petita empresa",C61="Desenvolupament"),Hoja2I!$C$16,0)))))))</f>
        <v>0</v>
      </c>
      <c r="K61" s="29">
        <f t="shared" si="4"/>
        <v>0</v>
      </c>
    </row>
    <row r="62" spans="1:11" x14ac:dyDescent="0.35">
      <c r="A62" s="43"/>
      <c r="B62" s="44"/>
      <c r="C62" s="45"/>
      <c r="D62" s="207"/>
      <c r="E62" s="207"/>
      <c r="F62" s="207"/>
      <c r="G62" s="207"/>
      <c r="H62" s="53"/>
      <c r="I62" s="39"/>
      <c r="J62" s="28">
        <f>IF($D$10="Agent TECNIO",1,IF(AND($D$10="Gran empresa",C62="Recerca"),Hoja2I!$C$15,IF(AND($D$10="Gran empresa",C62="Desenvolupament"),Hoja2I!$C$18,IF(AND($D$10="Mitjana empresa",C62="Recerca"),Hoja2I!$C$14,IF(AND($D$10="Mitjana empresa",C62="Desenvolupament"),Hoja2I!$C$17,IF(AND($D$10="Petita empresa",C62="Recerca"),Hoja2I!$C$13,IF(AND($D$10="Petita empresa",C62="Desenvolupament"),Hoja2I!$C$16,0)))))))</f>
        <v>0</v>
      </c>
      <c r="K62" s="29">
        <f t="shared" si="4"/>
        <v>0</v>
      </c>
    </row>
    <row r="63" spans="1:11" x14ac:dyDescent="0.35">
      <c r="A63" s="19"/>
      <c r="B63" s="30"/>
      <c r="C63" s="31"/>
      <c r="D63" s="218" t="s">
        <v>2</v>
      </c>
      <c r="E63" s="219"/>
      <c r="F63" s="219"/>
      <c r="G63" s="220"/>
      <c r="H63" s="35">
        <f>SUM(H58:H62)</f>
        <v>0</v>
      </c>
      <c r="I63" s="34">
        <f>SUM(I58:I62)</f>
        <v>0</v>
      </c>
      <c r="J63" s="36">
        <f>IF(I63=0,0,K63/I63)</f>
        <v>0</v>
      </c>
      <c r="K63" s="34">
        <f>SUM(K58:K62)</f>
        <v>0</v>
      </c>
    </row>
    <row r="64" spans="1:11" s="10" customFormat="1" x14ac:dyDescent="0.35">
      <c r="A64" s="38"/>
      <c r="B64" s="38"/>
      <c r="C64" s="38"/>
      <c r="D64" s="38"/>
      <c r="E64" s="38"/>
      <c r="F64" s="38"/>
      <c r="G64" s="38"/>
      <c r="H64" s="38"/>
      <c r="I64" s="38"/>
      <c r="J64" s="38"/>
      <c r="K64" s="38"/>
    </row>
    <row r="65" spans="1:12" s="10" customFormat="1" x14ac:dyDescent="0.35">
      <c r="A65" s="66"/>
      <c r="G65" s="67"/>
    </row>
    <row r="66" spans="1:12" s="10" customFormat="1" x14ac:dyDescent="0.35">
      <c r="A66" s="68"/>
      <c r="B66" s="69" t="s">
        <v>3</v>
      </c>
      <c r="C66" s="69"/>
      <c r="D66" s="70"/>
      <c r="E66" s="71"/>
      <c r="F66" s="71"/>
      <c r="G66" s="70"/>
    </row>
    <row r="67" spans="1:12" s="10" customFormat="1" ht="15" thickBot="1" x14ac:dyDescent="0.4">
      <c r="E67" s="221" t="s">
        <v>24</v>
      </c>
      <c r="F67" s="222"/>
      <c r="G67" s="222"/>
      <c r="H67" s="223"/>
      <c r="I67" s="12" t="s">
        <v>25</v>
      </c>
      <c r="J67" s="13" t="s">
        <v>18</v>
      </c>
      <c r="K67" s="13" t="s">
        <v>19</v>
      </c>
      <c r="L67" s="40"/>
    </row>
    <row r="68" spans="1:12" s="10" customFormat="1" x14ac:dyDescent="0.35">
      <c r="B68" s="224" t="s">
        <v>5</v>
      </c>
      <c r="C68" s="225"/>
      <c r="D68" s="72" t="s">
        <v>1</v>
      </c>
      <c r="E68" s="230">
        <f>+SUMIFS(H18:H41,B18:B41,B68)</f>
        <v>0</v>
      </c>
      <c r="F68" s="230"/>
      <c r="G68" s="230"/>
      <c r="H68" s="231">
        <f>+SUM(E68:E71)</f>
        <v>0</v>
      </c>
      <c r="I68" s="14">
        <f>+SUMIFS(I18:I41,C18:C41,B68)</f>
        <v>0</v>
      </c>
      <c r="J68" s="15">
        <f>IF(K68=0,0,K68/I68)</f>
        <v>0</v>
      </c>
      <c r="K68" s="16">
        <f>+SUMIFS(K18:K41,C18:C41,B68)</f>
        <v>0</v>
      </c>
      <c r="L68" s="40" t="str">
        <f>Participant1!L74</f>
        <v>* En el cas d'empresa, aquesta dada (euros totals en Rerceca) s'ha de introduir en formulari de sol·licitud en "Activitats de recerca industrial (import en euros)"</v>
      </c>
    </row>
    <row r="69" spans="1:12" s="10" customFormat="1" x14ac:dyDescent="0.35">
      <c r="B69" s="226"/>
      <c r="C69" s="227"/>
      <c r="D69" s="72" t="s">
        <v>36</v>
      </c>
      <c r="E69" s="230">
        <f>+SUMIFS(H48:H52,B48:B52,B68)</f>
        <v>0</v>
      </c>
      <c r="F69" s="230"/>
      <c r="G69" s="230"/>
      <c r="H69" s="231"/>
      <c r="I69" s="14">
        <f>+SUMIFS(I48:I52,C48:C52,B68)</f>
        <v>0</v>
      </c>
      <c r="J69" s="15">
        <f t="shared" ref="J69:J70" si="5">IF(K69=0,0,K69/I69)</f>
        <v>0</v>
      </c>
      <c r="K69" s="16">
        <f>+SUMIFS(K48:K52,C48:C52,B68)</f>
        <v>0</v>
      </c>
    </row>
    <row r="70" spans="1:12" s="10" customFormat="1" x14ac:dyDescent="0.35">
      <c r="B70" s="226"/>
      <c r="C70" s="227"/>
      <c r="D70" s="72" t="s">
        <v>35</v>
      </c>
      <c r="E70" s="230">
        <f>+SUMIFS(H58:H62,B58:B62,B68)</f>
        <v>0</v>
      </c>
      <c r="F70" s="230"/>
      <c r="G70" s="230"/>
      <c r="H70" s="231"/>
      <c r="I70" s="14">
        <f>+SUMIFS(I58:I62,C58:C62,B68)</f>
        <v>0</v>
      </c>
      <c r="J70" s="15">
        <f t="shared" si="5"/>
        <v>0</v>
      </c>
      <c r="K70" s="16">
        <f>+SUMIFS(K58:K62,C58:C62,B68)</f>
        <v>0</v>
      </c>
    </row>
    <row r="71" spans="1:12" s="10" customFormat="1" x14ac:dyDescent="0.35">
      <c r="B71" s="228"/>
      <c r="C71" s="229"/>
      <c r="D71" s="72" t="s">
        <v>13</v>
      </c>
      <c r="E71" s="230">
        <f>+E68*Hoja2I!$B$22</f>
        <v>0</v>
      </c>
      <c r="F71" s="230"/>
      <c r="G71" s="230"/>
      <c r="H71" s="231"/>
      <c r="I71" s="14">
        <f>+I68*Hoja2I!$B$22</f>
        <v>0</v>
      </c>
      <c r="J71" s="15">
        <f>IF(K71=0,0,K71/I71)</f>
        <v>0</v>
      </c>
      <c r="K71" s="16">
        <f>+K68*Hoja2I!$B$22</f>
        <v>0</v>
      </c>
    </row>
    <row r="72" spans="1:12" s="10" customFormat="1" x14ac:dyDescent="0.35">
      <c r="B72" s="224" t="s">
        <v>4</v>
      </c>
      <c r="C72" s="225"/>
      <c r="D72" s="72" t="s">
        <v>1</v>
      </c>
      <c r="E72" s="230">
        <f>+SUMIFS(H18:H41,B18:B41,B72)</f>
        <v>0</v>
      </c>
      <c r="F72" s="230"/>
      <c r="G72" s="230"/>
      <c r="H72" s="231">
        <f>+SUM(E72:E75)</f>
        <v>0</v>
      </c>
      <c r="I72" s="14">
        <f>+SUMIFS(I18:I41,C18:C41,B72)</f>
        <v>0</v>
      </c>
      <c r="J72" s="15">
        <f t="shared" ref="J72:J75" si="6">IF(K72=0,0,K72/I72)</f>
        <v>0</v>
      </c>
      <c r="K72" s="16">
        <f>+SUMIFS(K18:K41,C18:C41,B72)</f>
        <v>0</v>
      </c>
      <c r="L72" s="40" t="str">
        <f>Participant1!L78</f>
        <v>* En el cas d'empresa, aquesta dada (euros totals en Desenvolpupament) s'ha de introduir en formulari de sol·licitud en "Activitats de desenvolupament experimental (import en euros)"</v>
      </c>
    </row>
    <row r="73" spans="1:12" s="10" customFormat="1" x14ac:dyDescent="0.35">
      <c r="B73" s="226"/>
      <c r="C73" s="227"/>
      <c r="D73" s="72" t="s">
        <v>36</v>
      </c>
      <c r="E73" s="230">
        <f>+SUMIFS(H48:H52,B48:B52,B72)</f>
        <v>0</v>
      </c>
      <c r="F73" s="230"/>
      <c r="G73" s="230"/>
      <c r="H73" s="231"/>
      <c r="I73" s="14">
        <f>+SUMIFS(I48:I52,C48:C52,B72)</f>
        <v>0</v>
      </c>
      <c r="J73" s="15">
        <f t="shared" si="6"/>
        <v>0</v>
      </c>
      <c r="K73" s="16">
        <f>+SUMIFS(K48:K52,C48:C52,B72)</f>
        <v>0</v>
      </c>
    </row>
    <row r="74" spans="1:12" s="10" customFormat="1" x14ac:dyDescent="0.35">
      <c r="B74" s="226"/>
      <c r="C74" s="227"/>
      <c r="D74" s="72" t="s">
        <v>35</v>
      </c>
      <c r="E74" s="230">
        <f>+SUMIFS(H58:H62,B58:B62,B72)</f>
        <v>0</v>
      </c>
      <c r="F74" s="230"/>
      <c r="G74" s="230"/>
      <c r="H74" s="231"/>
      <c r="I74" s="14">
        <f>+SUMIFS(I58:I62,C58:C62,B72)</f>
        <v>0</v>
      </c>
      <c r="J74" s="15">
        <f t="shared" si="6"/>
        <v>0</v>
      </c>
      <c r="K74" s="16">
        <f>+SUMIFS(K58:K62,C58:C62,B72)</f>
        <v>0</v>
      </c>
    </row>
    <row r="75" spans="1:12" s="10" customFormat="1" x14ac:dyDescent="0.35">
      <c r="B75" s="228"/>
      <c r="C75" s="229"/>
      <c r="D75" s="72" t="s">
        <v>13</v>
      </c>
      <c r="E75" s="230">
        <f>+E72*Hoja2I!$B$22</f>
        <v>0</v>
      </c>
      <c r="F75" s="230"/>
      <c r="G75" s="230"/>
      <c r="H75" s="231"/>
      <c r="I75" s="14">
        <f>+I72*Hoja2I!$B$22</f>
        <v>0</v>
      </c>
      <c r="J75" s="15">
        <f t="shared" si="6"/>
        <v>0</v>
      </c>
      <c r="K75" s="16">
        <f>+K72*Hoja2I!$B$22</f>
        <v>0</v>
      </c>
    </row>
    <row r="76" spans="1:12" s="10" customFormat="1" ht="15.5" x14ac:dyDescent="0.35">
      <c r="E76" s="232">
        <f>SUM(E68:E75)</f>
        <v>0</v>
      </c>
      <c r="F76" s="232"/>
      <c r="G76" s="232"/>
      <c r="H76" s="73">
        <f>+H72+H68</f>
        <v>0</v>
      </c>
      <c r="I76" s="17">
        <f>SUM(I68:I75)</f>
        <v>0</v>
      </c>
      <c r="J76" s="15">
        <f>IF(K76=0,0,K76/I76)</f>
        <v>0</v>
      </c>
      <c r="K76" s="17">
        <f>SUM(K68:K75)</f>
        <v>0</v>
      </c>
      <c r="L76" s="40" t="str">
        <f>Participant1!L82</f>
        <v>* En el cas de TECNIO, aquesta dada (euros totals en R+D) s'ha de introduir en formulari de sol·licituden "Activitats de RD de caràcter no econòmic (import en euros)"</v>
      </c>
    </row>
    <row r="77" spans="1:12" s="10" customFormat="1" x14ac:dyDescent="0.35">
      <c r="L77" s="40" t="str">
        <f>Participant1!L83</f>
        <v>* En el cas d'empresa, aquesta dada (euros totals en R+D) s'ha de introduir en formulari de sol·licitud en "Pressupost de despeses"</v>
      </c>
    </row>
    <row r="78" spans="1:12" s="10" customFormat="1" x14ac:dyDescent="0.35"/>
    <row r="79" spans="1:12" s="10" customFormat="1" x14ac:dyDescent="0.35"/>
    <row r="80" spans="1:12" s="10" customFormat="1" x14ac:dyDescent="0.35"/>
    <row r="81" s="10" customFormat="1" x14ac:dyDescent="0.35"/>
    <row r="82" s="10" customFormat="1" x14ac:dyDescent="0.35"/>
    <row r="83" s="10" customFormat="1" x14ac:dyDescent="0.35"/>
    <row r="84" s="10" customFormat="1" x14ac:dyDescent="0.35"/>
    <row r="85" s="10" customFormat="1" x14ac:dyDescent="0.35"/>
    <row r="86" s="10" customFormat="1" x14ac:dyDescent="0.35"/>
    <row r="87" s="10" customFormat="1" x14ac:dyDescent="0.35"/>
    <row r="88" s="10" customFormat="1" x14ac:dyDescent="0.35"/>
    <row r="89" s="10" customFormat="1" x14ac:dyDescent="0.35"/>
    <row r="90" s="10" customFormat="1" x14ac:dyDescent="0.35"/>
    <row r="91" s="10" customFormat="1" x14ac:dyDescent="0.35"/>
    <row r="92" s="10" customFormat="1" x14ac:dyDescent="0.35"/>
    <row r="93" s="10" customFormat="1" x14ac:dyDescent="0.35"/>
    <row r="94" s="10" customFormat="1" x14ac:dyDescent="0.35"/>
    <row r="95" s="10" customFormat="1" x14ac:dyDescent="0.35"/>
    <row r="96" s="10" customFormat="1" x14ac:dyDescent="0.35"/>
    <row r="97" s="10" customFormat="1" x14ac:dyDescent="0.35"/>
    <row r="98" s="10" customFormat="1" x14ac:dyDescent="0.35"/>
    <row r="99" s="10" customFormat="1" x14ac:dyDescent="0.35"/>
    <row r="100" s="10" customFormat="1" x14ac:dyDescent="0.35"/>
    <row r="101" s="10" customFormat="1" x14ac:dyDescent="0.35"/>
    <row r="102" s="10" customFormat="1" x14ac:dyDescent="0.35"/>
    <row r="103" s="10" customFormat="1" x14ac:dyDescent="0.35"/>
    <row r="104" s="10" customFormat="1" x14ac:dyDescent="0.35"/>
    <row r="105" s="10" customFormat="1" x14ac:dyDescent="0.35"/>
    <row r="106" s="10" customFormat="1" x14ac:dyDescent="0.35"/>
    <row r="107" s="10" customFormat="1" x14ac:dyDescent="0.35"/>
    <row r="108" s="10" customFormat="1" x14ac:dyDescent="0.35"/>
    <row r="109" s="10" customFormat="1" x14ac:dyDescent="0.35"/>
    <row r="110" s="10" customFormat="1" x14ac:dyDescent="0.35"/>
    <row r="111" s="10" customFormat="1" x14ac:dyDescent="0.35"/>
    <row r="112" s="10" customFormat="1" x14ac:dyDescent="0.35"/>
    <row r="113" s="10" customFormat="1" x14ac:dyDescent="0.35"/>
    <row r="114" s="10" customFormat="1" x14ac:dyDescent="0.35"/>
    <row r="115" s="10" customFormat="1" x14ac:dyDescent="0.35"/>
    <row r="116" s="10" customFormat="1" x14ac:dyDescent="0.35"/>
    <row r="117" s="10" customFormat="1" x14ac:dyDescent="0.35"/>
    <row r="118" s="10" customFormat="1" x14ac:dyDescent="0.35"/>
    <row r="119" s="10" customFormat="1" x14ac:dyDescent="0.35"/>
    <row r="120" s="10" customFormat="1" x14ac:dyDescent="0.35"/>
    <row r="121" s="10" customFormat="1" x14ac:dyDescent="0.35"/>
    <row r="122" s="10" customFormat="1" x14ac:dyDescent="0.35"/>
    <row r="123" s="10" customFormat="1" x14ac:dyDescent="0.35"/>
    <row r="124" s="10" customFormat="1" x14ac:dyDescent="0.35"/>
    <row r="125" s="10" customFormat="1" x14ac:dyDescent="0.35"/>
    <row r="126" s="10" customFormat="1" x14ac:dyDescent="0.35"/>
    <row r="127" s="10" customFormat="1" x14ac:dyDescent="0.35"/>
  </sheetData>
  <sheetProtection algorithmName="SHA-512" hashValue="ihi/wa9smyaa1BSwqq5zXbmw9/Adrk29hv+wa1g7XD1xgIhWLzQKlrbYHEU0rsXL+2YCmZ7mEcYMknAJopQVIg==" saltValue="Ty0nBozrSaQXc7sfSJeEJg==" spinCount="100000" sheet="1" insertRows="0" deleteRows="0" selectLockedCells="1"/>
  <mergeCells count="39">
    <mergeCell ref="E76:G76"/>
    <mergeCell ref="B72:C75"/>
    <mergeCell ref="E72:G72"/>
    <mergeCell ref="H72:H75"/>
    <mergeCell ref="E73:G73"/>
    <mergeCell ref="E74:G74"/>
    <mergeCell ref="E75:G75"/>
    <mergeCell ref="D63:G63"/>
    <mergeCell ref="E67:H67"/>
    <mergeCell ref="B68:C71"/>
    <mergeCell ref="E68:G68"/>
    <mergeCell ref="H68:H71"/>
    <mergeCell ref="E69:G69"/>
    <mergeCell ref="E70:G70"/>
    <mergeCell ref="E71:G71"/>
    <mergeCell ref="D62:G62"/>
    <mergeCell ref="D48:G48"/>
    <mergeCell ref="D49:G49"/>
    <mergeCell ref="D50:G50"/>
    <mergeCell ref="D51:G51"/>
    <mergeCell ref="D52:G52"/>
    <mergeCell ref="D53:G53"/>
    <mergeCell ref="D57:G57"/>
    <mergeCell ref="D58:G58"/>
    <mergeCell ref="D59:G59"/>
    <mergeCell ref="D60:G60"/>
    <mergeCell ref="D61:G61"/>
    <mergeCell ref="A11:C11"/>
    <mergeCell ref="D11:G11"/>
    <mergeCell ref="A12:C12"/>
    <mergeCell ref="D12:G12"/>
    <mergeCell ref="A13:C13"/>
    <mergeCell ref="D13:G13"/>
    <mergeCell ref="A8:C8"/>
    <mergeCell ref="D8:G8"/>
    <mergeCell ref="A9:C9"/>
    <mergeCell ref="D9:G9"/>
    <mergeCell ref="A10:C10"/>
    <mergeCell ref="D10:G10"/>
  </mergeCells>
  <pageMargins left="0.70866141732283472" right="0.70866141732283472" top="0.74803149606299213" bottom="0.74803149606299213" header="0.31496062992125984" footer="0.31496062992125984"/>
  <pageSetup paperSize="9" scale="47" orientation="portrait" r:id="rId1"/>
  <headerFooter>
    <oddFooter>&amp;RPressupost INNOTEC
Versió 1, 14 de juny de 2021</oddFooter>
  </headerFooter>
  <colBreaks count="1" manualBreakCount="1">
    <brk id="9" max="76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EDCEF33F-FB2B-41A3-A3E8-273F4741F339}">
          <x14:formula1>
            <xm:f>Hoja2I!$A$2:$A$3</xm:f>
          </x14:formula1>
          <xm:sqref>B18:C41 B48:C52 B58:C62</xm:sqref>
        </x14:dataValidation>
        <x14:dataValidation type="list" allowBlank="1" showInputMessage="1" showErrorMessage="1" xr:uid="{D212524C-6D70-4361-8108-3745264D3535}">
          <x14:formula1>
            <xm:f>Hoja2I!$C$2:$C$3</xm:f>
          </x14:formula1>
          <xm:sqref>D13:G13</xm:sqref>
        </x14:dataValidation>
        <x14:dataValidation type="list" allowBlank="1" showInputMessage="1" showErrorMessage="1" xr:uid="{7ECE5FBC-BB37-4F09-BF2E-51A1ED191B5C}">
          <x14:formula1>
            <xm:f>Hoja2I!$C$8:$C$11</xm:f>
          </x14:formula1>
          <xm:sqref>D9:G10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50DF6-8D22-4E45-AC9B-16A452F509AB}">
  <dimension ref="A1:R63"/>
  <sheetViews>
    <sheetView showGridLines="0" topLeftCell="B7" zoomScaleNormal="100" workbookViewId="0">
      <selection activeCell="T7" sqref="T7"/>
    </sheetView>
  </sheetViews>
  <sheetFormatPr defaultColWidth="11.453125" defaultRowHeight="14.5" x14ac:dyDescent="0.35"/>
  <cols>
    <col min="1" max="1" width="7" style="1" customWidth="1"/>
    <col min="2" max="2" width="23.1796875" bestFit="1" customWidth="1"/>
    <col min="3" max="3" width="15.54296875" customWidth="1"/>
    <col min="4" max="4" width="33.1796875" hidden="1" customWidth="1"/>
    <col min="5" max="5" width="11.453125" hidden="1" customWidth="1"/>
    <col min="6" max="6" width="14.81640625" hidden="1" customWidth="1"/>
    <col min="7" max="7" width="3" customWidth="1"/>
    <col min="8" max="8" width="2" customWidth="1"/>
    <col min="9" max="9" width="22.54296875" customWidth="1"/>
    <col min="10" max="10" width="15.54296875" customWidth="1"/>
    <col min="11" max="11" width="27.7265625" hidden="1" customWidth="1"/>
    <col min="12" max="12" width="18.6328125" hidden="1" customWidth="1"/>
    <col min="13" max="13" width="14.7265625" hidden="1" customWidth="1"/>
    <col min="14" max="14" width="6.36328125" style="42" customWidth="1"/>
    <col min="15" max="15" width="11.453125" style="42" hidden="1" customWidth="1"/>
    <col min="16" max="16" width="23.08984375" style="42" hidden="1" customWidth="1"/>
    <col min="17" max="17" width="14.90625" style="42" hidden="1" customWidth="1"/>
    <col min="18" max="18" width="16.54296875" style="42" hidden="1" customWidth="1"/>
    <col min="19" max="16384" width="11.453125" style="42"/>
  </cols>
  <sheetData>
    <row r="1" spans="1:18" ht="38.5" hidden="1" x14ac:dyDescent="0.35">
      <c r="A1" s="81" t="s">
        <v>26</v>
      </c>
      <c r="B1" s="82"/>
    </row>
    <row r="2" spans="1:18" ht="26" hidden="1" x14ac:dyDescent="0.35">
      <c r="A2" s="81" t="s">
        <v>27</v>
      </c>
      <c r="B2" s="82"/>
    </row>
    <row r="3" spans="1:18" ht="15" thickBot="1" x14ac:dyDescent="0.4">
      <c r="A3" s="83" t="s">
        <v>67</v>
      </c>
      <c r="B3" s="83" t="str">
        <f>+IF(ISBLANK(Participant1!D8), "Pendent omplir fitxa", Participant1!D8)</f>
        <v>Pendent omplir fitxa</v>
      </c>
      <c r="H3" s="84" t="s">
        <v>46</v>
      </c>
      <c r="I3" s="84"/>
    </row>
    <row r="4" spans="1:18" ht="25" customHeight="1" thickBot="1" x14ac:dyDescent="0.4">
      <c r="C4" s="85" t="s">
        <v>50</v>
      </c>
      <c r="D4" s="86" t="s">
        <v>25</v>
      </c>
      <c r="E4" s="87" t="s">
        <v>18</v>
      </c>
      <c r="F4" s="88" t="s">
        <v>19</v>
      </c>
      <c r="J4" s="85" t="s">
        <v>50</v>
      </c>
      <c r="K4" s="89" t="s">
        <v>25</v>
      </c>
      <c r="L4" s="90" t="s">
        <v>18</v>
      </c>
      <c r="M4" s="88" t="s">
        <v>19</v>
      </c>
      <c r="O4" s="169" t="s">
        <v>74</v>
      </c>
      <c r="P4" s="170" t="s">
        <v>76</v>
      </c>
      <c r="Q4" s="171" t="s">
        <v>54</v>
      </c>
      <c r="R4" s="170" t="s">
        <v>75</v>
      </c>
    </row>
    <row r="5" spans="1:18" ht="16" thickTop="1" x14ac:dyDescent="0.35">
      <c r="A5" s="91" t="s">
        <v>47</v>
      </c>
      <c r="B5" s="92" t="s">
        <v>1</v>
      </c>
      <c r="C5" s="93">
        <f>+Participant1!$E$74</f>
        <v>0</v>
      </c>
      <c r="D5" s="94">
        <f>+Participant1!$I$74</f>
        <v>0</v>
      </c>
      <c r="E5" s="95">
        <f>+Participant1!$J$74</f>
        <v>0</v>
      </c>
      <c r="F5" s="96">
        <f>+Participant1!$K$74</f>
        <v>0</v>
      </c>
      <c r="H5" s="97" t="s">
        <v>47</v>
      </c>
      <c r="I5" s="98" t="s">
        <v>1</v>
      </c>
      <c r="J5" s="99">
        <f>+C5+C19+C33+C47</f>
        <v>0</v>
      </c>
      <c r="K5" s="99">
        <f>+D5+D19+D33+D47</f>
        <v>0</v>
      </c>
      <c r="L5" s="100">
        <f>IF(M5=0,0,M5/K5)</f>
        <v>0</v>
      </c>
      <c r="M5" s="101">
        <f>+F5+F19+F33+F47</f>
        <v>0</v>
      </c>
      <c r="O5" s="155" t="str">
        <f>+B3</f>
        <v>Pendent omplir fitxa</v>
      </c>
      <c r="P5" s="156">
        <f>IF(D15=0,0,D15/K15)</f>
        <v>0</v>
      </c>
      <c r="Q5" s="141">
        <f>+F15</f>
        <v>0</v>
      </c>
      <c r="R5" s="149">
        <f>+D15</f>
        <v>0</v>
      </c>
    </row>
    <row r="6" spans="1:18" ht="16" thickBot="1" x14ac:dyDescent="0.4">
      <c r="A6" s="102"/>
      <c r="B6" s="103" t="s">
        <v>43</v>
      </c>
      <c r="C6" s="104">
        <f>+Participant1!$E$75</f>
        <v>0</v>
      </c>
      <c r="D6" s="105">
        <f>+Participant1!$I$75</f>
        <v>0</v>
      </c>
      <c r="E6" s="106">
        <f>+Participant1!$J$75</f>
        <v>0</v>
      </c>
      <c r="F6" s="107">
        <f>+Participant1!K$75</f>
        <v>0</v>
      </c>
      <c r="H6" s="108"/>
      <c r="I6" s="109" t="s">
        <v>43</v>
      </c>
      <c r="J6" s="110">
        <f t="shared" ref="J6:K8" si="0">+C6+C20+C34+C48</f>
        <v>0</v>
      </c>
      <c r="K6" s="110">
        <f t="shared" si="0"/>
        <v>0</v>
      </c>
      <c r="L6" s="111">
        <f t="shared" ref="L6:L15" si="1">IF(M6=0,0,M6/K6)</f>
        <v>0</v>
      </c>
      <c r="M6" s="112">
        <f>+F6+F20+F34+F48</f>
        <v>0</v>
      </c>
      <c r="O6" s="157" t="str">
        <f>+B17</f>
        <v>Pendent omplir fitxa</v>
      </c>
      <c r="P6" s="158">
        <f>IF(D29=0,0,D29/K15)</f>
        <v>0</v>
      </c>
      <c r="Q6" s="142">
        <f>+F29</f>
        <v>0</v>
      </c>
      <c r="R6" s="150">
        <f>+D29</f>
        <v>0</v>
      </c>
    </row>
    <row r="7" spans="1:18" ht="16.5" thickTop="1" thickBot="1" x14ac:dyDescent="0.4">
      <c r="A7" s="102"/>
      <c r="B7" s="103" t="s">
        <v>44</v>
      </c>
      <c r="C7" s="104">
        <f>+Participant1!$E$76</f>
        <v>0</v>
      </c>
      <c r="D7" s="105">
        <f>+Participant1!$I$76</f>
        <v>0</v>
      </c>
      <c r="E7" s="106">
        <f>+Participant1!$J$76</f>
        <v>0</v>
      </c>
      <c r="F7" s="107">
        <f>+Participant1!$K$76</f>
        <v>0</v>
      </c>
      <c r="H7" s="108"/>
      <c r="I7" s="109" t="s">
        <v>44</v>
      </c>
      <c r="J7" s="110">
        <f t="shared" si="0"/>
        <v>0</v>
      </c>
      <c r="K7" s="110">
        <f t="shared" si="0"/>
        <v>0</v>
      </c>
      <c r="L7" s="111">
        <f t="shared" si="1"/>
        <v>0</v>
      </c>
      <c r="M7" s="112">
        <f>+F7+F21+F35+F49</f>
        <v>0</v>
      </c>
      <c r="O7" s="157" t="str">
        <f>+B31</f>
        <v>només s'omple si hi ha més de 2 participants</v>
      </c>
      <c r="P7" s="158">
        <f>IF(D43=0,0,D43/K15)</f>
        <v>0</v>
      </c>
      <c r="Q7" s="142">
        <f>+F43</f>
        <v>0</v>
      </c>
      <c r="R7" s="150">
        <f>+D43</f>
        <v>0</v>
      </c>
    </row>
    <row r="8" spans="1:18" ht="15.5" thickTop="1" thickBot="1" x14ac:dyDescent="0.4">
      <c r="A8" s="113"/>
      <c r="B8" s="114" t="s">
        <v>13</v>
      </c>
      <c r="C8" s="115">
        <f>+Participant1!$E$77</f>
        <v>0</v>
      </c>
      <c r="D8" s="116">
        <f>+Participant1!$I$77</f>
        <v>0</v>
      </c>
      <c r="E8" s="117">
        <f>+Participant1!$J$77</f>
        <v>0</v>
      </c>
      <c r="F8" s="118">
        <f>+Participant1!$K$77</f>
        <v>0</v>
      </c>
      <c r="H8" s="119"/>
      <c r="I8" s="120" t="s">
        <v>13</v>
      </c>
      <c r="J8" s="121">
        <f t="shared" si="0"/>
        <v>0</v>
      </c>
      <c r="K8" s="121">
        <f t="shared" si="0"/>
        <v>0</v>
      </c>
      <c r="L8" s="122">
        <f t="shared" si="1"/>
        <v>0</v>
      </c>
      <c r="M8" s="123">
        <f>+F8+F22+F36+F50</f>
        <v>0</v>
      </c>
      <c r="O8" s="159" t="str">
        <f>+B45</f>
        <v>només s'omple si hi ha més de 2 participants</v>
      </c>
      <c r="P8" s="160">
        <f>IF(D57=0,0,D57/K15)</f>
        <v>0</v>
      </c>
      <c r="Q8" s="143">
        <f>+F57</f>
        <v>0</v>
      </c>
      <c r="R8" s="144">
        <f>+D57</f>
        <v>0</v>
      </c>
    </row>
    <row r="9" spans="1:18" ht="16" thickBot="1" x14ac:dyDescent="0.4">
      <c r="A9" s="102"/>
      <c r="B9" s="124" t="s">
        <v>51</v>
      </c>
      <c r="C9" s="125">
        <f>SUM(C5:C8)</f>
        <v>0</v>
      </c>
      <c r="D9" s="125">
        <f>SUM(D5:D8)</f>
        <v>0</v>
      </c>
      <c r="E9" s="126">
        <f>IF(F9=0,0,F9/D9)</f>
        <v>0</v>
      </c>
      <c r="F9" s="125">
        <f>SUM(F5:F8)</f>
        <v>0</v>
      </c>
      <c r="H9" s="108"/>
      <c r="I9" s="127" t="s">
        <v>51</v>
      </c>
      <c r="J9" s="128">
        <f>SUM(J5:J8)</f>
        <v>0</v>
      </c>
      <c r="K9" s="129">
        <f>SUM(K5:K8)</f>
        <v>0</v>
      </c>
      <c r="L9" s="130">
        <f>IF(M9=0,0,M9/K9)</f>
        <v>0</v>
      </c>
      <c r="M9" s="131">
        <f>SUM(M5:M8)</f>
        <v>0</v>
      </c>
      <c r="O9"/>
      <c r="P9"/>
      <c r="Q9" s="151">
        <f>SUM(Q5:Q8)</f>
        <v>0</v>
      </c>
      <c r="R9" s="152">
        <f>SUM(R5:R8)</f>
        <v>0</v>
      </c>
    </row>
    <row r="10" spans="1:18" x14ac:dyDescent="0.35">
      <c r="A10" s="91" t="s">
        <v>45</v>
      </c>
      <c r="B10" s="92" t="s">
        <v>1</v>
      </c>
      <c r="C10" s="93">
        <f>+Participant1!$E$78</f>
        <v>0</v>
      </c>
      <c r="D10" s="94">
        <f>+Participant1!$I$78</f>
        <v>0</v>
      </c>
      <c r="E10" s="95">
        <f>+Participant1!$J$78</f>
        <v>0</v>
      </c>
      <c r="F10" s="96">
        <f>+Participant1!$K$78</f>
        <v>0</v>
      </c>
      <c r="H10" s="97" t="s">
        <v>45</v>
      </c>
      <c r="I10" s="98" t="s">
        <v>1</v>
      </c>
      <c r="J10" s="99">
        <f>+C10+C24+C38+C52</f>
        <v>0</v>
      </c>
      <c r="K10" s="99">
        <f>+D10+D24+D38+D52</f>
        <v>0</v>
      </c>
      <c r="L10" s="100">
        <f t="shared" si="1"/>
        <v>0</v>
      </c>
      <c r="M10" s="101">
        <f>+F10+F24+F38+F52</f>
        <v>0</v>
      </c>
      <c r="O10" s="153" t="s">
        <v>72</v>
      </c>
      <c r="P10" s="154">
        <v>0.5</v>
      </c>
      <c r="Q10"/>
      <c r="R10"/>
    </row>
    <row r="11" spans="1:18" x14ac:dyDescent="0.35">
      <c r="A11" s="102"/>
      <c r="B11" s="103" t="s">
        <v>43</v>
      </c>
      <c r="C11" s="104">
        <f>+Participant1!$E$79</f>
        <v>0</v>
      </c>
      <c r="D11" s="105">
        <f>+Participant1!$I$79</f>
        <v>0</v>
      </c>
      <c r="E11" s="106">
        <f>+Participant1!$J$79</f>
        <v>0</v>
      </c>
      <c r="F11" s="107">
        <f>+Participant1!$K$79</f>
        <v>0</v>
      </c>
      <c r="H11" s="108"/>
      <c r="I11" s="109" t="s">
        <v>43</v>
      </c>
      <c r="J11" s="110">
        <f t="shared" ref="J11:J13" si="2">+C11+C25+C39+C53</f>
        <v>0</v>
      </c>
      <c r="K11" s="110">
        <f>+D11+D25+D39+D53</f>
        <v>0</v>
      </c>
      <c r="L11" s="111">
        <f t="shared" si="1"/>
        <v>0</v>
      </c>
      <c r="M11" s="112">
        <f>+F11+F25+F39+F53</f>
        <v>0</v>
      </c>
      <c r="O11" s="153" t="s">
        <v>73</v>
      </c>
      <c r="P11" s="154">
        <v>0.7</v>
      </c>
      <c r="Q11"/>
      <c r="R11"/>
    </row>
    <row r="12" spans="1:18" x14ac:dyDescent="0.35">
      <c r="A12" s="102"/>
      <c r="B12" s="103" t="s">
        <v>44</v>
      </c>
      <c r="C12" s="104">
        <f>+Participant1!$E$80</f>
        <v>0</v>
      </c>
      <c r="D12" s="105">
        <f>+Participant1!$I$80</f>
        <v>0</v>
      </c>
      <c r="E12" s="106">
        <f>+Participant1!$J$80</f>
        <v>0</v>
      </c>
      <c r="F12" s="107">
        <f>+Participant1!$K$80</f>
        <v>0</v>
      </c>
      <c r="H12" s="108"/>
      <c r="I12" s="109" t="s">
        <v>44</v>
      </c>
      <c r="J12" s="110">
        <f t="shared" si="2"/>
        <v>0</v>
      </c>
      <c r="K12" s="110">
        <f>+D12+D26+D40+D54</f>
        <v>0</v>
      </c>
      <c r="L12" s="111">
        <f t="shared" si="1"/>
        <v>0</v>
      </c>
      <c r="M12" s="112">
        <f>+F12+F26+F40+F54</f>
        <v>0</v>
      </c>
    </row>
    <row r="13" spans="1:18" ht="15" thickBot="1" x14ac:dyDescent="0.4">
      <c r="A13" s="113"/>
      <c r="B13" s="114" t="s">
        <v>13</v>
      </c>
      <c r="C13" s="115">
        <f>+Participant1!$E$81</f>
        <v>0</v>
      </c>
      <c r="D13" s="116">
        <f>+Participant1!$I$81</f>
        <v>0</v>
      </c>
      <c r="E13" s="117">
        <f>+Participant1!$J$81</f>
        <v>0</v>
      </c>
      <c r="F13" s="118">
        <f>+Participant1!$K$81</f>
        <v>0</v>
      </c>
      <c r="H13" s="119"/>
      <c r="I13" s="120" t="s">
        <v>13</v>
      </c>
      <c r="J13" s="121">
        <f t="shared" si="2"/>
        <v>0</v>
      </c>
      <c r="K13" s="121">
        <f>+D13+D27+D41+D55</f>
        <v>0</v>
      </c>
      <c r="L13" s="122">
        <f t="shared" si="1"/>
        <v>0</v>
      </c>
      <c r="M13" s="123">
        <f>+F13+F27+F41+F55</f>
        <v>0</v>
      </c>
    </row>
    <row r="14" spans="1:18" ht="15" thickBot="1" x14ac:dyDescent="0.4">
      <c r="A14" s="132"/>
      <c r="B14" s="133" t="s">
        <v>52</v>
      </c>
      <c r="C14" s="134">
        <f>SUM(C10:C13)</f>
        <v>0</v>
      </c>
      <c r="D14" s="134">
        <f>SUM(D10:D13)</f>
        <v>0</v>
      </c>
      <c r="E14" s="126">
        <f>IF(F14=0,0,F14/D14)</f>
        <v>0</v>
      </c>
      <c r="F14" s="125">
        <f>SUM(F10:F13)</f>
        <v>0</v>
      </c>
      <c r="I14" s="135" t="s">
        <v>52</v>
      </c>
      <c r="J14" s="128">
        <f>SUM(J10:J13)</f>
        <v>0</v>
      </c>
      <c r="K14" s="128">
        <f>SUM(K10:K13)</f>
        <v>0</v>
      </c>
      <c r="L14" s="130">
        <f>IF(M14=0,0,M14/K14)</f>
        <v>0</v>
      </c>
      <c r="M14" s="131">
        <f>SUM(M10:M13)</f>
        <v>0</v>
      </c>
    </row>
    <row r="15" spans="1:18" ht="15" customHeight="1" thickBot="1" x14ac:dyDescent="0.4">
      <c r="B15" s="1" t="s">
        <v>53</v>
      </c>
      <c r="C15" s="136">
        <f>+C9+C14</f>
        <v>0</v>
      </c>
      <c r="D15" s="136">
        <f>+D9+D14</f>
        <v>0</v>
      </c>
      <c r="E15" s="137">
        <f>IF(F15=0,0,F15/D15)</f>
        <v>0</v>
      </c>
      <c r="F15" s="136">
        <f>+F9+F14</f>
        <v>0</v>
      </c>
      <c r="I15" s="1" t="s">
        <v>53</v>
      </c>
      <c r="J15" s="172">
        <f>+J14+J9</f>
        <v>0</v>
      </c>
      <c r="K15" s="173">
        <f>+K14+K9</f>
        <v>0</v>
      </c>
      <c r="L15" s="174">
        <f t="shared" si="1"/>
        <v>0</v>
      </c>
      <c r="M15" s="148">
        <f>+M14+M9</f>
        <v>0</v>
      </c>
    </row>
    <row r="16" spans="1:18" x14ac:dyDescent="0.35">
      <c r="I16" s="175"/>
      <c r="J16" s="175"/>
      <c r="K16" s="175"/>
      <c r="L16" s="175"/>
    </row>
    <row r="17" spans="1:14" ht="15" thickBot="1" x14ac:dyDescent="0.4">
      <c r="A17" s="138" t="s">
        <v>68</v>
      </c>
      <c r="B17" s="139" t="str">
        <f>+IF(ISBLANK(Participant2!D8), "Pendent omplir fitxa", Participant2!D8)</f>
        <v>Pendent omplir fitxa</v>
      </c>
      <c r="C17" s="140"/>
      <c r="I17" s="176"/>
      <c r="J17" s="177"/>
      <c r="K17" s="177"/>
      <c r="L17" s="177"/>
    </row>
    <row r="18" spans="1:14" ht="15" customHeight="1" thickBot="1" x14ac:dyDescent="0.4">
      <c r="C18" s="85" t="s">
        <v>50</v>
      </c>
      <c r="D18" s="86" t="s">
        <v>25</v>
      </c>
      <c r="E18" s="87" t="s">
        <v>18</v>
      </c>
      <c r="F18" s="88" t="s">
        <v>19</v>
      </c>
      <c r="I18" s="178"/>
      <c r="J18" s="179"/>
      <c r="K18" s="180"/>
      <c r="L18" s="181"/>
    </row>
    <row r="19" spans="1:14" ht="15.5" x14ac:dyDescent="0.35">
      <c r="A19" s="91" t="s">
        <v>47</v>
      </c>
      <c r="B19" s="92" t="s">
        <v>1</v>
      </c>
      <c r="C19" s="93">
        <f>+Participant2!$E$74</f>
        <v>0</v>
      </c>
      <c r="D19" s="94">
        <f>+Participant2!$I$74</f>
        <v>0</v>
      </c>
      <c r="E19" s="95">
        <f>+Participant2!$J$74</f>
        <v>0</v>
      </c>
      <c r="F19" s="96">
        <f>+Participant2!$K$74</f>
        <v>0</v>
      </c>
      <c r="I19" s="178"/>
      <c r="J19" s="179"/>
      <c r="K19" s="181"/>
      <c r="L19" s="181"/>
    </row>
    <row r="20" spans="1:14" ht="15.5" x14ac:dyDescent="0.35">
      <c r="A20" s="102"/>
      <c r="B20" s="103" t="s">
        <v>43</v>
      </c>
      <c r="C20" s="104">
        <f>+Participant2!$E$75</f>
        <v>0</v>
      </c>
      <c r="D20" s="105">
        <f>+Participant2!$I$75</f>
        <v>0</v>
      </c>
      <c r="E20" s="106">
        <f>+Participant2!$J$75</f>
        <v>0</v>
      </c>
      <c r="F20" s="107">
        <f>+Participant2!K$75</f>
        <v>0</v>
      </c>
      <c r="I20" s="178"/>
      <c r="J20" s="179"/>
      <c r="K20" s="181"/>
      <c r="L20" s="181"/>
    </row>
    <row r="21" spans="1:14" x14ac:dyDescent="0.35">
      <c r="A21" s="102"/>
      <c r="B21" s="103" t="s">
        <v>44</v>
      </c>
      <c r="C21" s="104">
        <f>+Participant2!$E$76</f>
        <v>0</v>
      </c>
      <c r="D21" s="105">
        <f>+Participant2!$I$76</f>
        <v>0</v>
      </c>
      <c r="E21" s="106">
        <f>+Participant2!$J$76</f>
        <v>0</v>
      </c>
      <c r="F21" s="107">
        <f>+Participant2!$K$76</f>
        <v>0</v>
      </c>
      <c r="I21" s="178"/>
      <c r="J21" s="179"/>
      <c r="K21" s="182"/>
      <c r="L21" s="182"/>
      <c r="N21" s="145"/>
    </row>
    <row r="22" spans="1:14" ht="16" thickBot="1" x14ac:dyDescent="0.4">
      <c r="A22" s="113"/>
      <c r="B22" s="114" t="s">
        <v>13</v>
      </c>
      <c r="C22" s="115">
        <f>+Participant2!$E$77</f>
        <v>0</v>
      </c>
      <c r="D22" s="116">
        <f>+Participant2!$I$77</f>
        <v>0</v>
      </c>
      <c r="E22" s="117">
        <f>+Participant2!$J$77</f>
        <v>0</v>
      </c>
      <c r="F22" s="118">
        <f>+Participant2!$K$77</f>
        <v>0</v>
      </c>
      <c r="I22" s="183"/>
      <c r="J22" s="183"/>
      <c r="K22" s="184"/>
      <c r="L22" s="184"/>
    </row>
    <row r="23" spans="1:14" ht="15" thickBot="1" x14ac:dyDescent="0.4">
      <c r="A23" s="102"/>
      <c r="B23" s="124" t="s">
        <v>51</v>
      </c>
      <c r="C23" s="125">
        <f>SUM(C19:C22)</f>
        <v>0</v>
      </c>
      <c r="D23" s="125">
        <f>SUM(D19:D22)</f>
        <v>0</v>
      </c>
      <c r="E23" s="126">
        <f>IF(F23=0,0,F23/D23)</f>
        <v>0</v>
      </c>
      <c r="F23" s="125">
        <f>SUM(F19:F22)</f>
        <v>0</v>
      </c>
      <c r="I23" s="178"/>
      <c r="J23" s="185"/>
      <c r="K23" s="183"/>
      <c r="L23" s="183"/>
    </row>
    <row r="24" spans="1:14" x14ac:dyDescent="0.35">
      <c r="A24" s="91" t="s">
        <v>45</v>
      </c>
      <c r="B24" s="92" t="s">
        <v>1</v>
      </c>
      <c r="C24" s="93">
        <f>+Participant2!$E$78</f>
        <v>0</v>
      </c>
      <c r="D24" s="94">
        <f>+Participant2!$I$78</f>
        <v>0</v>
      </c>
      <c r="E24" s="95">
        <f>+Participant2!$J$78</f>
        <v>0</v>
      </c>
      <c r="F24" s="96">
        <f>+Participant2!$K$78</f>
        <v>0</v>
      </c>
      <c r="I24" s="178"/>
      <c r="J24" s="185"/>
      <c r="K24" s="183"/>
      <c r="L24" s="183"/>
    </row>
    <row r="25" spans="1:14" x14ac:dyDescent="0.35">
      <c r="A25" s="102"/>
      <c r="B25" s="103" t="s">
        <v>43</v>
      </c>
      <c r="C25" s="104">
        <f>+Participant2!$E$79</f>
        <v>0</v>
      </c>
      <c r="D25" s="105">
        <f>+Participant2!$I$79</f>
        <v>0</v>
      </c>
      <c r="E25" s="106">
        <f>+Participant2!$J$79</f>
        <v>0</v>
      </c>
      <c r="F25" s="107">
        <f>+Participant2!$K$79</f>
        <v>0</v>
      </c>
      <c r="I25" s="164"/>
      <c r="J25" s="164"/>
      <c r="K25" s="164"/>
      <c r="L25" s="164"/>
    </row>
    <row r="26" spans="1:14" x14ac:dyDescent="0.35">
      <c r="A26" s="102"/>
      <c r="B26" s="103" t="s">
        <v>44</v>
      </c>
      <c r="C26" s="104">
        <f>+Participant2!$E$80</f>
        <v>0</v>
      </c>
      <c r="D26" s="105">
        <f>+Participant2!$I$80</f>
        <v>0</v>
      </c>
      <c r="E26" s="106">
        <f>+Participant2!$J$80</f>
        <v>0</v>
      </c>
      <c r="F26" s="107">
        <f>+Participant2!$K$80</f>
        <v>0</v>
      </c>
    </row>
    <row r="27" spans="1:14" ht="15" thickBot="1" x14ac:dyDescent="0.4">
      <c r="A27" s="113"/>
      <c r="B27" s="114" t="s">
        <v>13</v>
      </c>
      <c r="C27" s="115">
        <f>+Participant2!$E$81</f>
        <v>0</v>
      </c>
      <c r="D27" s="116">
        <f>+Participant2!$I$81</f>
        <v>0</v>
      </c>
      <c r="E27" s="117">
        <f>+Participant2!$J$81</f>
        <v>0</v>
      </c>
      <c r="F27" s="118">
        <f>+Participant2!$K$81</f>
        <v>0</v>
      </c>
    </row>
    <row r="28" spans="1:14" ht="15" thickBot="1" x14ac:dyDescent="0.4">
      <c r="A28" s="132"/>
      <c r="B28" s="133" t="s">
        <v>52</v>
      </c>
      <c r="C28" s="134">
        <f>SUM(C24:C27)</f>
        <v>0</v>
      </c>
      <c r="D28" s="134">
        <f>SUM(D24:D27)</f>
        <v>0</v>
      </c>
      <c r="E28" s="126">
        <f>IF(F28=0,0,F28/D28)</f>
        <v>0</v>
      </c>
      <c r="F28" s="134">
        <f>SUM(F24:F27)</f>
        <v>0</v>
      </c>
    </row>
    <row r="29" spans="1:14" ht="15" customHeight="1" thickBot="1" x14ac:dyDescent="0.4">
      <c r="B29" s="1" t="s">
        <v>53</v>
      </c>
      <c r="C29" s="136">
        <f>+C23+C28</f>
        <v>0</v>
      </c>
      <c r="D29" s="136">
        <f>+D23+D28</f>
        <v>0</v>
      </c>
      <c r="E29" s="137">
        <f>IF(F29=0,0,F29/D29)</f>
        <v>0</v>
      </c>
      <c r="F29" s="136">
        <f>+F23+F28</f>
        <v>0</v>
      </c>
    </row>
    <row r="31" spans="1:14" ht="15" thickBot="1" x14ac:dyDescent="0.4">
      <c r="A31" s="138" t="s">
        <v>69</v>
      </c>
      <c r="B31" s="139" t="str">
        <f>+IF(ISBLANK(Participant3!D8), "només s'omple si hi ha més de 2 participants", Participant3!D8)</f>
        <v>només s'omple si hi ha més de 2 participants</v>
      </c>
      <c r="C31" s="140"/>
    </row>
    <row r="32" spans="1:14" ht="15" customHeight="1" thickBot="1" x14ac:dyDescent="0.4">
      <c r="C32" s="85" t="s">
        <v>50</v>
      </c>
      <c r="D32" s="86" t="s">
        <v>25</v>
      </c>
      <c r="E32" s="87" t="s">
        <v>18</v>
      </c>
      <c r="F32" s="88" t="s">
        <v>19</v>
      </c>
    </row>
    <row r="33" spans="1:6" x14ac:dyDescent="0.35">
      <c r="A33" s="91" t="s">
        <v>47</v>
      </c>
      <c r="B33" s="92" t="s">
        <v>1</v>
      </c>
      <c r="C33" s="93">
        <f>+Participant3!$E$68</f>
        <v>0</v>
      </c>
      <c r="D33" s="94">
        <f>+Participant3!$I$68</f>
        <v>0</v>
      </c>
      <c r="E33" s="95">
        <f>+Participant3!$J$68</f>
        <v>0</v>
      </c>
      <c r="F33" s="96">
        <f>+Participant3!$K$68</f>
        <v>0</v>
      </c>
    </row>
    <row r="34" spans="1:6" x14ac:dyDescent="0.35">
      <c r="A34" s="102"/>
      <c r="B34" s="103" t="s">
        <v>43</v>
      </c>
      <c r="C34" s="104">
        <f>+Participant3!$E$69</f>
        <v>0</v>
      </c>
      <c r="D34" s="105">
        <f>+Participant3!$I$69</f>
        <v>0</v>
      </c>
      <c r="E34" s="106">
        <f>+Participant3!$J$69</f>
        <v>0</v>
      </c>
      <c r="F34" s="107">
        <f>+Participant3!K$69</f>
        <v>0</v>
      </c>
    </row>
    <row r="35" spans="1:6" x14ac:dyDescent="0.35">
      <c r="A35" s="102"/>
      <c r="B35" s="103" t="s">
        <v>44</v>
      </c>
      <c r="C35" s="104">
        <f>+Participant3!$E$70</f>
        <v>0</v>
      </c>
      <c r="D35" s="105">
        <f>+Participant3!$I$70</f>
        <v>0</v>
      </c>
      <c r="E35" s="106">
        <f>+Participant3!$J$70</f>
        <v>0</v>
      </c>
      <c r="F35" s="107">
        <f>+Participant3!$K$70</f>
        <v>0</v>
      </c>
    </row>
    <row r="36" spans="1:6" ht="15" thickBot="1" x14ac:dyDescent="0.4">
      <c r="A36" s="113"/>
      <c r="B36" s="114" t="s">
        <v>13</v>
      </c>
      <c r="C36" s="115">
        <f>+Participant3!$E$71</f>
        <v>0</v>
      </c>
      <c r="D36" s="116">
        <f>+Participant3!$I$71</f>
        <v>0</v>
      </c>
      <c r="E36" s="117">
        <f>+Participant3!$J$71</f>
        <v>0</v>
      </c>
      <c r="F36" s="118">
        <f>+Participant3!$K$71</f>
        <v>0</v>
      </c>
    </row>
    <row r="37" spans="1:6" ht="15" thickBot="1" x14ac:dyDescent="0.4">
      <c r="A37" s="102"/>
      <c r="B37" s="124" t="s">
        <v>51</v>
      </c>
      <c r="C37" s="125">
        <f>SUM(C33:C36)</f>
        <v>0</v>
      </c>
      <c r="D37" s="125">
        <f>SUM(D33:D36)</f>
        <v>0</v>
      </c>
      <c r="E37" s="126">
        <f>IF(F37=0,0,F37/D37)</f>
        <v>0</v>
      </c>
      <c r="F37" s="125">
        <f>SUM(F33:F36)</f>
        <v>0</v>
      </c>
    </row>
    <row r="38" spans="1:6" x14ac:dyDescent="0.35">
      <c r="A38" s="91" t="s">
        <v>45</v>
      </c>
      <c r="B38" s="92" t="s">
        <v>1</v>
      </c>
      <c r="C38" s="93">
        <f>+Participant3!$E$72</f>
        <v>0</v>
      </c>
      <c r="D38" s="94">
        <f>+Participant3!$I$72</f>
        <v>0</v>
      </c>
      <c r="E38" s="95">
        <f>+Participant3!$J$72</f>
        <v>0</v>
      </c>
      <c r="F38" s="96">
        <f>+Participant3!$K$72</f>
        <v>0</v>
      </c>
    </row>
    <row r="39" spans="1:6" x14ac:dyDescent="0.35">
      <c r="A39" s="102"/>
      <c r="B39" s="103" t="s">
        <v>43</v>
      </c>
      <c r="C39" s="104">
        <f>+Participant3!$E$73</f>
        <v>0</v>
      </c>
      <c r="D39" s="105">
        <f>+Participant3!$I$73</f>
        <v>0</v>
      </c>
      <c r="E39" s="106">
        <f>+Participant3!$J$73</f>
        <v>0</v>
      </c>
      <c r="F39" s="107">
        <f>+Participant3!$K$73</f>
        <v>0</v>
      </c>
    </row>
    <row r="40" spans="1:6" x14ac:dyDescent="0.35">
      <c r="A40" s="102"/>
      <c r="B40" s="103" t="s">
        <v>44</v>
      </c>
      <c r="C40" s="104">
        <f>+Participant3!$E$74</f>
        <v>0</v>
      </c>
      <c r="D40" s="105">
        <f>+Participant3!$I$74</f>
        <v>0</v>
      </c>
      <c r="E40" s="106">
        <f>+Participant3!$J$74</f>
        <v>0</v>
      </c>
      <c r="F40" s="107">
        <f>+Participant3!$K$74</f>
        <v>0</v>
      </c>
    </row>
    <row r="41" spans="1:6" ht="15" thickBot="1" x14ac:dyDescent="0.4">
      <c r="A41" s="113"/>
      <c r="B41" s="114" t="s">
        <v>13</v>
      </c>
      <c r="C41" s="115">
        <f>+Participant3!$E$75</f>
        <v>0</v>
      </c>
      <c r="D41" s="116">
        <f>+Participant3!$I$75</f>
        <v>0</v>
      </c>
      <c r="E41" s="117">
        <f>+Participant3!$J$75</f>
        <v>0</v>
      </c>
      <c r="F41" s="118">
        <f>+Participant3!$K$75</f>
        <v>0</v>
      </c>
    </row>
    <row r="42" spans="1:6" ht="15" thickBot="1" x14ac:dyDescent="0.4">
      <c r="A42" s="132"/>
      <c r="B42" s="133" t="s">
        <v>52</v>
      </c>
      <c r="C42" s="134">
        <f>SUM(C38:C41)</f>
        <v>0</v>
      </c>
      <c r="D42" s="134">
        <f>SUM(D38:D41)</f>
        <v>0</v>
      </c>
      <c r="E42" s="126">
        <f>IF(F42=0,0,F42/D42)</f>
        <v>0</v>
      </c>
      <c r="F42" s="134">
        <f>SUM(F38:F41)</f>
        <v>0</v>
      </c>
    </row>
    <row r="43" spans="1:6" ht="15" customHeight="1" thickBot="1" x14ac:dyDescent="0.4">
      <c r="B43" s="1" t="s">
        <v>53</v>
      </c>
      <c r="C43" s="136">
        <f>+C37+C42</f>
        <v>0</v>
      </c>
      <c r="D43" s="136">
        <f>+D37+D42</f>
        <v>0</v>
      </c>
      <c r="E43" s="137">
        <f>IF(F43=0,0,F43/D43)</f>
        <v>0</v>
      </c>
      <c r="F43" s="136">
        <f>+F37+F42</f>
        <v>0</v>
      </c>
    </row>
    <row r="45" spans="1:6" ht="15" thickBot="1" x14ac:dyDescent="0.4">
      <c r="A45" s="138" t="s">
        <v>70</v>
      </c>
      <c r="B45" s="139" t="str">
        <f>+IF(ISBLANK(Participant4!D8), "només s'omple si hi ha més de 2 participants", Participant4!D8)</f>
        <v>només s'omple si hi ha més de 2 participants</v>
      </c>
      <c r="C45" s="140"/>
    </row>
    <row r="46" spans="1:6" ht="15" customHeight="1" thickBot="1" x14ac:dyDescent="0.4">
      <c r="C46" s="85" t="s">
        <v>50</v>
      </c>
      <c r="D46" s="146" t="s">
        <v>25</v>
      </c>
      <c r="E46" s="147" t="s">
        <v>18</v>
      </c>
      <c r="F46" s="147" t="s">
        <v>19</v>
      </c>
    </row>
    <row r="47" spans="1:6" x14ac:dyDescent="0.35">
      <c r="A47" s="91" t="s">
        <v>47</v>
      </c>
      <c r="B47" s="92" t="s">
        <v>1</v>
      </c>
      <c r="C47" s="93">
        <f>+Participant4!$E$68</f>
        <v>0</v>
      </c>
      <c r="D47" s="94">
        <f>+Participant4!$I$68</f>
        <v>0</v>
      </c>
      <c r="E47" s="95">
        <f>+Participant4!$J$68</f>
        <v>0</v>
      </c>
      <c r="F47" s="96">
        <f>+Participant4!$K$68</f>
        <v>0</v>
      </c>
    </row>
    <row r="48" spans="1:6" x14ac:dyDescent="0.35">
      <c r="A48" s="102"/>
      <c r="B48" s="103" t="s">
        <v>43</v>
      </c>
      <c r="C48" s="104">
        <f>+Participant4!$E$69</f>
        <v>0</v>
      </c>
      <c r="D48" s="105">
        <f>+Participant4!$I$69</f>
        <v>0</v>
      </c>
      <c r="E48" s="106">
        <f>+Participant4!$J$69</f>
        <v>0</v>
      </c>
      <c r="F48" s="107">
        <f>+Participant4!K$69</f>
        <v>0</v>
      </c>
    </row>
    <row r="49" spans="1:6" x14ac:dyDescent="0.35">
      <c r="A49" s="102"/>
      <c r="B49" s="103" t="s">
        <v>44</v>
      </c>
      <c r="C49" s="104">
        <f>+Participant4!$E$70</f>
        <v>0</v>
      </c>
      <c r="D49" s="105">
        <f>+Participant4!$I$70</f>
        <v>0</v>
      </c>
      <c r="E49" s="106">
        <f>+Participant4!$J$70</f>
        <v>0</v>
      </c>
      <c r="F49" s="107">
        <f>+Participant4!$K$70</f>
        <v>0</v>
      </c>
    </row>
    <row r="50" spans="1:6" ht="15" thickBot="1" x14ac:dyDescent="0.4">
      <c r="A50" s="113"/>
      <c r="B50" s="114" t="s">
        <v>13</v>
      </c>
      <c r="C50" s="115">
        <f>+Participant4!$E$71</f>
        <v>0</v>
      </c>
      <c r="D50" s="116">
        <f>+Participant4!$I$71</f>
        <v>0</v>
      </c>
      <c r="E50" s="117">
        <f>+Participant4!$J$71</f>
        <v>0</v>
      </c>
      <c r="F50" s="118">
        <f>+Participant4!$K$71</f>
        <v>0</v>
      </c>
    </row>
    <row r="51" spans="1:6" ht="15" thickBot="1" x14ac:dyDescent="0.4">
      <c r="A51" s="102"/>
      <c r="B51" s="124" t="s">
        <v>51</v>
      </c>
      <c r="C51" s="125">
        <f>SUM(C47:C50)</f>
        <v>0</v>
      </c>
      <c r="D51" s="125">
        <f>SUM(D47:D50)</f>
        <v>0</v>
      </c>
      <c r="E51" s="126">
        <f>IF(F51=0,0,F51/D51)</f>
        <v>0</v>
      </c>
      <c r="F51" s="125">
        <f>SUM(F47:F50)</f>
        <v>0</v>
      </c>
    </row>
    <row r="52" spans="1:6" x14ac:dyDescent="0.35">
      <c r="A52" s="91" t="s">
        <v>45</v>
      </c>
      <c r="B52" s="92" t="s">
        <v>1</v>
      </c>
      <c r="C52" s="93">
        <f>+Participant4!$E$72</f>
        <v>0</v>
      </c>
      <c r="D52" s="94">
        <f>+Participant4!$I$72</f>
        <v>0</v>
      </c>
      <c r="E52" s="95">
        <f>+Participant4!$J$72</f>
        <v>0</v>
      </c>
      <c r="F52" s="96">
        <f>+Participant4!$K$72</f>
        <v>0</v>
      </c>
    </row>
    <row r="53" spans="1:6" x14ac:dyDescent="0.35">
      <c r="A53" s="102"/>
      <c r="B53" s="103" t="s">
        <v>43</v>
      </c>
      <c r="C53" s="104">
        <f>+Participant4!$E$73</f>
        <v>0</v>
      </c>
      <c r="D53" s="105">
        <f>+Participant4!$I$73</f>
        <v>0</v>
      </c>
      <c r="E53" s="106">
        <f>+Participant4!$J$73</f>
        <v>0</v>
      </c>
      <c r="F53" s="107">
        <f>+Participant4!$K$73</f>
        <v>0</v>
      </c>
    </row>
    <row r="54" spans="1:6" x14ac:dyDescent="0.35">
      <c r="A54" s="102"/>
      <c r="B54" s="103" t="s">
        <v>44</v>
      </c>
      <c r="C54" s="104">
        <f>+Participant4!$E$74</f>
        <v>0</v>
      </c>
      <c r="D54" s="105">
        <f>+Participant4!$I$74</f>
        <v>0</v>
      </c>
      <c r="E54" s="106">
        <f>+Participant4!$J$74</f>
        <v>0</v>
      </c>
      <c r="F54" s="107">
        <f>+Participant4!$K$74</f>
        <v>0</v>
      </c>
    </row>
    <row r="55" spans="1:6" ht="15" thickBot="1" x14ac:dyDescent="0.4">
      <c r="A55" s="113"/>
      <c r="B55" s="114" t="s">
        <v>13</v>
      </c>
      <c r="C55" s="115">
        <f>+Participant4!$E$75</f>
        <v>0</v>
      </c>
      <c r="D55" s="116">
        <f>+Participant4!$I$75</f>
        <v>0</v>
      </c>
      <c r="E55" s="117">
        <f>+Participant4!$J$75</f>
        <v>0</v>
      </c>
      <c r="F55" s="118">
        <f>+Participant4!$K$75</f>
        <v>0</v>
      </c>
    </row>
    <row r="56" spans="1:6" ht="15" thickBot="1" x14ac:dyDescent="0.4">
      <c r="A56" s="132"/>
      <c r="B56" s="133" t="s">
        <v>52</v>
      </c>
      <c r="C56" s="134">
        <f>SUM(C52:C55)</f>
        <v>0</v>
      </c>
      <c r="D56" s="134">
        <f>SUM(D52:D55)</f>
        <v>0</v>
      </c>
      <c r="E56" s="126">
        <f>IF(F56=0,0,F56/D56)</f>
        <v>0</v>
      </c>
      <c r="F56" s="134">
        <f>SUM(F52:F55)</f>
        <v>0</v>
      </c>
    </row>
    <row r="57" spans="1:6" ht="15" customHeight="1" thickBot="1" x14ac:dyDescent="0.4">
      <c r="B57" s="1" t="s">
        <v>53</v>
      </c>
      <c r="C57" s="136">
        <f>+C51+C56</f>
        <v>0</v>
      </c>
      <c r="D57" s="136">
        <f>+D51+D56</f>
        <v>0</v>
      </c>
      <c r="E57" s="137">
        <f>IF(F57=0,0,F57/D57)</f>
        <v>0</v>
      </c>
      <c r="F57" s="136">
        <f>+F51+F56</f>
        <v>0</v>
      </c>
    </row>
    <row r="58" spans="1:6" x14ac:dyDescent="0.35">
      <c r="A58" s="139"/>
    </row>
    <row r="59" spans="1:6" x14ac:dyDescent="0.35">
      <c r="A59" s="138"/>
    </row>
    <row r="60" spans="1:6" ht="15" customHeight="1" x14ac:dyDescent="0.35"/>
    <row r="62" spans="1:6" ht="15" customHeight="1" x14ac:dyDescent="0.35"/>
    <row r="63" spans="1:6" ht="15" customHeight="1" x14ac:dyDescent="0.35"/>
  </sheetData>
  <sheetProtection algorithmName="SHA-512" hashValue="44tGQeXEucJ5141lhYbT4iqklcUxGbPbMh6qU8RemJB1huqZGntZ3MXvX20yv6jsJSEroH2lg+/EWFbsiKBMfw==" saltValue="tHCxVPYPnLqZZtq8XAl47A==" spinCount="100000" sheet="1" objects="1" scenarios="1" selectLockedCells="1" selectUnlockedCells="1"/>
  <conditionalFormatting sqref="J18:J21">
    <cfRule type="cellIs" dxfId="1" priority="2" operator="greaterThan">
      <formula>0.7</formula>
    </cfRule>
  </conditionalFormatting>
  <conditionalFormatting sqref="P5:P8">
    <cfRule type="cellIs" dxfId="0" priority="1" operator="greaterThan">
      <formula>0.7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&amp;RPressupost INNOTEC
Versió 1, 14 de juny de 2021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81ECE-9673-477D-8440-70C54A39E4A9}">
  <dimension ref="A1:C22"/>
  <sheetViews>
    <sheetView workbookViewId="0">
      <selection activeCell="C11" sqref="C11"/>
    </sheetView>
  </sheetViews>
  <sheetFormatPr defaultColWidth="11.453125" defaultRowHeight="14.5" x14ac:dyDescent="0.35"/>
  <cols>
    <col min="1" max="1" width="16.26953125" bestFit="1" customWidth="1"/>
    <col min="3" max="3" width="15.7265625" customWidth="1"/>
  </cols>
  <sheetData>
    <row r="1" spans="1:3" x14ac:dyDescent="0.35">
      <c r="A1" s="1" t="s">
        <v>0</v>
      </c>
      <c r="C1" s="1" t="s">
        <v>12</v>
      </c>
    </row>
    <row r="2" spans="1:3" x14ac:dyDescent="0.35">
      <c r="A2" t="s">
        <v>5</v>
      </c>
      <c r="C2" t="s">
        <v>38</v>
      </c>
    </row>
    <row r="3" spans="1:3" x14ac:dyDescent="0.35">
      <c r="A3" t="s">
        <v>4</v>
      </c>
      <c r="C3" t="s">
        <v>39</v>
      </c>
    </row>
    <row r="7" spans="1:3" x14ac:dyDescent="0.35">
      <c r="A7" s="1"/>
      <c r="C7" s="1" t="s">
        <v>20</v>
      </c>
    </row>
    <row r="8" spans="1:3" x14ac:dyDescent="0.35">
      <c r="C8" t="s">
        <v>14</v>
      </c>
    </row>
    <row r="9" spans="1:3" x14ac:dyDescent="0.35">
      <c r="C9" t="s">
        <v>15</v>
      </c>
    </row>
    <row r="10" spans="1:3" x14ac:dyDescent="0.35">
      <c r="C10" t="s">
        <v>16</v>
      </c>
    </row>
    <row r="11" spans="1:3" x14ac:dyDescent="0.35">
      <c r="C11" t="s">
        <v>37</v>
      </c>
    </row>
    <row r="12" spans="1:3" x14ac:dyDescent="0.35">
      <c r="A12" s="3" t="s">
        <v>0</v>
      </c>
      <c r="B12" s="3" t="s">
        <v>20</v>
      </c>
      <c r="C12" s="3" t="s">
        <v>21</v>
      </c>
    </row>
    <row r="13" spans="1:3" x14ac:dyDescent="0.35">
      <c r="A13" t="s">
        <v>5</v>
      </c>
      <c r="B13" t="s">
        <v>14</v>
      </c>
      <c r="C13" s="2">
        <v>0.7</v>
      </c>
    </row>
    <row r="14" spans="1:3" x14ac:dyDescent="0.35">
      <c r="A14" t="s">
        <v>5</v>
      </c>
      <c r="B14" t="s">
        <v>15</v>
      </c>
      <c r="C14" s="2">
        <v>0.6</v>
      </c>
    </row>
    <row r="15" spans="1:3" x14ac:dyDescent="0.35">
      <c r="A15" t="s">
        <v>5</v>
      </c>
      <c r="B15" t="s">
        <v>16</v>
      </c>
      <c r="C15" s="2">
        <v>0.5</v>
      </c>
    </row>
    <row r="16" spans="1:3" x14ac:dyDescent="0.35">
      <c r="A16" t="s">
        <v>4</v>
      </c>
      <c r="B16" t="s">
        <v>14</v>
      </c>
      <c r="C16" s="2">
        <v>0.45</v>
      </c>
    </row>
    <row r="17" spans="1:3" x14ac:dyDescent="0.35">
      <c r="A17" t="s">
        <v>4</v>
      </c>
      <c r="B17" t="s">
        <v>15</v>
      </c>
      <c r="C17" s="2">
        <v>0.35</v>
      </c>
    </row>
    <row r="18" spans="1:3" x14ac:dyDescent="0.35">
      <c r="A18" t="s">
        <v>4</v>
      </c>
      <c r="B18" t="s">
        <v>16</v>
      </c>
      <c r="C18" s="2">
        <v>0.25</v>
      </c>
    </row>
    <row r="22" spans="1:3" x14ac:dyDescent="0.35">
      <c r="A22" s="1" t="s">
        <v>28</v>
      </c>
      <c r="B22" s="4">
        <v>7.0000000000000007E-2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7</vt:i4>
      </vt:variant>
      <vt:variant>
        <vt:lpstr>Intervals amb nom</vt:lpstr>
      </vt:variant>
      <vt:variant>
        <vt:i4>5</vt:i4>
      </vt:variant>
    </vt:vector>
  </HeadingPairs>
  <TitlesOfParts>
    <vt:vector size="12" baseType="lpstr">
      <vt:lpstr>Instruccions</vt:lpstr>
      <vt:lpstr>Participant1</vt:lpstr>
      <vt:lpstr>Participant2</vt:lpstr>
      <vt:lpstr>Participant3</vt:lpstr>
      <vt:lpstr>Participant4</vt:lpstr>
      <vt:lpstr>Resum</vt:lpstr>
      <vt:lpstr>Hoja2I</vt:lpstr>
      <vt:lpstr>Participant1!Àrea_d'impressió</vt:lpstr>
      <vt:lpstr>Participant2!Àrea_d'impressió</vt:lpstr>
      <vt:lpstr>Participant3!Àrea_d'impressió</vt:lpstr>
      <vt:lpstr>Participant4!Àrea_d'impressió</vt:lpstr>
      <vt:lpstr>Resum!Àrea_d'impressió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Pressupost RDECR20</dc:title>
  <dc:creator>Generalitat de Catalunya. ACCIÓ</dc:creator>
  <cp:keywords>ACCIÓ nuclis economia circular R+D Innovació ARC</cp:keywords>
  <cp:lastModifiedBy>Conrad Morales Caula</cp:lastModifiedBy>
  <cp:lastPrinted>2020-10-26T10:08:58Z</cp:lastPrinted>
  <dcterms:created xsi:type="dcterms:W3CDTF">2020-06-25T16:30:45Z</dcterms:created>
  <dcterms:modified xsi:type="dcterms:W3CDTF">2021-07-20T14:10:27Z</dcterms:modified>
</cp:coreProperties>
</file>