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fi02.acc10.cat\Oficina_Projectes_Europeus\PROJECTES VIGENTS\TECNIOspring PLUS\WP1. Project management\WP 1.1. Administrative management\Call 2020\"/>
    </mc:Choice>
  </mc:AlternateContent>
  <xr:revisionPtr revIDLastSave="0" documentId="8_{207D8F4C-838F-42ED-989E-A0E6305F7F9D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Despeses" sheetId="3" r:id="rId1"/>
    <sheet name="Instruccions d'emplenament" sheetId="6" r:id="rId2"/>
    <sheet name="Annexes" sheetId="5" r:id="rId3"/>
  </sheets>
  <definedNames>
    <definedName name="AMADE">#REF!</definedName>
    <definedName name="ambit">#REF!</definedName>
    <definedName name="AmbitSectorial">#REF!</definedName>
    <definedName name="_xlnm.Print_Area" localSheetId="1">'Instruccions d''emplenament'!$A$1:$Q$48</definedName>
    <definedName name="centre">#REF!</definedName>
    <definedName name="CentreTECNIO">#REF!</definedName>
    <definedName name="Entitat">#REF!</definedName>
    <definedName name="Genere">#REF!</definedName>
    <definedName name="Llista">#REF!</definedName>
    <definedName name="Llistatpaïsos">#REF!</definedName>
    <definedName name="LLpaisos">#REF!</definedName>
    <definedName name="paisos">#REF!</definedName>
    <definedName name="sector">#REF!</definedName>
    <definedName name="Si">#REF!</definedName>
    <definedName name="Sí">#REF!</definedName>
    <definedName name="SiNo">#REF!</definedName>
    <definedName name="tecnio">#REF!</definedName>
    <definedName name="Tecnologia">#REF!</definedName>
    <definedName name="TIC">#REF!</definedName>
  </definedNames>
  <calcPr calcId="191029"/>
  <customWorkbookViews>
    <customWorkbookView name="Administrador - Visualització personal" guid="{20374537-9030-4C3A-B444-D39EFB149AC3}" mergeInterval="0" personalView="1" maximized="1" xWindow="-8" yWindow="-8" windowWidth="1936" windowHeight="1056" activeSheetId="1"/>
    <customWorkbookView name="Marta Tarrés - Vista personalizada" guid="{8A166BC9-1289-464B-BB67-F947ABB15970}" mergeInterval="0" personalView="1" maximized="1" xWindow="-8" yWindow="-8" windowWidth="1936" windowHeight="1066" activeSheetId="1"/>
    <customWorkbookView name="Maria Santandreu - Vista personalizada" guid="{4B150581-03A1-4238-88FF-987AD48895C9}" mergeInterval="0" personalView="1" xWindow="-3" windowWidth="1919" windowHeight="1050" activeSheetId="2"/>
    <customWorkbookView name="Mireia Asencio Martinez - Vista personalizada" guid="{E838F0DB-0E9E-45AA-B3F1-F32F606138DA}" mergeInterval="0" personalView="1" yWindow="-2" windowWidth="960" windowHeight="1050" activeSheetId="1"/>
    <customWorkbookView name="Marta Álvarez - Vista personalizada" guid="{867A9E0D-EFD6-4A82-A9C3-8DDB12A0880C}" mergeInterval="0" personalView="1" maximized="1" xWindow="-8" yWindow="-8" windowWidth="1936" windowHeight="1066" activeSheetId="1"/>
    <customWorkbookView name="Esther Motjer Ayats - Vista personalizada" guid="{8F49861D-1671-423C-8454-7F86E1B60A38}" mergeInterval="0" personalView="1" maximized="1" xWindow="-8" yWindow="-8" windowWidth="1936" windowHeight="1066" activeSheetId="2"/>
    <customWorkbookView name="Mireia Fageda - Vista personalizada" guid="{AACDA2B4-3AFA-4063-A243-81722C61FF2B}" mergeInterval="0" personalView="1" maximized="1" xWindow="-8" yWindow="-8" windowWidth="1936" windowHeight="1056" activeSheetId="2"/>
    <customWorkbookView name="Laura Perez Muñoz - Vista personalizada" guid="{70F76923-1073-49DD-9AEE-8BCBC0C13556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3" l="1"/>
  <c r="B35" i="3"/>
  <c r="D31" i="3" l="1"/>
  <c r="D34" i="3" l="1"/>
  <c r="D28" i="3"/>
  <c r="A32" i="3"/>
  <c r="A33" i="3" s="1"/>
  <c r="D33" i="3" s="1"/>
  <c r="A29" i="3"/>
  <c r="A30" i="3" s="1"/>
  <c r="A28" i="3"/>
  <c r="A34" i="3"/>
  <c r="A31" i="3" l="1"/>
  <c r="D7" i="5"/>
  <c r="C8" i="5"/>
  <c r="D8" i="5" s="1"/>
  <c r="C37" i="5" l="1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C14" i="5"/>
  <c r="D14" i="5" s="1"/>
  <c r="C13" i="5"/>
  <c r="C12" i="5"/>
  <c r="D12" i="5" s="1"/>
  <c r="C11" i="5"/>
  <c r="D11" i="5" s="1"/>
  <c r="C10" i="5"/>
  <c r="D10" i="5" s="1"/>
  <c r="C9" i="5"/>
  <c r="D9" i="5" s="1"/>
  <c r="D15" i="5" l="1"/>
  <c r="D30" i="3"/>
  <c r="D35" i="3" s="1"/>
  <c r="D13" i="5"/>
  <c r="H27" i="3"/>
  <c r="I27" i="3" s="1"/>
  <c r="H35" i="3" l="1"/>
  <c r="H40" i="3" s="1"/>
  <c r="F35" i="3" l="1"/>
  <c r="F40" i="3" s="1"/>
  <c r="I40" i="3" l="1"/>
  <c r="D40" i="3"/>
</calcChain>
</file>

<file path=xl/sharedStrings.xml><?xml version="1.0" encoding="utf-8"?>
<sst xmlns="http://schemas.openxmlformats.org/spreadsheetml/2006/main" count="165" uniqueCount="153">
  <si>
    <t>Cost subvencionable previst</t>
  </si>
  <si>
    <t>Concepte</t>
  </si>
  <si>
    <t>Entitat sol·licitant:</t>
  </si>
  <si>
    <t>Persona investigadora:</t>
  </si>
  <si>
    <t>Detall (breu explicació)</t>
  </si>
  <si>
    <t>TOTAL</t>
  </si>
  <si>
    <t>SUBTOTAL</t>
  </si>
  <si>
    <t>ACCIÓ
Motiu no acceptació cost</t>
  </si>
  <si>
    <t>Escriure acrònim del projecte</t>
  </si>
  <si>
    <t>Codi ACCIÓ:</t>
  </si>
  <si>
    <t>A omplir només per ACCIÓ</t>
  </si>
  <si>
    <t>Modalitat:</t>
  </si>
  <si>
    <t>Entrada</t>
  </si>
  <si>
    <t>Personal</t>
  </si>
  <si>
    <t>Sortida i retorn</t>
  </si>
  <si>
    <t>Despeses de personal</t>
  </si>
  <si>
    <t xml:space="preserve">Malta </t>
  </si>
  <si>
    <t>Portugal</t>
  </si>
  <si>
    <t>Romania</t>
  </si>
  <si>
    <t>Escriure nom de l'entitat</t>
  </si>
  <si>
    <t>Escriure nom i cognoms de la persona investigadora</t>
  </si>
  <si>
    <t xml:space="preserve">Màxim subvencionable </t>
  </si>
  <si>
    <t>ACCIÓ 
Cost subvencionable acceptat</t>
  </si>
  <si>
    <t>ACCIÓ
Ajut concedit</t>
  </si>
  <si>
    <t>ACCIÓ
% d'ajut</t>
  </si>
  <si>
    <t>ACCIÓ
% ajut</t>
  </si>
  <si>
    <t>Coeficients de correcció del 2018-2020 WORK PROGRAMME Marie Skłodowska-Curie</t>
  </si>
  <si>
    <t>Despeses de personal - Cost total empresa</t>
  </si>
  <si>
    <t>País</t>
  </si>
  <si>
    <t>Coeficient</t>
  </si>
  <si>
    <t>Espanya</t>
  </si>
  <si>
    <t>Alemanya</t>
  </si>
  <si>
    <t>Austràlia</t>
  </si>
  <si>
    <t>Àustria</t>
  </si>
  <si>
    <t>Bèlgica</t>
  </si>
  <si>
    <t>Bulgària</t>
  </si>
  <si>
    <t>Croàcia</t>
  </si>
  <si>
    <t>Dinamarca</t>
  </si>
  <si>
    <t>Eslovènia</t>
  </si>
  <si>
    <t>Estats Units d'Amèrica</t>
  </si>
  <si>
    <t>Estònia</t>
  </si>
  <si>
    <t>Finlàndia</t>
  </si>
  <si>
    <t>França</t>
  </si>
  <si>
    <t>Grècia</t>
  </si>
  <si>
    <t>Hongria</t>
  </si>
  <si>
    <t>Irlanda</t>
  </si>
  <si>
    <t>Itàlia</t>
  </si>
  <si>
    <t>Letònia</t>
  </si>
  <si>
    <t>Lituània</t>
  </si>
  <si>
    <t>Luxemburg</t>
  </si>
  <si>
    <t>Països Baixos</t>
  </si>
  <si>
    <t>Polònia</t>
  </si>
  <si>
    <t>Regne Unit</t>
  </si>
  <si>
    <t>República Eslovaca</t>
  </si>
  <si>
    <t>República Txeca</t>
  </si>
  <si>
    <t>Suècia</t>
  </si>
  <si>
    <t>Suïssa</t>
  </si>
  <si>
    <t>Xipre</t>
  </si>
  <si>
    <t>Convocatòria extraordinària 2020 - Despeses subvencionables</t>
  </si>
  <si>
    <t>Per mes</t>
  </si>
  <si>
    <t>Per dia</t>
  </si>
  <si>
    <t>CONVOCATÒRIA EXTRAORDINÀRIA TECNIOSPRING PLUS 2020</t>
  </si>
  <si>
    <t>Coeficient de correcció</t>
  </si>
  <si>
    <t>Sortida</t>
  </si>
  <si>
    <t>Retorn</t>
  </si>
  <si>
    <t>Mètode de càlcul:</t>
  </si>
  <si>
    <t>Cost total empresa de la persona investigadora durant el període d'afectació de l'estat d'alarma sobre el projecte TECNIOspring PLUS vigent</t>
  </si>
  <si>
    <t>Número de dies</t>
  </si>
  <si>
    <t>Número de mesos (només unitat sencera)</t>
  </si>
  <si>
    <t>Coeficient de correcció (sortida), 3.850,00 € (retorn)</t>
  </si>
  <si>
    <t>Coeficient de correcció (sortida), 128,33 € (retorn)</t>
  </si>
  <si>
    <t>Codis expedients</t>
  </si>
  <si>
    <t>TECSPR17-1-0001</t>
  </si>
  <si>
    <t>TECSPR17-1-0012</t>
  </si>
  <si>
    <t>TECSPR17-1-0019</t>
  </si>
  <si>
    <t>TECSPR17-1-0026</t>
  </si>
  <si>
    <t>TECSPR17-1-0029</t>
  </si>
  <si>
    <t>TECSPR17-1-0035</t>
  </si>
  <si>
    <t>TECSPR17-1-0040</t>
  </si>
  <si>
    <t>TECSPR17-1-0045</t>
  </si>
  <si>
    <t>TECSPR17-1-0047</t>
  </si>
  <si>
    <t>TECSPR17-1-0052</t>
  </si>
  <si>
    <t>TECSPR17-1-0053</t>
  </si>
  <si>
    <t>TECSPR17-1-0054</t>
  </si>
  <si>
    <t>TECSPR18-1-0005</t>
  </si>
  <si>
    <t>TECSPR18-1-0010</t>
  </si>
  <si>
    <t>TECSPR18-1-0012</t>
  </si>
  <si>
    <t>TECSPR18-1-0014</t>
  </si>
  <si>
    <t>TECSPR18-1-0016</t>
  </si>
  <si>
    <t>TECSPR18-1-0017</t>
  </si>
  <si>
    <t>TECSPR18-1-0025</t>
  </si>
  <si>
    <t>TECSPR18-1-0029</t>
  </si>
  <si>
    <t>TECSPR18-1-0031</t>
  </si>
  <si>
    <t>TECSPR18-1-0035</t>
  </si>
  <si>
    <t>TECSPR18-1-0042</t>
  </si>
  <si>
    <t>TECSPR18-1-0041</t>
  </si>
  <si>
    <t>TECSPR18-1-0044</t>
  </si>
  <si>
    <t>TECSPR18-1-0046</t>
  </si>
  <si>
    <t>TECSPR18-1-0048</t>
  </si>
  <si>
    <t>TECSPR18-1-0049</t>
  </si>
  <si>
    <t>TECSPR18-1-0051</t>
  </si>
  <si>
    <t>TECSPR18-1-0052</t>
  </si>
  <si>
    <t>TECSPR18-1-0054</t>
  </si>
  <si>
    <t>TECSPR18-1-0056</t>
  </si>
  <si>
    <t>TECSPR18-1-0059</t>
  </si>
  <si>
    <t>TECSPR18-1-0070</t>
  </si>
  <si>
    <t>TECSPR18-1-0072</t>
  </si>
  <si>
    <t>TECSPR18-1-0075</t>
  </si>
  <si>
    <t>TECSPR18-1-0080</t>
  </si>
  <si>
    <t>TECSPR18-1-0081</t>
  </si>
  <si>
    <t>TECSPR18-1-0085</t>
  </si>
  <si>
    <t>TECSPR18-1-0091</t>
  </si>
  <si>
    <t>TECSPR18-1-0095</t>
  </si>
  <si>
    <t>TECSPR18-1-0101</t>
  </si>
  <si>
    <t>TECSPR18-1-0102</t>
  </si>
  <si>
    <t>Codi d'expedient</t>
  </si>
  <si>
    <t>Títol del projecte:</t>
  </si>
  <si>
    <t>Instruccions d'emplenament</t>
  </si>
  <si>
    <t>Entitat sol·licitant</t>
  </si>
  <si>
    <t>Títol del projecte</t>
  </si>
  <si>
    <t>Escriure el títol del projecte aprovat per resolució a la convocatòria 2017 o 2018 i pel qual presenteu la sol·licitud a aquesta convocatòria extraordinària.</t>
  </si>
  <si>
    <t>Persona investigadora</t>
  </si>
  <si>
    <t>Escriure el nom i els cognoms de la persona investigadora que porta a terme el projecte vigent durant l'estat d'alarma pel qual presenteu la sol·licitud a aquesta convocatòria extraordinària.</t>
  </si>
  <si>
    <t>Modalitat</t>
  </si>
  <si>
    <t>Mètode de càlcul</t>
  </si>
  <si>
    <t>Per mes: Número de mesos unitaris o exactes a comptar des del 14/03/2020 inclòs amb un màxim de 3 mesos o de 6 mesos en el cas d'afectació per un ERTO. P.e. 14/03/2020-14/04/2020</t>
  </si>
  <si>
    <t>Per dia: Número de dies a comptar des del 14/03/2020 i fins a la data de dinalització de l'afectació del projecte vigent amb un màxim de 3 mesos o de 6 mesos en el cas d'afectació per un ERTO. P.e. 14/03/2020-30/04/2020 (48 dies).</t>
  </si>
  <si>
    <t>No barrejar la utilització del mètode de càcul per mes i per dia. Si un projecte es troba afectat per una unitat que supera un o dos mesos reflectir-ho exclusivament en dies.</t>
  </si>
  <si>
    <t>Per a calcular l'import que se sol·licita d'ajut.</t>
  </si>
  <si>
    <t>Dues caselles a seleccionar del desplegable.</t>
  </si>
  <si>
    <t>Triar una opció de modalitat del desplegable (casella B13)</t>
  </si>
  <si>
    <t>En cas d'afectació parcial o total en fase de sortida de la modalitat de sortida i retorn escollir país de destinació del desplegable (casella C13)</t>
  </si>
  <si>
    <t>Triar el mètode de càcul (casella B15)</t>
  </si>
  <si>
    <t>Casella B13 Modalitat:</t>
  </si>
  <si>
    <t>Casella B15 Mètode de càlcul:</t>
  </si>
  <si>
    <t>Casella C13 País de destinació</t>
  </si>
  <si>
    <r>
      <t xml:space="preserve">Escollir el país de destinació en la fase de sortida del desplegable. </t>
    </r>
    <r>
      <rPr>
        <sz val="10"/>
        <color rgb="FFFF0000"/>
        <rFont val="Arial"/>
        <family val="2"/>
      </rPr>
      <t>Només en els casos de modalitat de sortida i retorn i de sortida.</t>
    </r>
  </si>
  <si>
    <t>Casella B9 codi d'expedient:</t>
  </si>
  <si>
    <t>Codi d'expedient del projecte vigent durant l'estat d'alarma pel qual presenteu la sol·licitud a aquesta convocatòria extraordinària.</t>
  </si>
  <si>
    <r>
      <rPr>
        <sz val="10"/>
        <color rgb="FFFF0000"/>
        <rFont val="Arial"/>
        <family val="2"/>
      </rPr>
      <t>Entrada</t>
    </r>
    <r>
      <rPr>
        <sz val="10"/>
        <rFont val="Arial"/>
        <family val="2"/>
      </rPr>
      <t>: Projecte que es duu a terme durant dos anys per la incorporació de la persona investigadora a una empresa amb establiment operatiu a Catalunya o a una entitat acreditada TECNIO</t>
    </r>
  </si>
  <si>
    <t>Només determinades caselles no estan bloquejades per a l'edició. Aquestes caselles són les que heu d'omplir per a complimentar aquest document de pressupost de l'ajut que sol·liciteu.</t>
  </si>
  <si>
    <r>
      <rPr>
        <sz val="10"/>
        <color rgb="FFFF0000"/>
        <rFont val="Arial"/>
        <family val="2"/>
      </rPr>
      <t>Sortida i retorn</t>
    </r>
    <r>
      <rPr>
        <sz val="10"/>
        <rFont val="Arial"/>
        <family val="2"/>
      </rPr>
      <t xml:space="preserve">: Projecte que es duu a terme durant un any a una entitat d'acollida fora d'Espanya i un segon any a l'entitat beneficiària. </t>
    </r>
  </si>
  <si>
    <t xml:space="preserve">Escollir aquesta opció només en el cas que l'estat d'alarma hagi afectat temps durant la fase de sortida a l'entitat fora d'Espanya i temps de fase de retorn del segon any a l'entitat beneficiària. </t>
  </si>
  <si>
    <r>
      <rPr>
        <sz val="10"/>
        <color rgb="FFFF0000"/>
        <rFont val="Arial"/>
        <family val="2"/>
      </rPr>
      <t>Sortida</t>
    </r>
    <r>
      <rPr>
        <sz val="10"/>
        <rFont val="Arial"/>
        <family val="2"/>
      </rPr>
      <t xml:space="preserve">: Projecte que es duu a terme durant un any a una entitat d'acollida fora d'Espanya i un segon any a l'entitat beneficiària. </t>
    </r>
  </si>
  <si>
    <t>Escollir aquesta opció només en el cas que l'estat d'alarma hagi afectat el temps de fase de sortida a l'entitat fora d'Espanya.</t>
  </si>
  <si>
    <r>
      <rPr>
        <sz val="10"/>
        <color rgb="FFFF0000"/>
        <rFont val="Arial"/>
        <family val="2"/>
      </rPr>
      <t>Retorn</t>
    </r>
    <r>
      <rPr>
        <sz val="10"/>
        <rFont val="Arial"/>
        <family val="2"/>
      </rPr>
      <t xml:space="preserve">: Projecte que es duu a terme durant un any a una entitat d'acollida fora d'Espanya i un segon any a l'entitat beneficiària. </t>
    </r>
  </si>
  <si>
    <t>Escollir aquesta opció només en el cas que l'estat d'alarma hagi afectat el temps de fase de retorn del segon any a l'entitat beneficiària.</t>
  </si>
  <si>
    <t>Una casella a seleccionar del desplegable.</t>
  </si>
  <si>
    <t>Seleccionar el codi d'expedient del desplegable (casella B9)</t>
  </si>
  <si>
    <t>Atenció: Abans d'omplir aquest document llegiu les instruccions d'emplenament que s'acompanyen (segona pestanya).</t>
  </si>
  <si>
    <t>Nom de l'entitat que sol·licita l'ajut. En el cas de centres TECNIO sense personalitat jurídica pròpia escriure el nom del centre TECNIO i el nom de la universitat de la qual es depèn.</t>
  </si>
  <si>
    <t>D.TECSPR.17</t>
  </si>
  <si>
    <t>Versió 1, 30 de juny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</si>
</sst>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theme="3"/>
      <name val="Calibri Light"/>
      <family val="1"/>
      <scheme val="major"/>
    </font>
    <font>
      <b/>
      <sz val="18"/>
      <color theme="9" tint="-0.249977111117893"/>
      <name val="Calibri Light"/>
      <family val="1"/>
      <scheme val="major"/>
    </font>
    <font>
      <b/>
      <sz val="18"/>
      <color theme="5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/>
      <name val="Calibri Light"/>
      <family val="2"/>
      <scheme val="major"/>
    </font>
    <font>
      <b/>
      <sz val="12"/>
      <color theme="9" tint="-0.249977111117893"/>
      <name val="Calibri Light"/>
      <family val="2"/>
      <scheme val="major"/>
    </font>
    <font>
      <b/>
      <sz val="14"/>
      <color theme="3"/>
      <name val="Calibri Light"/>
      <family val="1"/>
      <scheme val="major"/>
    </font>
    <font>
      <b/>
      <sz val="22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1" applyFont="1" applyBorder="1" applyAlignment="1">
      <alignment vertical="center"/>
    </xf>
    <xf numFmtId="0" fontId="0" fillId="0" borderId="0" xfId="0"/>
    <xf numFmtId="0" fontId="2" fillId="0" borderId="0" xfId="0" applyFont="1"/>
    <xf numFmtId="0" fontId="8" fillId="0" borderId="0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8" fontId="9" fillId="0" borderId="0" xfId="0" applyNumberFormat="1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8" fontId="9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Protection="1"/>
    <xf numFmtId="0" fontId="11" fillId="0" borderId="0" xfId="1" applyFont="1" applyAlignment="1" applyProtection="1">
      <alignment vertical="center"/>
    </xf>
    <xf numFmtId="0" fontId="2" fillId="0" borderId="0" xfId="0" applyFont="1" applyProtection="1"/>
    <xf numFmtId="0" fontId="13" fillId="0" borderId="1" xfId="0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8" fontId="9" fillId="0" borderId="0" xfId="0" applyNumberFormat="1" applyFont="1" applyAlignment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8" fillId="0" borderId="0" xfId="3"/>
    <xf numFmtId="9" fontId="9" fillId="0" borderId="12" xfId="2" applyFont="1" applyBorder="1" applyAlignment="1">
      <alignment horizontal="center" vertical="center"/>
    </xf>
    <xf numFmtId="0" fontId="19" fillId="0" borderId="0" xfId="3" applyFont="1" applyProtection="1"/>
    <xf numFmtId="0" fontId="18" fillId="0" borderId="0" xfId="3" applyProtection="1"/>
    <xf numFmtId="0" fontId="17" fillId="0" borderId="0" xfId="3" applyFont="1" applyProtection="1"/>
    <xf numFmtId="0" fontId="17" fillId="0" borderId="0" xfId="3" applyFont="1" applyAlignment="1" applyProtection="1">
      <alignment horizontal="center"/>
    </xf>
    <xf numFmtId="0" fontId="20" fillId="0" borderId="0" xfId="3" applyFont="1" applyProtection="1"/>
    <xf numFmtId="10" fontId="18" fillId="0" borderId="0" xfId="3" applyNumberFormat="1" applyProtection="1"/>
    <xf numFmtId="164" fontId="0" fillId="0" borderId="0" xfId="4" applyNumberFormat="1" applyFont="1" applyProtection="1"/>
    <xf numFmtId="164" fontId="18" fillId="0" borderId="0" xfId="3" applyNumberFormat="1" applyProtection="1"/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/>
    </xf>
    <xf numFmtId="9" fontId="5" fillId="0" borderId="1" xfId="2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9" fontId="5" fillId="0" borderId="0" xfId="2" applyFont="1" applyBorder="1" applyAlignment="1" applyProtection="1">
      <alignment horizontal="center" vertical="center" wrapText="1"/>
    </xf>
    <xf numFmtId="8" fontId="9" fillId="0" borderId="0" xfId="0" applyNumberFormat="1" applyFont="1" applyAlignment="1" applyProtection="1">
      <alignment horizontal="center" vertical="center"/>
    </xf>
    <xf numFmtId="0" fontId="21" fillId="0" borderId="0" xfId="3" applyFont="1" applyProtection="1"/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7" fillId="0" borderId="6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10" fillId="0" borderId="4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2" fillId="0" borderId="0" xfId="0" applyFont="1" applyBorder="1" applyProtection="1"/>
    <xf numFmtId="0" fontId="0" fillId="0" borderId="1" xfId="0" applyBorder="1"/>
    <xf numFmtId="8" fontId="9" fillId="0" borderId="0" xfId="0" applyNumberFormat="1" applyFont="1" applyAlignment="1">
      <alignment horizontal="left" vertical="center" wrapText="1"/>
    </xf>
    <xf numFmtId="164" fontId="22" fillId="0" borderId="0" xfId="4" applyNumberFormat="1" applyFont="1" applyProtection="1"/>
    <xf numFmtId="0" fontId="23" fillId="0" borderId="0" xfId="3" applyFont="1" applyProtection="1"/>
    <xf numFmtId="0" fontId="5" fillId="0" borderId="14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vertical="center"/>
    </xf>
    <xf numFmtId="0" fontId="25" fillId="0" borderId="0" xfId="0" applyFont="1"/>
    <xf numFmtId="0" fontId="15" fillId="0" borderId="0" xfId="0" applyFont="1" applyBorder="1" applyProtection="1"/>
    <xf numFmtId="0" fontId="0" fillId="0" borderId="0" xfId="0" applyFont="1" applyBorder="1" applyProtection="1"/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1" applyFont="1" applyBorder="1" applyAlignment="1" applyProtection="1">
      <alignment horizontal="center" vertical="center"/>
    </xf>
    <xf numFmtId="8" fontId="9" fillId="0" borderId="0" xfId="0" applyNumberFormat="1" applyFont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</cellXfs>
  <cellStyles count="5">
    <cellStyle name="Coma 2" xfId="4" xr:uid="{C00C92DE-D514-40DD-AEC4-A5BAD0CF8A57}"/>
    <cellStyle name="Normal" xfId="0" builtinId="0"/>
    <cellStyle name="Normal 2" xfId="3" xr:uid="{F0AA5844-B086-4FE3-94D1-3D2E78A77813}"/>
    <cellStyle name="Percentatge" xfId="2" builtinId="5"/>
    <cellStyle name="Título 4" xfId="1" xr:uid="{00000000-0005-0000-0000-000003000000}"/>
  </cellStyles>
  <dxfs count="0"/>
  <tableStyles count="0" defaultTableStyle="TableStyleMedium2" defaultPivotStyle="PivotStyleLight16"/>
  <colors>
    <mruColors>
      <color rgb="FFCCCC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3724275</xdr:colOff>
      <xdr:row>0</xdr:row>
      <xdr:rowOff>117475</xdr:rowOff>
    </xdr:from>
    <xdr:to>
      <xdr:col>2</xdr:col>
      <xdr:colOff>2124528</xdr:colOff>
      <xdr:row>2</xdr:row>
      <xdr:rowOff>134985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17475"/>
          <a:ext cx="2400753" cy="39851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0</xdr:rowOff>
    </xdr:from>
    <xdr:to>
      <xdr:col>0</xdr:col>
      <xdr:colOff>2514600</xdr:colOff>
      <xdr:row>4</xdr:row>
      <xdr:rowOff>33867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0B506E0-C722-45A8-895B-CF749AF4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2387600" cy="795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2844800</xdr:colOff>
      <xdr:row>0</xdr:row>
      <xdr:rowOff>101600</xdr:rowOff>
    </xdr:from>
    <xdr:to>
      <xdr:col>1</xdr:col>
      <xdr:colOff>3519229</xdr:colOff>
      <xdr:row>3</xdr:row>
      <xdr:rowOff>132982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3BEE3055-227B-4BC2-90E5-6D8BA7F54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4800" y="101600"/>
          <a:ext cx="3531929" cy="602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2</xdr:col>
      <xdr:colOff>219075</xdr:colOff>
      <xdr:row>4</xdr:row>
      <xdr:rowOff>148167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B672F000-D699-4D8D-9886-79C6BDD11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2390775" cy="808567"/>
        </a:xfrm>
        <a:prstGeom prst="rect">
          <a:avLst/>
        </a:prstGeom>
      </xdr:spPr>
    </xdr:pic>
    <xdr:clientData/>
  </xdr:twoCellAnchor>
  <xdr:twoCellAnchor editAs="oneCell">
    <xdr:from>
      <xdr:col>2</xdr:col>
      <xdr:colOff>396875</xdr:colOff>
      <xdr:row>0</xdr:row>
      <xdr:rowOff>117475</xdr:rowOff>
    </xdr:from>
    <xdr:to>
      <xdr:col>6</xdr:col>
      <xdr:colOff>71179</xdr:colOff>
      <xdr:row>4</xdr:row>
      <xdr:rowOff>59957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CAE6BA5-4F3F-4EB9-A512-963B024F3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17475"/>
          <a:ext cx="3535104" cy="602882"/>
        </a:xfrm>
        <a:prstGeom prst="rect">
          <a:avLst/>
        </a:prstGeom>
      </xdr:spPr>
    </xdr:pic>
    <xdr:clientData/>
  </xdr:twoCellAnchor>
  <xdr:twoCellAnchor editAs="oneCell">
    <xdr:from>
      <xdr:col>6</xdr:col>
      <xdr:colOff>177800</xdr:colOff>
      <xdr:row>1</xdr:row>
      <xdr:rowOff>12700</xdr:rowOff>
    </xdr:from>
    <xdr:to>
      <xdr:col>9</xdr:col>
      <xdr:colOff>292553</xdr:colOff>
      <xdr:row>3</xdr:row>
      <xdr:rowOff>81010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1302BE0-DCB9-40B0-9CED-1B0D7D91F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77800"/>
          <a:ext cx="2400753" cy="398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showGridLines="0" tabSelected="1" zoomScale="75" zoomScaleNormal="75" workbookViewId="0">
      <selection activeCell="B31" sqref="B31"/>
    </sheetView>
  </sheetViews>
  <sheetFormatPr defaultColWidth="11.42578125" defaultRowHeight="15" x14ac:dyDescent="0.25"/>
  <cols>
    <col min="1" max="1" width="42.85546875" customWidth="1"/>
    <col min="2" max="2" width="60" style="2" customWidth="1"/>
    <col min="3" max="3" width="64.42578125" style="2" customWidth="1"/>
    <col min="4" max="4" width="27.7109375" customWidth="1"/>
    <col min="5" max="5" width="60.7109375" customWidth="1"/>
    <col min="6" max="6" width="29" customWidth="1"/>
    <col min="7" max="7" width="60.7109375" customWidth="1"/>
    <col min="8" max="8" width="21.42578125" style="2" customWidth="1"/>
    <col min="9" max="9" width="9.7109375" style="2" bestFit="1" customWidth="1"/>
  </cols>
  <sheetData>
    <row r="1" spans="1:9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28.5" x14ac:dyDescent="0.35">
      <c r="A5" s="11" t="s">
        <v>58</v>
      </c>
      <c r="B5" s="11"/>
      <c r="C5" s="11"/>
      <c r="D5" s="10"/>
      <c r="E5" s="12"/>
      <c r="F5" s="10"/>
      <c r="G5" s="10"/>
      <c r="H5" s="10"/>
      <c r="I5" s="10"/>
    </row>
    <row r="6" spans="1:9" s="2" customFormat="1" ht="23.25" x14ac:dyDescent="0.35">
      <c r="A6" s="73" t="s">
        <v>149</v>
      </c>
      <c r="B6" s="73"/>
      <c r="C6" s="73"/>
      <c r="D6" s="10"/>
      <c r="E6" s="12"/>
      <c r="F6" s="10"/>
      <c r="G6" s="10"/>
      <c r="H6" s="10"/>
      <c r="I6" s="10"/>
    </row>
    <row r="7" spans="1:9" ht="15.75" customHeight="1" thickBot="1" x14ac:dyDescent="0.4">
      <c r="A7" s="12"/>
      <c r="B7" s="12"/>
      <c r="C7" s="12"/>
      <c r="D7" s="10"/>
      <c r="E7" s="52"/>
      <c r="F7" s="44"/>
      <c r="G7" s="10"/>
      <c r="H7" s="10"/>
      <c r="I7" s="10"/>
    </row>
    <row r="8" spans="1:9" s="2" customFormat="1" ht="18.75" x14ac:dyDescent="0.25">
      <c r="A8" s="17" t="s">
        <v>2</v>
      </c>
      <c r="B8" s="20" t="s">
        <v>19</v>
      </c>
      <c r="C8" s="49"/>
      <c r="D8" s="10"/>
      <c r="E8" s="62"/>
      <c r="F8" s="63"/>
      <c r="G8" s="10"/>
      <c r="H8" s="63"/>
      <c r="I8" s="63"/>
    </row>
    <row r="9" spans="1:9" s="2" customFormat="1" ht="18.75" x14ac:dyDescent="0.25">
      <c r="A9" s="18"/>
      <c r="B9" s="58" t="s">
        <v>148</v>
      </c>
      <c r="C9" s="50"/>
      <c r="D9" s="10"/>
      <c r="E9" s="62"/>
      <c r="F9" s="63"/>
      <c r="G9" s="10"/>
      <c r="H9" s="63"/>
      <c r="I9" s="63"/>
    </row>
    <row r="10" spans="1:9" s="2" customFormat="1" ht="18.75" x14ac:dyDescent="0.25">
      <c r="A10" s="18" t="s">
        <v>115</v>
      </c>
      <c r="B10" s="21"/>
      <c r="C10" s="59"/>
      <c r="D10" s="10"/>
      <c r="E10" s="62"/>
      <c r="F10" s="63"/>
      <c r="G10" s="10"/>
      <c r="H10" s="63"/>
      <c r="I10" s="63"/>
    </row>
    <row r="11" spans="1:9" s="2" customFormat="1" ht="18.75" x14ac:dyDescent="0.25">
      <c r="A11" s="18" t="s">
        <v>116</v>
      </c>
      <c r="B11" s="21" t="s">
        <v>8</v>
      </c>
      <c r="C11" s="50"/>
      <c r="D11" s="10"/>
      <c r="E11" s="62"/>
      <c r="F11" s="63"/>
      <c r="G11" s="64"/>
      <c r="H11" s="63"/>
      <c r="I11" s="63"/>
    </row>
    <row r="12" spans="1:9" s="2" customFormat="1" ht="18.75" x14ac:dyDescent="0.25">
      <c r="A12" s="18" t="s">
        <v>3</v>
      </c>
      <c r="B12" s="21" t="s">
        <v>20</v>
      </c>
      <c r="C12" s="50"/>
      <c r="D12" s="10"/>
      <c r="E12" s="62"/>
      <c r="F12" s="63"/>
      <c r="G12" s="10"/>
      <c r="H12" s="63"/>
      <c r="I12" s="63"/>
    </row>
    <row r="13" spans="1:9" s="2" customFormat="1" ht="45" x14ac:dyDescent="0.25">
      <c r="A13" s="18"/>
      <c r="B13" s="58" t="s">
        <v>130</v>
      </c>
      <c r="C13" s="59" t="s">
        <v>131</v>
      </c>
      <c r="D13" s="10"/>
      <c r="E13" s="44"/>
      <c r="F13" s="63"/>
      <c r="G13" s="10"/>
      <c r="H13" s="63"/>
      <c r="I13" s="63"/>
    </row>
    <row r="14" spans="1:9" s="2" customFormat="1" ht="18.75" x14ac:dyDescent="0.25">
      <c r="A14" s="18" t="s">
        <v>11</v>
      </c>
      <c r="B14" s="43"/>
      <c r="C14" s="45"/>
      <c r="D14" s="10"/>
      <c r="E14" s="44"/>
      <c r="F14" s="65"/>
      <c r="G14" s="58"/>
      <c r="H14" s="65"/>
      <c r="I14" s="65"/>
    </row>
    <row r="15" spans="1:9" s="2" customFormat="1" ht="18.75" x14ac:dyDescent="0.25">
      <c r="A15" s="18"/>
      <c r="B15" s="58" t="s">
        <v>132</v>
      </c>
      <c r="C15" s="50"/>
      <c r="D15" s="10"/>
      <c r="E15" s="66"/>
      <c r="F15" s="65"/>
      <c r="G15" s="58"/>
      <c r="H15" s="65"/>
      <c r="I15" s="65"/>
    </row>
    <row r="16" spans="1:9" s="2" customFormat="1" ht="18.75" x14ac:dyDescent="0.25">
      <c r="A16" s="18" t="s">
        <v>65</v>
      </c>
      <c r="B16" s="43"/>
      <c r="C16" s="50"/>
      <c r="D16" s="10"/>
      <c r="E16" s="66"/>
      <c r="F16" s="65"/>
      <c r="G16" s="58"/>
      <c r="H16" s="65"/>
      <c r="I16" s="65"/>
    </row>
    <row r="17" spans="1:9" s="2" customFormat="1" ht="19.5" thickBot="1" x14ac:dyDescent="0.3">
      <c r="A17" s="19" t="s">
        <v>9</v>
      </c>
      <c r="B17" s="60" t="s">
        <v>10</v>
      </c>
      <c r="C17" s="51"/>
      <c r="D17" s="10"/>
      <c r="E17" s="62"/>
      <c r="F17" s="63"/>
      <c r="G17" s="10"/>
      <c r="H17" s="63"/>
      <c r="I17" s="63"/>
    </row>
    <row r="18" spans="1:9" s="2" customFormat="1" ht="23.25" x14ac:dyDescent="0.35">
      <c r="A18" s="3"/>
      <c r="B18" s="3"/>
      <c r="C18" s="3"/>
      <c r="D18" s="10"/>
      <c r="E18" s="52"/>
      <c r="F18" s="44"/>
      <c r="G18" s="10"/>
      <c r="H18" s="10"/>
      <c r="I18" s="10"/>
    </row>
    <row r="19" spans="1:9" s="2" customFormat="1" ht="23.25" x14ac:dyDescent="0.35">
      <c r="A19" s="1" t="s">
        <v>13</v>
      </c>
      <c r="B19" s="1"/>
      <c r="C19" s="1"/>
      <c r="D19" s="67"/>
      <c r="E19" s="52"/>
      <c r="F19" s="44"/>
      <c r="G19" s="10"/>
      <c r="H19" s="10"/>
      <c r="I19" s="10"/>
    </row>
    <row r="20" spans="1:9" s="2" customFormat="1" ht="15.75" x14ac:dyDescent="0.25">
      <c r="A20" s="4" t="s">
        <v>21</v>
      </c>
      <c r="B20" s="4" t="s">
        <v>59</v>
      </c>
      <c r="C20" s="4" t="s">
        <v>60</v>
      </c>
      <c r="D20" s="10"/>
      <c r="E20" s="10"/>
      <c r="F20" s="10"/>
      <c r="G20" s="10"/>
      <c r="H20" s="10"/>
      <c r="I20" s="10"/>
    </row>
    <row r="21" spans="1:9" s="2" customFormat="1" ht="15.75" x14ac:dyDescent="0.25">
      <c r="A21" s="15" t="s">
        <v>12</v>
      </c>
      <c r="B21" s="16">
        <v>4875</v>
      </c>
      <c r="C21" s="16">
        <v>162.5</v>
      </c>
      <c r="D21" s="10"/>
      <c r="E21" s="10"/>
      <c r="F21" s="68"/>
      <c r="G21" s="41"/>
      <c r="H21" s="68"/>
      <c r="I21" s="68"/>
    </row>
    <row r="22" spans="1:9" s="2" customFormat="1" ht="15.75" x14ac:dyDescent="0.25">
      <c r="A22" s="15" t="s">
        <v>14</v>
      </c>
      <c r="B22" s="54" t="s">
        <v>69</v>
      </c>
      <c r="C22" s="16" t="s">
        <v>70</v>
      </c>
      <c r="D22" s="10"/>
      <c r="E22" s="10"/>
      <c r="F22" s="68"/>
      <c r="G22" s="41"/>
      <c r="H22" s="68"/>
      <c r="I22" s="68"/>
    </row>
    <row r="23" spans="1:9" s="2" customFormat="1" ht="15.75" x14ac:dyDescent="0.25">
      <c r="A23" s="15" t="s">
        <v>63</v>
      </c>
      <c r="B23" s="16" t="s">
        <v>62</v>
      </c>
      <c r="C23" s="16" t="s">
        <v>62</v>
      </c>
      <c r="D23" s="10"/>
      <c r="E23" s="10"/>
      <c r="F23" s="68"/>
      <c r="G23" s="41"/>
      <c r="H23" s="68"/>
      <c r="I23" s="68"/>
    </row>
    <row r="24" spans="1:9" s="2" customFormat="1" ht="15.75" x14ac:dyDescent="0.25">
      <c r="A24" s="15" t="s">
        <v>64</v>
      </c>
      <c r="B24" s="16">
        <v>3850</v>
      </c>
      <c r="C24" s="16">
        <v>128.33000000000001</v>
      </c>
      <c r="D24" s="10"/>
      <c r="E24" s="10"/>
      <c r="F24" s="68"/>
      <c r="G24" s="41"/>
      <c r="H24" s="68"/>
      <c r="I24" s="68"/>
    </row>
    <row r="25" spans="1:9" s="2" customFormat="1" ht="15.75" x14ac:dyDescent="0.25">
      <c r="A25" s="15"/>
      <c r="C25" s="14"/>
      <c r="D25" s="69"/>
      <c r="E25" s="10"/>
      <c r="F25" s="68"/>
      <c r="G25" s="41"/>
      <c r="H25" s="68"/>
      <c r="I25" s="68"/>
    </row>
    <row r="26" spans="1:9" s="2" customFormat="1" ht="47.25" x14ac:dyDescent="0.25">
      <c r="A26" s="13" t="s">
        <v>1</v>
      </c>
      <c r="B26" s="13" t="s">
        <v>68</v>
      </c>
      <c r="C26" s="13" t="s">
        <v>67</v>
      </c>
      <c r="D26" s="13" t="s">
        <v>0</v>
      </c>
      <c r="E26" s="13" t="s">
        <v>4</v>
      </c>
      <c r="F26" s="13" t="s">
        <v>22</v>
      </c>
      <c r="G26" s="13" t="s">
        <v>7</v>
      </c>
      <c r="H26" s="13" t="s">
        <v>23</v>
      </c>
      <c r="I26" s="13" t="s">
        <v>24</v>
      </c>
    </row>
    <row r="27" spans="1:9" s="2" customFormat="1" ht="45" x14ac:dyDescent="0.25">
      <c r="A27" s="70" t="s">
        <v>15</v>
      </c>
      <c r="B27" s="71"/>
      <c r="C27" s="71"/>
      <c r="D27" s="72"/>
      <c r="E27" s="57" t="s">
        <v>66</v>
      </c>
      <c r="F27" s="35"/>
      <c r="G27" s="34"/>
      <c r="H27" s="35">
        <f>F27</f>
        <v>0</v>
      </c>
      <c r="I27" s="37" t="e">
        <f>H27/F27</f>
        <v>#DIV/0!</v>
      </c>
    </row>
    <row r="28" spans="1:9" s="2" customFormat="1" x14ac:dyDescent="0.25">
      <c r="A28" s="35" t="str">
        <f>IF(B14=A21,"Entrada","")</f>
        <v/>
      </c>
      <c r="B28" s="74"/>
      <c r="C28" s="75"/>
      <c r="D28" s="35">
        <f>IF(B28&gt;0,B21*B28,C21*C28)</f>
        <v>0</v>
      </c>
      <c r="E28" s="38"/>
      <c r="F28" s="39"/>
      <c r="G28" s="38"/>
      <c r="H28" s="39"/>
      <c r="I28" s="40"/>
    </row>
    <row r="29" spans="1:9" s="2" customFormat="1" x14ac:dyDescent="0.25">
      <c r="A29" s="35" t="str">
        <f>IF(B14=A22,"Sortida i retorn","")</f>
        <v/>
      </c>
      <c r="B29" s="74"/>
      <c r="C29" s="74"/>
      <c r="D29" s="48"/>
      <c r="E29" s="38"/>
      <c r="F29" s="39"/>
      <c r="G29" s="38"/>
      <c r="H29" s="39"/>
      <c r="I29" s="40"/>
    </row>
    <row r="30" spans="1:9" s="2" customFormat="1" x14ac:dyDescent="0.25">
      <c r="A30" s="35" t="str">
        <f>IF(A29="Sortida i retorn",Despeses!C14,"")</f>
        <v/>
      </c>
      <c r="B30" s="74"/>
      <c r="C30" s="74"/>
      <c r="D30" s="36" t="e">
        <f>IF(B30&gt;0,B30*LOOKUP(A30,Annexes!A7:A37,Annexes!C7:C37),C30*LOOKUP(A30,Annexes!A7:A37,Annexes!D7:D37))</f>
        <v>#N/A</v>
      </c>
      <c r="E30" s="38"/>
      <c r="F30" s="39"/>
      <c r="G30" s="38"/>
      <c r="H30" s="39"/>
      <c r="I30" s="40"/>
    </row>
    <row r="31" spans="1:9" s="2" customFormat="1" x14ac:dyDescent="0.25">
      <c r="A31" s="35" t="str">
        <f>IF(A29="Sortida i retorn","Espanya","")</f>
        <v/>
      </c>
      <c r="B31" s="74"/>
      <c r="C31" s="74"/>
      <c r="D31" s="36">
        <f>IF(B31&gt;0,B31*B24,C31*C24)</f>
        <v>0</v>
      </c>
      <c r="E31" s="38"/>
      <c r="F31" s="39"/>
      <c r="G31" s="38"/>
      <c r="H31" s="39"/>
      <c r="I31" s="40"/>
    </row>
    <row r="32" spans="1:9" s="2" customFormat="1" x14ac:dyDescent="0.25">
      <c r="A32" s="47" t="str">
        <f>IF(B14=A23, "Sortida","")</f>
        <v/>
      </c>
      <c r="B32" s="76"/>
      <c r="C32" s="77"/>
      <c r="D32" s="53"/>
      <c r="E32" s="38"/>
      <c r="F32" s="39"/>
      <c r="G32" s="38"/>
      <c r="H32" s="39"/>
      <c r="I32" s="40"/>
    </row>
    <row r="33" spans="1:9" s="2" customFormat="1" x14ac:dyDescent="0.25">
      <c r="A33" s="47" t="str">
        <f>IF(A32="Sortida",Despeses!C14,"")</f>
        <v/>
      </c>
      <c r="B33" s="76"/>
      <c r="C33" s="77"/>
      <c r="D33" s="36" t="e">
        <f>IF(B33&gt;0,B33*LOOKUP(A33,Annexes!A7:A37,Annexes!C7:C37),C33*LOOKUP(A33,Annexes!A7:A37,Annexes!D7:D37))</f>
        <v>#N/A</v>
      </c>
      <c r="E33" s="38"/>
      <c r="F33" s="39"/>
      <c r="G33" s="38"/>
      <c r="H33" s="39"/>
      <c r="I33" s="40"/>
    </row>
    <row r="34" spans="1:9" s="2" customFormat="1" x14ac:dyDescent="0.25">
      <c r="A34" s="35" t="str">
        <f>IF(B14=A24,"Retorn","")</f>
        <v/>
      </c>
      <c r="B34" s="74"/>
      <c r="C34" s="74"/>
      <c r="D34" s="35">
        <f>IF(B34&gt;0,B24*B34,C24*C34)</f>
        <v>0</v>
      </c>
      <c r="E34" s="38"/>
      <c r="F34" s="39"/>
      <c r="G34" s="38"/>
      <c r="H34" s="39"/>
      <c r="I34" s="40"/>
    </row>
    <row r="35" spans="1:9" s="2" customFormat="1" ht="23.25" x14ac:dyDescent="0.35">
      <c r="A35" s="5" t="s">
        <v>6</v>
      </c>
      <c r="B35" s="5">
        <f>SUMIF(B28:B34,"&gt;0")</f>
        <v>0</v>
      </c>
      <c r="C35" s="5">
        <f>SUMIF(C28:C34,"&gt;0")</f>
        <v>0</v>
      </c>
      <c r="D35" s="6">
        <f>SUMIF(D28:D34,"&gt;0")</f>
        <v>0</v>
      </c>
      <c r="E35" s="12"/>
      <c r="F35" s="41">
        <f>F27</f>
        <v>0</v>
      </c>
      <c r="G35" s="10"/>
      <c r="H35" s="41">
        <f>H27</f>
        <v>0</v>
      </c>
      <c r="I35" s="41"/>
    </row>
    <row r="36" spans="1:9" s="2" customFormat="1" ht="23.25" x14ac:dyDescent="0.35">
      <c r="A36" s="3"/>
      <c r="B36" s="3"/>
      <c r="C36" s="3"/>
      <c r="E36" s="3"/>
    </row>
    <row r="37" spans="1:9" x14ac:dyDescent="0.25">
      <c r="A37" s="2"/>
      <c r="D37" s="2"/>
      <c r="E37" s="2"/>
      <c r="F37" s="2"/>
      <c r="G37" s="2"/>
    </row>
    <row r="38" spans="1:9" x14ac:dyDescent="0.25">
      <c r="A38" s="2"/>
      <c r="D38" s="2"/>
      <c r="E38" s="2"/>
      <c r="F38" s="2"/>
      <c r="G38" s="2"/>
    </row>
    <row r="39" spans="1:9" ht="48" thickBot="1" x14ac:dyDescent="0.3">
      <c r="A39" s="2"/>
      <c r="D39" s="22" t="s">
        <v>0</v>
      </c>
      <c r="E39" s="2"/>
      <c r="F39" s="22" t="s">
        <v>22</v>
      </c>
      <c r="G39" s="2"/>
      <c r="H39" s="23" t="s">
        <v>23</v>
      </c>
      <c r="I39" s="23" t="s">
        <v>25</v>
      </c>
    </row>
    <row r="40" spans="1:9" ht="16.5" thickBot="1" x14ac:dyDescent="0.3">
      <c r="A40" s="7" t="s">
        <v>5</v>
      </c>
      <c r="B40" s="46"/>
      <c r="C40" s="46"/>
      <c r="D40" s="8">
        <f>D35</f>
        <v>0</v>
      </c>
      <c r="E40" s="9"/>
      <c r="F40" s="8">
        <f>F35</f>
        <v>0</v>
      </c>
      <c r="G40" s="9"/>
      <c r="H40" s="8">
        <f>H35</f>
        <v>0</v>
      </c>
      <c r="I40" s="25" t="e">
        <f>H40/F40</f>
        <v>#DIV/0!</v>
      </c>
    </row>
    <row r="41" spans="1:9" x14ac:dyDescent="0.25">
      <c r="A41" s="2"/>
      <c r="D41" s="2"/>
      <c r="E41" s="2"/>
      <c r="F41" s="2"/>
      <c r="G41" s="2"/>
    </row>
    <row r="42" spans="1:9" x14ac:dyDescent="0.25">
      <c r="A42" s="2"/>
      <c r="D42" s="2"/>
      <c r="E42" s="2"/>
      <c r="F42" s="2"/>
      <c r="G42" s="2"/>
    </row>
    <row r="43" spans="1:9" x14ac:dyDescent="0.25">
      <c r="A43" s="2"/>
      <c r="D43" s="2" t="s">
        <v>151</v>
      </c>
      <c r="E43" s="2"/>
      <c r="F43" s="2"/>
      <c r="G43" s="2"/>
    </row>
    <row r="44" spans="1:9" x14ac:dyDescent="0.25">
      <c r="A44" s="2"/>
      <c r="D44" s="2" t="s">
        <v>152</v>
      </c>
      <c r="E44" s="2"/>
      <c r="F44" s="2"/>
      <c r="G44" s="2"/>
    </row>
    <row r="45" spans="1:9" x14ac:dyDescent="0.25">
      <c r="A45" s="2"/>
      <c r="D45" s="2"/>
      <c r="E45" s="2"/>
      <c r="F45" s="2"/>
      <c r="G45" s="2"/>
    </row>
    <row r="46" spans="1:9" x14ac:dyDescent="0.25">
      <c r="A46" s="2"/>
      <c r="D46" s="2"/>
      <c r="E46" s="2"/>
      <c r="F46" s="2"/>
      <c r="G46" s="2"/>
    </row>
    <row r="47" spans="1:9" x14ac:dyDescent="0.25">
      <c r="A47" s="2"/>
      <c r="D47" s="2"/>
      <c r="E47" s="2"/>
      <c r="F47" s="2"/>
      <c r="G47" s="2"/>
    </row>
  </sheetData>
  <sheetProtection algorithmName="SHA-512" hashValue="Ypq+13IesdE+sDwiqHMPZs1Alq20eCAuULS+S9qpXsJR+GTVCL6kvQ7238/YofiPfxfVq/u2tbClmWmhPQLIzQ==" saltValue="+DSm39luyYXXNjEKQPyaeA==" spinCount="100000" sheet="1" objects="1" scenarios="1" selectLockedCells="1"/>
  <customSheetViews>
    <customSheetView guid="{20374537-9030-4C3A-B444-D39EFB149AC3}" scale="75">
      <selection activeCell="D15" sqref="D15"/>
      <pageMargins left="0" right="0" top="0" bottom="0" header="0" footer="0"/>
      <pageSetup paperSize="9" orientation="portrait" r:id="rId1"/>
    </customSheetView>
    <customSheetView guid="{8A166BC9-1289-464B-BB67-F947ABB15970}" topLeftCell="A10">
      <selection activeCell="AC22" sqref="AC22"/>
      <pageMargins left="0" right="0" top="0" bottom="0" header="0" footer="0"/>
    </customSheetView>
    <customSheetView guid="{4B150581-03A1-4238-88FF-987AD48895C9}">
      <selection activeCell="D9" sqref="D9"/>
      <pageMargins left="0" right="0" top="0" bottom="0" header="0" footer="0"/>
    </customSheetView>
    <customSheetView guid="{E838F0DB-0E9E-45AA-B3F1-F32F606138DA}" topLeftCell="A10">
      <selection activeCell="A16" sqref="A16:XFD16"/>
      <pageMargins left="0" right="0" top="0" bottom="0" header="0" footer="0"/>
    </customSheetView>
    <customSheetView guid="{867A9E0D-EFD6-4A82-A9C3-8DDB12A0880C}" topLeftCell="A7">
      <selection activeCell="E15" sqref="E15"/>
      <pageMargins left="0" right="0" top="0" bottom="0" header="0" footer="0"/>
      <pageSetup paperSize="9" orientation="portrait" r:id="rId2"/>
    </customSheetView>
    <customSheetView guid="{8F49861D-1671-423C-8454-7F86E1B60A38}">
      <selection activeCell="E14" sqref="E14"/>
      <pageMargins left="0" right="0" top="0" bottom="0" header="0" footer="0"/>
      <pageSetup paperSize="9" orientation="portrait" r:id="rId3"/>
    </customSheetView>
    <customSheetView guid="{AACDA2B4-3AFA-4063-A243-81722C61FF2B}" topLeftCell="A4">
      <selection activeCell="A10" sqref="A10:A19"/>
      <pageMargins left="0" right="0" top="0" bottom="0" header="0" footer="0"/>
      <pageSetup paperSize="9" orientation="portrait" horizontalDpi="90" verticalDpi="90" r:id="rId4"/>
    </customSheetView>
    <customSheetView guid="{70F76923-1073-49DD-9AEE-8BCBC0C13556}" topLeftCell="A13">
      <selection activeCell="E24" sqref="E24"/>
      <pageMargins left="0" right="0" top="0" bottom="0" header="0" footer="0"/>
      <pageSetup paperSize="9" orientation="portrait" r:id="rId5"/>
    </customSheetView>
  </customSheetViews>
  <mergeCells count="2">
    <mergeCell ref="A27:D27"/>
    <mergeCell ref="A6:C6"/>
  </mergeCells>
  <dataValidations count="2">
    <dataValidation type="list" allowBlank="1" showInputMessage="1" showErrorMessage="1" sqref="B14" xr:uid="{339357CB-0351-4CDB-A5B2-70961FDA097E}">
      <formula1>$A$21:$A$24</formula1>
    </dataValidation>
    <dataValidation type="list" allowBlank="1" showInputMessage="1" showErrorMessage="1" sqref="B16" xr:uid="{24ABA663-D2FC-4E13-AC69-39C2274D7F5E}">
      <formula1>$B$20:$C$20</formula1>
    </dataValidation>
  </dataValidations>
  <pageMargins left="0.7" right="0.7" top="0.75" bottom="0.75" header="0.3" footer="0.3"/>
  <pageSetup paperSize="9" scale="10" orientation="portrait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F6BF5B-AE53-4DFB-82F8-D46DC6D7A5B4}">
          <x14:formula1>
            <xm:f>Annexes!$A$8:$A$37</xm:f>
          </x14:formula1>
          <xm:sqref>C14</xm:sqref>
        </x14:dataValidation>
        <x14:dataValidation type="list" allowBlank="1" showInputMessage="1" showErrorMessage="1" xr:uid="{869E19F9-BEFF-49F8-B0F9-AB316D9F3E19}">
          <x14:formula1>
            <xm:f>Annexes!$A$42:$A$84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29CB-8806-441B-8906-28B1DF9E3DEC}">
  <dimension ref="A1:N54"/>
  <sheetViews>
    <sheetView showGridLines="0" zoomScale="75" zoomScaleNormal="75" zoomScaleSheetLayoutView="100" workbookViewId="0">
      <selection activeCell="A7" sqref="A7"/>
    </sheetView>
  </sheetViews>
  <sheetFormatPr defaultColWidth="11.42578125" defaultRowHeight="12.75" x14ac:dyDescent="0.2"/>
  <cols>
    <col min="1" max="1" width="22.42578125" style="24" bestFit="1" customWidth="1"/>
    <col min="2" max="2" width="11.42578125" style="24" customWidth="1"/>
    <col min="3" max="3" width="16.7109375" style="24" bestFit="1" customWidth="1"/>
    <col min="4" max="4" width="18.28515625" style="24" bestFit="1" customWidth="1"/>
    <col min="5" max="256" width="11.42578125" style="24"/>
    <col min="257" max="257" width="22.42578125" style="24" bestFit="1" customWidth="1"/>
    <col min="258" max="258" width="11.42578125" style="24"/>
    <col min="259" max="259" width="16.7109375" style="24" bestFit="1" customWidth="1"/>
    <col min="260" max="260" width="18.28515625" style="24" bestFit="1" customWidth="1"/>
    <col min="261" max="512" width="11.42578125" style="24"/>
    <col min="513" max="513" width="22.42578125" style="24" bestFit="1" customWidth="1"/>
    <col min="514" max="514" width="11.42578125" style="24"/>
    <col min="515" max="515" width="16.7109375" style="24" bestFit="1" customWidth="1"/>
    <col min="516" max="516" width="18.28515625" style="24" bestFit="1" customWidth="1"/>
    <col min="517" max="768" width="11.42578125" style="24"/>
    <col min="769" max="769" width="22.42578125" style="24" bestFit="1" customWidth="1"/>
    <col min="770" max="770" width="11.42578125" style="24"/>
    <col min="771" max="771" width="16.7109375" style="24" bestFit="1" customWidth="1"/>
    <col min="772" max="772" width="18.28515625" style="24" bestFit="1" customWidth="1"/>
    <col min="773" max="1024" width="11.42578125" style="24"/>
    <col min="1025" max="1025" width="22.42578125" style="24" bestFit="1" customWidth="1"/>
    <col min="1026" max="1026" width="11.42578125" style="24"/>
    <col min="1027" max="1027" width="16.7109375" style="24" bestFit="1" customWidth="1"/>
    <col min="1028" max="1028" width="18.28515625" style="24" bestFit="1" customWidth="1"/>
    <col min="1029" max="1280" width="11.42578125" style="24"/>
    <col min="1281" max="1281" width="22.42578125" style="24" bestFit="1" customWidth="1"/>
    <col min="1282" max="1282" width="11.42578125" style="24"/>
    <col min="1283" max="1283" width="16.7109375" style="24" bestFit="1" customWidth="1"/>
    <col min="1284" max="1284" width="18.28515625" style="24" bestFit="1" customWidth="1"/>
    <col min="1285" max="1536" width="11.42578125" style="24"/>
    <col min="1537" max="1537" width="22.42578125" style="24" bestFit="1" customWidth="1"/>
    <col min="1538" max="1538" width="11.42578125" style="24"/>
    <col min="1539" max="1539" width="16.7109375" style="24" bestFit="1" customWidth="1"/>
    <col min="1540" max="1540" width="18.28515625" style="24" bestFit="1" customWidth="1"/>
    <col min="1541" max="1792" width="11.42578125" style="24"/>
    <col min="1793" max="1793" width="22.42578125" style="24" bestFit="1" customWidth="1"/>
    <col min="1794" max="1794" width="11.42578125" style="24"/>
    <col min="1795" max="1795" width="16.7109375" style="24" bestFit="1" customWidth="1"/>
    <col min="1796" max="1796" width="18.28515625" style="24" bestFit="1" customWidth="1"/>
    <col min="1797" max="2048" width="11.42578125" style="24"/>
    <col min="2049" max="2049" width="22.42578125" style="24" bestFit="1" customWidth="1"/>
    <col min="2050" max="2050" width="11.42578125" style="24"/>
    <col min="2051" max="2051" width="16.7109375" style="24" bestFit="1" customWidth="1"/>
    <col min="2052" max="2052" width="18.28515625" style="24" bestFit="1" customWidth="1"/>
    <col min="2053" max="2304" width="11.42578125" style="24"/>
    <col min="2305" max="2305" width="22.42578125" style="24" bestFit="1" customWidth="1"/>
    <col min="2306" max="2306" width="11.42578125" style="24"/>
    <col min="2307" max="2307" width="16.7109375" style="24" bestFit="1" customWidth="1"/>
    <col min="2308" max="2308" width="18.28515625" style="24" bestFit="1" customWidth="1"/>
    <col min="2309" max="2560" width="11.42578125" style="24"/>
    <col min="2561" max="2561" width="22.42578125" style="24" bestFit="1" customWidth="1"/>
    <col min="2562" max="2562" width="11.42578125" style="24"/>
    <col min="2563" max="2563" width="16.7109375" style="24" bestFit="1" customWidth="1"/>
    <col min="2564" max="2564" width="18.28515625" style="24" bestFit="1" customWidth="1"/>
    <col min="2565" max="2816" width="11.42578125" style="24"/>
    <col min="2817" max="2817" width="22.42578125" style="24" bestFit="1" customWidth="1"/>
    <col min="2818" max="2818" width="11.42578125" style="24"/>
    <col min="2819" max="2819" width="16.7109375" style="24" bestFit="1" customWidth="1"/>
    <col min="2820" max="2820" width="18.28515625" style="24" bestFit="1" customWidth="1"/>
    <col min="2821" max="3072" width="11.42578125" style="24"/>
    <col min="3073" max="3073" width="22.42578125" style="24" bestFit="1" customWidth="1"/>
    <col min="3074" max="3074" width="11.42578125" style="24"/>
    <col min="3075" max="3075" width="16.7109375" style="24" bestFit="1" customWidth="1"/>
    <col min="3076" max="3076" width="18.28515625" style="24" bestFit="1" customWidth="1"/>
    <col min="3077" max="3328" width="11.42578125" style="24"/>
    <col min="3329" max="3329" width="22.42578125" style="24" bestFit="1" customWidth="1"/>
    <col min="3330" max="3330" width="11.42578125" style="24"/>
    <col min="3331" max="3331" width="16.7109375" style="24" bestFit="1" customWidth="1"/>
    <col min="3332" max="3332" width="18.28515625" style="24" bestFit="1" customWidth="1"/>
    <col min="3333" max="3584" width="11.42578125" style="24"/>
    <col min="3585" max="3585" width="22.42578125" style="24" bestFit="1" customWidth="1"/>
    <col min="3586" max="3586" width="11.42578125" style="24"/>
    <col min="3587" max="3587" width="16.7109375" style="24" bestFit="1" customWidth="1"/>
    <col min="3588" max="3588" width="18.28515625" style="24" bestFit="1" customWidth="1"/>
    <col min="3589" max="3840" width="11.42578125" style="24"/>
    <col min="3841" max="3841" width="22.42578125" style="24" bestFit="1" customWidth="1"/>
    <col min="3842" max="3842" width="11.42578125" style="24"/>
    <col min="3843" max="3843" width="16.7109375" style="24" bestFit="1" customWidth="1"/>
    <col min="3844" max="3844" width="18.28515625" style="24" bestFit="1" customWidth="1"/>
    <col min="3845" max="4096" width="11.42578125" style="24"/>
    <col min="4097" max="4097" width="22.42578125" style="24" bestFit="1" customWidth="1"/>
    <col min="4098" max="4098" width="11.42578125" style="24"/>
    <col min="4099" max="4099" width="16.7109375" style="24" bestFit="1" customWidth="1"/>
    <col min="4100" max="4100" width="18.28515625" style="24" bestFit="1" customWidth="1"/>
    <col min="4101" max="4352" width="11.42578125" style="24"/>
    <col min="4353" max="4353" width="22.42578125" style="24" bestFit="1" customWidth="1"/>
    <col min="4354" max="4354" width="11.42578125" style="24"/>
    <col min="4355" max="4355" width="16.7109375" style="24" bestFit="1" customWidth="1"/>
    <col min="4356" max="4356" width="18.28515625" style="24" bestFit="1" customWidth="1"/>
    <col min="4357" max="4608" width="11.42578125" style="24"/>
    <col min="4609" max="4609" width="22.42578125" style="24" bestFit="1" customWidth="1"/>
    <col min="4610" max="4610" width="11.42578125" style="24"/>
    <col min="4611" max="4611" width="16.7109375" style="24" bestFit="1" customWidth="1"/>
    <col min="4612" max="4612" width="18.28515625" style="24" bestFit="1" customWidth="1"/>
    <col min="4613" max="4864" width="11.42578125" style="24"/>
    <col min="4865" max="4865" width="22.42578125" style="24" bestFit="1" customWidth="1"/>
    <col min="4866" max="4866" width="11.42578125" style="24"/>
    <col min="4867" max="4867" width="16.7109375" style="24" bestFit="1" customWidth="1"/>
    <col min="4868" max="4868" width="18.28515625" style="24" bestFit="1" customWidth="1"/>
    <col min="4869" max="5120" width="11.42578125" style="24"/>
    <col min="5121" max="5121" width="22.42578125" style="24" bestFit="1" customWidth="1"/>
    <col min="5122" max="5122" width="11.42578125" style="24"/>
    <col min="5123" max="5123" width="16.7109375" style="24" bestFit="1" customWidth="1"/>
    <col min="5124" max="5124" width="18.28515625" style="24" bestFit="1" customWidth="1"/>
    <col min="5125" max="5376" width="11.42578125" style="24"/>
    <col min="5377" max="5377" width="22.42578125" style="24" bestFit="1" customWidth="1"/>
    <col min="5378" max="5378" width="11.42578125" style="24"/>
    <col min="5379" max="5379" width="16.7109375" style="24" bestFit="1" customWidth="1"/>
    <col min="5380" max="5380" width="18.28515625" style="24" bestFit="1" customWidth="1"/>
    <col min="5381" max="5632" width="11.42578125" style="24"/>
    <col min="5633" max="5633" width="22.42578125" style="24" bestFit="1" customWidth="1"/>
    <col min="5634" max="5634" width="11.42578125" style="24"/>
    <col min="5635" max="5635" width="16.7109375" style="24" bestFit="1" customWidth="1"/>
    <col min="5636" max="5636" width="18.28515625" style="24" bestFit="1" customWidth="1"/>
    <col min="5637" max="5888" width="11.42578125" style="24"/>
    <col min="5889" max="5889" width="22.42578125" style="24" bestFit="1" customWidth="1"/>
    <col min="5890" max="5890" width="11.42578125" style="24"/>
    <col min="5891" max="5891" width="16.7109375" style="24" bestFit="1" customWidth="1"/>
    <col min="5892" max="5892" width="18.28515625" style="24" bestFit="1" customWidth="1"/>
    <col min="5893" max="6144" width="11.42578125" style="24"/>
    <col min="6145" max="6145" width="22.42578125" style="24" bestFit="1" customWidth="1"/>
    <col min="6146" max="6146" width="11.42578125" style="24"/>
    <col min="6147" max="6147" width="16.7109375" style="24" bestFit="1" customWidth="1"/>
    <col min="6148" max="6148" width="18.28515625" style="24" bestFit="1" customWidth="1"/>
    <col min="6149" max="6400" width="11.42578125" style="24"/>
    <col min="6401" max="6401" width="22.42578125" style="24" bestFit="1" customWidth="1"/>
    <col min="6402" max="6402" width="11.42578125" style="24"/>
    <col min="6403" max="6403" width="16.7109375" style="24" bestFit="1" customWidth="1"/>
    <col min="6404" max="6404" width="18.28515625" style="24" bestFit="1" customWidth="1"/>
    <col min="6405" max="6656" width="11.42578125" style="24"/>
    <col min="6657" max="6657" width="22.42578125" style="24" bestFit="1" customWidth="1"/>
    <col min="6658" max="6658" width="11.42578125" style="24"/>
    <col min="6659" max="6659" width="16.7109375" style="24" bestFit="1" customWidth="1"/>
    <col min="6660" max="6660" width="18.28515625" style="24" bestFit="1" customWidth="1"/>
    <col min="6661" max="6912" width="11.42578125" style="24"/>
    <col min="6913" max="6913" width="22.42578125" style="24" bestFit="1" customWidth="1"/>
    <col min="6914" max="6914" width="11.42578125" style="24"/>
    <col min="6915" max="6915" width="16.7109375" style="24" bestFit="1" customWidth="1"/>
    <col min="6916" max="6916" width="18.28515625" style="24" bestFit="1" customWidth="1"/>
    <col min="6917" max="7168" width="11.42578125" style="24"/>
    <col min="7169" max="7169" width="22.42578125" style="24" bestFit="1" customWidth="1"/>
    <col min="7170" max="7170" width="11.42578125" style="24"/>
    <col min="7171" max="7171" width="16.7109375" style="24" bestFit="1" customWidth="1"/>
    <col min="7172" max="7172" width="18.28515625" style="24" bestFit="1" customWidth="1"/>
    <col min="7173" max="7424" width="11.42578125" style="24"/>
    <col min="7425" max="7425" width="22.42578125" style="24" bestFit="1" customWidth="1"/>
    <col min="7426" max="7426" width="11.42578125" style="24"/>
    <col min="7427" max="7427" width="16.7109375" style="24" bestFit="1" customWidth="1"/>
    <col min="7428" max="7428" width="18.28515625" style="24" bestFit="1" customWidth="1"/>
    <col min="7429" max="7680" width="11.42578125" style="24"/>
    <col min="7681" max="7681" width="22.42578125" style="24" bestFit="1" customWidth="1"/>
    <col min="7682" max="7682" width="11.42578125" style="24"/>
    <col min="7683" max="7683" width="16.7109375" style="24" bestFit="1" customWidth="1"/>
    <col min="7684" max="7684" width="18.28515625" style="24" bestFit="1" customWidth="1"/>
    <col min="7685" max="7936" width="11.42578125" style="24"/>
    <col min="7937" max="7937" width="22.42578125" style="24" bestFit="1" customWidth="1"/>
    <col min="7938" max="7938" width="11.42578125" style="24"/>
    <col min="7939" max="7939" width="16.7109375" style="24" bestFit="1" customWidth="1"/>
    <col min="7940" max="7940" width="18.28515625" style="24" bestFit="1" customWidth="1"/>
    <col min="7941" max="8192" width="11.42578125" style="24"/>
    <col min="8193" max="8193" width="22.42578125" style="24" bestFit="1" customWidth="1"/>
    <col min="8194" max="8194" width="11.42578125" style="24"/>
    <col min="8195" max="8195" width="16.7109375" style="24" bestFit="1" customWidth="1"/>
    <col min="8196" max="8196" width="18.28515625" style="24" bestFit="1" customWidth="1"/>
    <col min="8197" max="8448" width="11.42578125" style="24"/>
    <col min="8449" max="8449" width="22.42578125" style="24" bestFit="1" customWidth="1"/>
    <col min="8450" max="8450" width="11.42578125" style="24"/>
    <col min="8451" max="8451" width="16.7109375" style="24" bestFit="1" customWidth="1"/>
    <col min="8452" max="8452" width="18.28515625" style="24" bestFit="1" customWidth="1"/>
    <col min="8453" max="8704" width="11.42578125" style="24"/>
    <col min="8705" max="8705" width="22.42578125" style="24" bestFit="1" customWidth="1"/>
    <col min="8706" max="8706" width="11.42578125" style="24"/>
    <col min="8707" max="8707" width="16.7109375" style="24" bestFit="1" customWidth="1"/>
    <col min="8708" max="8708" width="18.28515625" style="24" bestFit="1" customWidth="1"/>
    <col min="8709" max="8960" width="11.42578125" style="24"/>
    <col min="8961" max="8961" width="22.42578125" style="24" bestFit="1" customWidth="1"/>
    <col min="8962" max="8962" width="11.42578125" style="24"/>
    <col min="8963" max="8963" width="16.7109375" style="24" bestFit="1" customWidth="1"/>
    <col min="8964" max="8964" width="18.28515625" style="24" bestFit="1" customWidth="1"/>
    <col min="8965" max="9216" width="11.42578125" style="24"/>
    <col min="9217" max="9217" width="22.42578125" style="24" bestFit="1" customWidth="1"/>
    <col min="9218" max="9218" width="11.42578125" style="24"/>
    <col min="9219" max="9219" width="16.7109375" style="24" bestFit="1" customWidth="1"/>
    <col min="9220" max="9220" width="18.28515625" style="24" bestFit="1" customWidth="1"/>
    <col min="9221" max="9472" width="11.42578125" style="24"/>
    <col min="9473" max="9473" width="22.42578125" style="24" bestFit="1" customWidth="1"/>
    <col min="9474" max="9474" width="11.42578125" style="24"/>
    <col min="9475" max="9475" width="16.7109375" style="24" bestFit="1" customWidth="1"/>
    <col min="9476" max="9476" width="18.28515625" style="24" bestFit="1" customWidth="1"/>
    <col min="9477" max="9728" width="11.42578125" style="24"/>
    <col min="9729" max="9729" width="22.42578125" style="24" bestFit="1" customWidth="1"/>
    <col min="9730" max="9730" width="11.42578125" style="24"/>
    <col min="9731" max="9731" width="16.7109375" style="24" bestFit="1" customWidth="1"/>
    <col min="9732" max="9732" width="18.28515625" style="24" bestFit="1" customWidth="1"/>
    <col min="9733" max="9984" width="11.42578125" style="24"/>
    <col min="9985" max="9985" width="22.42578125" style="24" bestFit="1" customWidth="1"/>
    <col min="9986" max="9986" width="11.42578125" style="24"/>
    <col min="9987" max="9987" width="16.7109375" style="24" bestFit="1" customWidth="1"/>
    <col min="9988" max="9988" width="18.28515625" style="24" bestFit="1" customWidth="1"/>
    <col min="9989" max="10240" width="11.42578125" style="24"/>
    <col min="10241" max="10241" width="22.42578125" style="24" bestFit="1" customWidth="1"/>
    <col min="10242" max="10242" width="11.42578125" style="24"/>
    <col min="10243" max="10243" width="16.7109375" style="24" bestFit="1" customWidth="1"/>
    <col min="10244" max="10244" width="18.28515625" style="24" bestFit="1" customWidth="1"/>
    <col min="10245" max="10496" width="11.42578125" style="24"/>
    <col min="10497" max="10497" width="22.42578125" style="24" bestFit="1" customWidth="1"/>
    <col min="10498" max="10498" width="11.42578125" style="24"/>
    <col min="10499" max="10499" width="16.7109375" style="24" bestFit="1" customWidth="1"/>
    <col min="10500" max="10500" width="18.28515625" style="24" bestFit="1" customWidth="1"/>
    <col min="10501" max="10752" width="11.42578125" style="24"/>
    <col min="10753" max="10753" width="22.42578125" style="24" bestFit="1" customWidth="1"/>
    <col min="10754" max="10754" width="11.42578125" style="24"/>
    <col min="10755" max="10755" width="16.7109375" style="24" bestFit="1" customWidth="1"/>
    <col min="10756" max="10756" width="18.28515625" style="24" bestFit="1" customWidth="1"/>
    <col min="10757" max="11008" width="11.42578125" style="24"/>
    <col min="11009" max="11009" width="22.42578125" style="24" bestFit="1" customWidth="1"/>
    <col min="11010" max="11010" width="11.42578125" style="24"/>
    <col min="11011" max="11011" width="16.7109375" style="24" bestFit="1" customWidth="1"/>
    <col min="11012" max="11012" width="18.28515625" style="24" bestFit="1" customWidth="1"/>
    <col min="11013" max="11264" width="11.42578125" style="24"/>
    <col min="11265" max="11265" width="22.42578125" style="24" bestFit="1" customWidth="1"/>
    <col min="11266" max="11266" width="11.42578125" style="24"/>
    <col min="11267" max="11267" width="16.7109375" style="24" bestFit="1" customWidth="1"/>
    <col min="11268" max="11268" width="18.28515625" style="24" bestFit="1" customWidth="1"/>
    <col min="11269" max="11520" width="11.42578125" style="24"/>
    <col min="11521" max="11521" width="22.42578125" style="24" bestFit="1" customWidth="1"/>
    <col min="11522" max="11522" width="11.42578125" style="24"/>
    <col min="11523" max="11523" width="16.7109375" style="24" bestFit="1" customWidth="1"/>
    <col min="11524" max="11524" width="18.28515625" style="24" bestFit="1" customWidth="1"/>
    <col min="11525" max="11776" width="11.42578125" style="24"/>
    <col min="11777" max="11777" width="22.42578125" style="24" bestFit="1" customWidth="1"/>
    <col min="11778" max="11778" width="11.42578125" style="24"/>
    <col min="11779" max="11779" width="16.7109375" style="24" bestFit="1" customWidth="1"/>
    <col min="11780" max="11780" width="18.28515625" style="24" bestFit="1" customWidth="1"/>
    <col min="11781" max="12032" width="11.42578125" style="24"/>
    <col min="12033" max="12033" width="22.42578125" style="24" bestFit="1" customWidth="1"/>
    <col min="12034" max="12034" width="11.42578125" style="24"/>
    <col min="12035" max="12035" width="16.7109375" style="24" bestFit="1" customWidth="1"/>
    <col min="12036" max="12036" width="18.28515625" style="24" bestFit="1" customWidth="1"/>
    <col min="12037" max="12288" width="11.42578125" style="24"/>
    <col min="12289" max="12289" width="22.42578125" style="24" bestFit="1" customWidth="1"/>
    <col min="12290" max="12290" width="11.42578125" style="24"/>
    <col min="12291" max="12291" width="16.7109375" style="24" bestFit="1" customWidth="1"/>
    <col min="12292" max="12292" width="18.28515625" style="24" bestFit="1" customWidth="1"/>
    <col min="12293" max="12544" width="11.42578125" style="24"/>
    <col min="12545" max="12545" width="22.42578125" style="24" bestFit="1" customWidth="1"/>
    <col min="12546" max="12546" width="11.42578125" style="24"/>
    <col min="12547" max="12547" width="16.7109375" style="24" bestFit="1" customWidth="1"/>
    <col min="12548" max="12548" width="18.28515625" style="24" bestFit="1" customWidth="1"/>
    <col min="12549" max="12800" width="11.42578125" style="24"/>
    <col min="12801" max="12801" width="22.42578125" style="24" bestFit="1" customWidth="1"/>
    <col min="12802" max="12802" width="11.42578125" style="24"/>
    <col min="12803" max="12803" width="16.7109375" style="24" bestFit="1" customWidth="1"/>
    <col min="12804" max="12804" width="18.28515625" style="24" bestFit="1" customWidth="1"/>
    <col min="12805" max="13056" width="11.42578125" style="24"/>
    <col min="13057" max="13057" width="22.42578125" style="24" bestFit="1" customWidth="1"/>
    <col min="13058" max="13058" width="11.42578125" style="24"/>
    <col min="13059" max="13059" width="16.7109375" style="24" bestFit="1" customWidth="1"/>
    <col min="13060" max="13060" width="18.28515625" style="24" bestFit="1" customWidth="1"/>
    <col min="13061" max="13312" width="11.42578125" style="24"/>
    <col min="13313" max="13313" width="22.42578125" style="24" bestFit="1" customWidth="1"/>
    <col min="13314" max="13314" width="11.42578125" style="24"/>
    <col min="13315" max="13315" width="16.7109375" style="24" bestFit="1" customWidth="1"/>
    <col min="13316" max="13316" width="18.28515625" style="24" bestFit="1" customWidth="1"/>
    <col min="13317" max="13568" width="11.42578125" style="24"/>
    <col min="13569" max="13569" width="22.42578125" style="24" bestFit="1" customWidth="1"/>
    <col min="13570" max="13570" width="11.42578125" style="24"/>
    <col min="13571" max="13571" width="16.7109375" style="24" bestFit="1" customWidth="1"/>
    <col min="13572" max="13572" width="18.28515625" style="24" bestFit="1" customWidth="1"/>
    <col min="13573" max="13824" width="11.42578125" style="24"/>
    <col min="13825" max="13825" width="22.42578125" style="24" bestFit="1" customWidth="1"/>
    <col min="13826" max="13826" width="11.42578125" style="24"/>
    <col min="13827" max="13827" width="16.7109375" style="24" bestFit="1" customWidth="1"/>
    <col min="13828" max="13828" width="18.28515625" style="24" bestFit="1" customWidth="1"/>
    <col min="13829" max="14080" width="11.42578125" style="24"/>
    <col min="14081" max="14081" width="22.42578125" style="24" bestFit="1" customWidth="1"/>
    <col min="14082" max="14082" width="11.42578125" style="24"/>
    <col min="14083" max="14083" width="16.7109375" style="24" bestFit="1" customWidth="1"/>
    <col min="14084" max="14084" width="18.28515625" style="24" bestFit="1" customWidth="1"/>
    <col min="14085" max="14336" width="11.42578125" style="24"/>
    <col min="14337" max="14337" width="22.42578125" style="24" bestFit="1" customWidth="1"/>
    <col min="14338" max="14338" width="11.42578125" style="24"/>
    <col min="14339" max="14339" width="16.7109375" style="24" bestFit="1" customWidth="1"/>
    <col min="14340" max="14340" width="18.28515625" style="24" bestFit="1" customWidth="1"/>
    <col min="14341" max="14592" width="11.42578125" style="24"/>
    <col min="14593" max="14593" width="22.42578125" style="24" bestFit="1" customWidth="1"/>
    <col min="14594" max="14594" width="11.42578125" style="24"/>
    <col min="14595" max="14595" width="16.7109375" style="24" bestFit="1" customWidth="1"/>
    <col min="14596" max="14596" width="18.28515625" style="24" bestFit="1" customWidth="1"/>
    <col min="14597" max="14848" width="11.42578125" style="24"/>
    <col min="14849" max="14849" width="22.42578125" style="24" bestFit="1" customWidth="1"/>
    <col min="14850" max="14850" width="11.42578125" style="24"/>
    <col min="14851" max="14851" width="16.7109375" style="24" bestFit="1" customWidth="1"/>
    <col min="14852" max="14852" width="18.28515625" style="24" bestFit="1" customWidth="1"/>
    <col min="14853" max="15104" width="11.42578125" style="24"/>
    <col min="15105" max="15105" width="22.42578125" style="24" bestFit="1" customWidth="1"/>
    <col min="15106" max="15106" width="11.42578125" style="24"/>
    <col min="15107" max="15107" width="16.7109375" style="24" bestFit="1" customWidth="1"/>
    <col min="15108" max="15108" width="18.28515625" style="24" bestFit="1" customWidth="1"/>
    <col min="15109" max="15360" width="11.42578125" style="24"/>
    <col min="15361" max="15361" width="22.42578125" style="24" bestFit="1" customWidth="1"/>
    <col min="15362" max="15362" width="11.42578125" style="24"/>
    <col min="15363" max="15363" width="16.7109375" style="24" bestFit="1" customWidth="1"/>
    <col min="15364" max="15364" width="18.28515625" style="24" bestFit="1" customWidth="1"/>
    <col min="15365" max="15616" width="11.42578125" style="24"/>
    <col min="15617" max="15617" width="22.42578125" style="24" bestFit="1" customWidth="1"/>
    <col min="15618" max="15618" width="11.42578125" style="24"/>
    <col min="15619" max="15619" width="16.7109375" style="24" bestFit="1" customWidth="1"/>
    <col min="15620" max="15620" width="18.28515625" style="24" bestFit="1" customWidth="1"/>
    <col min="15621" max="15872" width="11.42578125" style="24"/>
    <col min="15873" max="15873" width="22.42578125" style="24" bestFit="1" customWidth="1"/>
    <col min="15874" max="15874" width="11.42578125" style="24"/>
    <col min="15875" max="15875" width="16.7109375" style="24" bestFit="1" customWidth="1"/>
    <col min="15876" max="15876" width="18.28515625" style="24" bestFit="1" customWidth="1"/>
    <col min="15877" max="16128" width="11.42578125" style="24"/>
    <col min="16129" max="16129" width="22.42578125" style="24" bestFit="1" customWidth="1"/>
    <col min="16130" max="16130" width="11.42578125" style="24"/>
    <col min="16131" max="16131" width="16.7109375" style="24" bestFit="1" customWidth="1"/>
    <col min="16132" max="16132" width="18.28515625" style="24" bestFit="1" customWidth="1"/>
    <col min="16133" max="16384" width="11.42578125" style="24"/>
  </cols>
  <sheetData>
    <row r="1" spans="1:6" x14ac:dyDescent="0.2">
      <c r="B1" s="27"/>
      <c r="C1" s="27"/>
      <c r="D1" s="27"/>
      <c r="E1" s="27"/>
      <c r="F1" s="27"/>
    </row>
    <row r="2" spans="1:6" x14ac:dyDescent="0.2">
      <c r="A2" s="27"/>
      <c r="B2" s="27"/>
      <c r="C2" s="27"/>
      <c r="D2" s="27"/>
      <c r="E2" s="27"/>
      <c r="F2" s="27"/>
    </row>
    <row r="3" spans="1:6" x14ac:dyDescent="0.2">
      <c r="B3" s="27"/>
      <c r="C3" s="27"/>
      <c r="D3" s="27"/>
      <c r="E3" s="27"/>
      <c r="F3" s="27"/>
    </row>
    <row r="4" spans="1:6" x14ac:dyDescent="0.2">
      <c r="A4" s="28"/>
      <c r="B4" s="27"/>
      <c r="C4" s="27"/>
      <c r="D4" s="27"/>
      <c r="E4" s="27"/>
      <c r="F4" s="27"/>
    </row>
    <row r="5" spans="1:6" x14ac:dyDescent="0.2">
      <c r="A5" s="28"/>
      <c r="B5" s="27"/>
      <c r="C5" s="27"/>
      <c r="D5" s="27"/>
      <c r="E5" s="27"/>
      <c r="F5" s="27"/>
    </row>
    <row r="6" spans="1:6" x14ac:dyDescent="0.2">
      <c r="B6" s="29"/>
      <c r="C6" s="29"/>
      <c r="D6" s="29"/>
      <c r="E6" s="27"/>
      <c r="F6" s="27"/>
    </row>
    <row r="7" spans="1:6" ht="15.75" x14ac:dyDescent="0.25">
      <c r="A7" s="26" t="s">
        <v>61</v>
      </c>
      <c r="B7" s="31"/>
      <c r="C7" s="55"/>
      <c r="D7" s="33"/>
      <c r="E7" s="27"/>
      <c r="F7" s="42"/>
    </row>
    <row r="8" spans="1:6" ht="15.75" x14ac:dyDescent="0.25">
      <c r="A8" s="26" t="s">
        <v>117</v>
      </c>
      <c r="B8" s="31"/>
      <c r="C8" s="32"/>
      <c r="D8" s="33"/>
      <c r="E8" s="27"/>
      <c r="F8" s="27"/>
    </row>
    <row r="9" spans="1:6" ht="15" x14ac:dyDescent="0.25">
      <c r="A9" s="27"/>
      <c r="B9" s="31"/>
      <c r="C9" s="32"/>
      <c r="D9" s="33"/>
      <c r="E9" s="27"/>
      <c r="F9" s="27"/>
    </row>
    <row r="10" spans="1:6" ht="15" x14ac:dyDescent="0.25">
      <c r="A10" s="30" t="s">
        <v>140</v>
      </c>
      <c r="B10" s="31"/>
      <c r="C10" s="32"/>
      <c r="D10" s="33"/>
      <c r="E10" s="27"/>
      <c r="F10" s="27"/>
    </row>
    <row r="11" spans="1:6" ht="15" x14ac:dyDescent="0.25">
      <c r="A11" s="27"/>
      <c r="B11" s="31"/>
      <c r="C11" s="32"/>
      <c r="D11" s="33"/>
      <c r="E11" s="27"/>
      <c r="F11" s="27"/>
    </row>
    <row r="12" spans="1:6" ht="15" x14ac:dyDescent="0.25">
      <c r="A12" s="28" t="s">
        <v>118</v>
      </c>
      <c r="B12" s="31"/>
      <c r="C12" s="32"/>
      <c r="D12" s="33"/>
      <c r="E12" s="27"/>
      <c r="F12" s="27"/>
    </row>
    <row r="13" spans="1:6" ht="15" x14ac:dyDescent="0.25">
      <c r="A13" s="27" t="s">
        <v>150</v>
      </c>
      <c r="B13" s="31"/>
      <c r="C13" s="32"/>
      <c r="D13" s="33"/>
      <c r="E13" s="27"/>
      <c r="F13" s="27"/>
    </row>
    <row r="14" spans="1:6" ht="15" x14ac:dyDescent="0.25">
      <c r="A14" s="27"/>
      <c r="B14" s="31"/>
      <c r="C14" s="32"/>
      <c r="D14" s="33"/>
      <c r="E14" s="27"/>
      <c r="F14" s="27"/>
    </row>
    <row r="15" spans="1:6" ht="15" x14ac:dyDescent="0.25">
      <c r="A15" s="28" t="s">
        <v>115</v>
      </c>
      <c r="B15" s="31"/>
      <c r="C15" s="32"/>
      <c r="D15" s="33"/>
      <c r="E15" s="27"/>
      <c r="F15" s="27"/>
    </row>
    <row r="16" spans="1:6" ht="15" x14ac:dyDescent="0.25">
      <c r="A16" s="30" t="s">
        <v>147</v>
      </c>
      <c r="B16" s="31"/>
      <c r="C16" s="32"/>
      <c r="D16" s="33"/>
      <c r="E16" s="27"/>
      <c r="F16" s="27"/>
    </row>
    <row r="17" spans="1:6" ht="15" x14ac:dyDescent="0.25">
      <c r="A17" s="56" t="s">
        <v>137</v>
      </c>
      <c r="B17" s="31"/>
      <c r="C17" s="32"/>
      <c r="D17" s="33"/>
      <c r="E17" s="27"/>
      <c r="F17" s="27"/>
    </row>
    <row r="18" spans="1:6" ht="15" x14ac:dyDescent="0.25">
      <c r="A18" s="30" t="s">
        <v>138</v>
      </c>
      <c r="B18" s="31"/>
      <c r="C18" s="32"/>
      <c r="D18" s="33"/>
      <c r="E18" s="27"/>
      <c r="F18" s="27"/>
    </row>
    <row r="19" spans="1:6" ht="15" x14ac:dyDescent="0.25">
      <c r="A19" s="27"/>
      <c r="B19" s="31"/>
      <c r="C19" s="32"/>
      <c r="D19" s="33"/>
      <c r="E19" s="27"/>
      <c r="F19" s="27"/>
    </row>
    <row r="20" spans="1:6" ht="15" x14ac:dyDescent="0.25">
      <c r="A20" s="28" t="s">
        <v>119</v>
      </c>
      <c r="B20" s="31"/>
      <c r="C20" s="32"/>
      <c r="D20" s="33"/>
      <c r="E20" s="27"/>
      <c r="F20" s="27"/>
    </row>
    <row r="21" spans="1:6" ht="15" x14ac:dyDescent="0.25">
      <c r="A21" s="30" t="s">
        <v>120</v>
      </c>
      <c r="B21" s="31"/>
      <c r="C21" s="32"/>
      <c r="D21" s="33"/>
      <c r="E21" s="27"/>
      <c r="F21" s="27"/>
    </row>
    <row r="22" spans="1:6" ht="15" x14ac:dyDescent="0.25">
      <c r="A22" s="27"/>
      <c r="B22" s="31"/>
      <c r="C22" s="32"/>
      <c r="D22" s="33"/>
      <c r="E22" s="27"/>
      <c r="F22" s="27"/>
    </row>
    <row r="23" spans="1:6" ht="15" x14ac:dyDescent="0.25">
      <c r="A23" s="28" t="s">
        <v>121</v>
      </c>
      <c r="B23" s="31"/>
      <c r="C23" s="32"/>
      <c r="D23" s="33"/>
      <c r="E23" s="27"/>
      <c r="F23" s="27"/>
    </row>
    <row r="24" spans="1:6" ht="15" x14ac:dyDescent="0.25">
      <c r="A24" s="30" t="s">
        <v>122</v>
      </c>
      <c r="B24" s="31"/>
      <c r="C24" s="32"/>
      <c r="D24" s="33"/>
      <c r="E24" s="27"/>
      <c r="F24" s="27"/>
    </row>
    <row r="25" spans="1:6" ht="15" x14ac:dyDescent="0.25">
      <c r="A25" s="27"/>
      <c r="B25" s="31"/>
      <c r="C25" s="32"/>
      <c r="D25" s="33"/>
      <c r="E25" s="27"/>
      <c r="F25" s="27"/>
    </row>
    <row r="26" spans="1:6" ht="15" x14ac:dyDescent="0.25">
      <c r="A26" s="28" t="s">
        <v>123</v>
      </c>
      <c r="B26" s="31"/>
      <c r="C26" s="32"/>
      <c r="D26" s="33"/>
      <c r="E26" s="27"/>
      <c r="F26" s="27"/>
    </row>
    <row r="27" spans="1:6" ht="15" x14ac:dyDescent="0.25">
      <c r="A27" s="30" t="s">
        <v>129</v>
      </c>
      <c r="B27" s="31"/>
      <c r="C27" s="32"/>
      <c r="D27" s="33"/>
      <c r="E27" s="27"/>
      <c r="F27" s="27"/>
    </row>
    <row r="28" spans="1:6" ht="15" x14ac:dyDescent="0.25">
      <c r="A28" s="56" t="s">
        <v>133</v>
      </c>
      <c r="B28" s="31"/>
      <c r="C28" s="32"/>
      <c r="D28" s="33"/>
      <c r="E28" s="27"/>
      <c r="F28" s="27"/>
    </row>
    <row r="29" spans="1:6" ht="15" x14ac:dyDescent="0.25">
      <c r="A29" s="30" t="s">
        <v>139</v>
      </c>
      <c r="B29" s="31"/>
      <c r="C29" s="32"/>
      <c r="D29" s="33"/>
      <c r="E29" s="27"/>
      <c r="F29" s="27"/>
    </row>
    <row r="30" spans="1:6" ht="15" x14ac:dyDescent="0.25">
      <c r="A30" s="30"/>
      <c r="B30" s="31"/>
      <c r="C30" s="32"/>
      <c r="D30" s="33"/>
      <c r="E30" s="27"/>
      <c r="F30" s="27"/>
    </row>
    <row r="31" spans="1:6" ht="15" x14ac:dyDescent="0.25">
      <c r="A31" s="30" t="s">
        <v>141</v>
      </c>
      <c r="B31" s="31"/>
      <c r="C31" s="32"/>
      <c r="D31" s="33"/>
      <c r="E31" s="27"/>
      <c r="F31" s="27"/>
    </row>
    <row r="32" spans="1:6" ht="15" x14ac:dyDescent="0.25">
      <c r="A32" s="56" t="s">
        <v>142</v>
      </c>
      <c r="B32" s="31"/>
      <c r="C32" s="32"/>
      <c r="D32" s="33"/>
      <c r="E32" s="27"/>
      <c r="F32" s="27"/>
    </row>
    <row r="33" spans="1:6" ht="15" x14ac:dyDescent="0.25">
      <c r="A33" s="56"/>
      <c r="B33" s="31"/>
      <c r="C33" s="32"/>
      <c r="D33" s="33"/>
      <c r="E33" s="27"/>
      <c r="F33" s="27"/>
    </row>
    <row r="34" spans="1:6" ht="15" x14ac:dyDescent="0.25">
      <c r="A34" s="30" t="s">
        <v>143</v>
      </c>
      <c r="B34" s="31"/>
      <c r="C34" s="32"/>
      <c r="D34" s="33"/>
      <c r="E34" s="27"/>
      <c r="F34" s="27"/>
    </row>
    <row r="35" spans="1:6" ht="15" x14ac:dyDescent="0.25">
      <c r="A35" s="56" t="s">
        <v>144</v>
      </c>
      <c r="B35" s="31"/>
      <c r="C35" s="32"/>
      <c r="D35" s="33"/>
      <c r="E35" s="27"/>
      <c r="F35" s="27"/>
    </row>
    <row r="36" spans="1:6" ht="15" x14ac:dyDescent="0.25">
      <c r="A36" s="30"/>
      <c r="B36" s="31"/>
      <c r="C36" s="32"/>
      <c r="D36" s="33"/>
      <c r="E36" s="27"/>
      <c r="F36" s="27"/>
    </row>
    <row r="37" spans="1:6" ht="15" x14ac:dyDescent="0.25">
      <c r="A37" s="30" t="s">
        <v>145</v>
      </c>
      <c r="B37" s="31"/>
      <c r="C37" s="32"/>
      <c r="D37" s="33"/>
      <c r="E37" s="27"/>
      <c r="F37" s="27"/>
    </row>
    <row r="38" spans="1:6" ht="15" x14ac:dyDescent="0.25">
      <c r="A38" s="56" t="s">
        <v>146</v>
      </c>
      <c r="B38" s="31"/>
      <c r="C38" s="32"/>
      <c r="D38" s="33"/>
      <c r="E38" s="27"/>
      <c r="F38" s="27"/>
    </row>
    <row r="39" spans="1:6" ht="15" x14ac:dyDescent="0.25">
      <c r="A39" s="30"/>
      <c r="B39" s="31"/>
      <c r="C39" s="32"/>
      <c r="D39" s="33"/>
      <c r="E39" s="27"/>
      <c r="F39" s="27"/>
    </row>
    <row r="40" spans="1:6" ht="15" x14ac:dyDescent="0.25">
      <c r="A40" s="56" t="s">
        <v>135</v>
      </c>
      <c r="B40" s="31"/>
      <c r="C40" s="32"/>
      <c r="D40" s="33"/>
      <c r="E40" s="27"/>
      <c r="F40" s="27"/>
    </row>
    <row r="41" spans="1:6" ht="15" x14ac:dyDescent="0.25">
      <c r="A41" s="30" t="s">
        <v>136</v>
      </c>
      <c r="B41" s="31"/>
      <c r="C41" s="32"/>
      <c r="D41" s="33"/>
      <c r="E41" s="27"/>
      <c r="F41" s="27"/>
    </row>
    <row r="42" spans="1:6" ht="15" x14ac:dyDescent="0.25">
      <c r="A42" s="30"/>
      <c r="B42" s="31"/>
      <c r="C42" s="32"/>
      <c r="D42" s="33"/>
      <c r="E42" s="27"/>
      <c r="F42" s="27"/>
    </row>
    <row r="43" spans="1:6" ht="15" x14ac:dyDescent="0.25">
      <c r="A43" s="28" t="s">
        <v>124</v>
      </c>
      <c r="B43" s="31"/>
      <c r="C43" s="32"/>
      <c r="D43" s="33"/>
      <c r="E43" s="27"/>
      <c r="F43" s="27"/>
    </row>
    <row r="44" spans="1:6" ht="15" x14ac:dyDescent="0.25">
      <c r="A44" s="30" t="s">
        <v>128</v>
      </c>
      <c r="B44" s="31"/>
      <c r="C44" s="32"/>
      <c r="D44" s="33"/>
      <c r="E44" s="27"/>
      <c r="F44" s="27"/>
    </row>
    <row r="45" spans="1:6" ht="15" x14ac:dyDescent="0.25">
      <c r="A45" s="56" t="s">
        <v>134</v>
      </c>
      <c r="B45" s="31"/>
      <c r="C45" s="32"/>
      <c r="D45" s="33"/>
      <c r="E45" s="27"/>
      <c r="F45" s="27"/>
    </row>
    <row r="46" spans="1:6" ht="15" x14ac:dyDescent="0.25">
      <c r="A46" s="30" t="s">
        <v>125</v>
      </c>
      <c r="B46" s="31"/>
      <c r="C46" s="32"/>
      <c r="D46" s="33"/>
      <c r="E46" s="27"/>
      <c r="F46" s="27"/>
    </row>
    <row r="47" spans="1:6" ht="15" x14ac:dyDescent="0.25">
      <c r="A47" s="30" t="s">
        <v>126</v>
      </c>
      <c r="B47" s="31"/>
      <c r="C47" s="32"/>
      <c r="D47" s="33"/>
      <c r="E47" s="27"/>
      <c r="F47" s="27"/>
    </row>
    <row r="48" spans="1:6" ht="15" x14ac:dyDescent="0.25">
      <c r="A48" s="56" t="s">
        <v>127</v>
      </c>
      <c r="B48" s="31"/>
      <c r="C48" s="32"/>
      <c r="D48" s="33"/>
      <c r="E48" s="27"/>
      <c r="F48" s="27"/>
    </row>
    <row r="49" spans="1:14" ht="15" x14ac:dyDescent="0.25">
      <c r="A49" s="27"/>
      <c r="B49" s="31"/>
      <c r="C49" s="32"/>
      <c r="D49" s="33"/>
      <c r="E49" s="27"/>
      <c r="F49" s="27"/>
    </row>
    <row r="52" spans="1:14" ht="15" x14ac:dyDescent="0.25">
      <c r="N52" s="2" t="s">
        <v>151</v>
      </c>
    </row>
    <row r="53" spans="1:14" ht="15" x14ac:dyDescent="0.25">
      <c r="N53" s="2" t="s">
        <v>152</v>
      </c>
    </row>
    <row r="54" spans="1:14" ht="15" x14ac:dyDescent="0.25">
      <c r="N54" s="2"/>
    </row>
  </sheetData>
  <sheetProtection algorithmName="SHA-512" hashValue="1Hrn0q540/vBDfLx2Z3HQXe2l8k42OuD9c7OM+1ClNWSpQV9F/LQ2pBLH+beS+ZRa5jgT0YhmNQy1r/k4Ff6sw==" saltValue="s/k99/NzqraYKMFhcTYuMg==" spinCount="100000" sheet="1" objects="1" scenarios="1" selectLockedCells="1" selectUnlockedCells="1"/>
  <pageMargins left="0.7" right="0.7" top="0.75" bottom="0.75" header="0.3" footer="0.3"/>
  <pageSetup paperSize="9" scale="10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A793-376D-421C-897F-40F67BA233C7}">
  <dimension ref="A1:F88"/>
  <sheetViews>
    <sheetView zoomScaleNormal="100" zoomScaleSheetLayoutView="120" workbookViewId="0"/>
  </sheetViews>
  <sheetFormatPr defaultColWidth="11.42578125" defaultRowHeight="12.75" x14ac:dyDescent="0.2"/>
  <cols>
    <col min="1" max="1" width="22.42578125" style="24" bestFit="1" customWidth="1"/>
    <col min="2" max="2" width="11.42578125" style="24" customWidth="1"/>
    <col min="3" max="3" width="16.7109375" style="24" bestFit="1" customWidth="1"/>
    <col min="4" max="4" width="18.28515625" style="24" bestFit="1" customWidth="1"/>
    <col min="5" max="256" width="11.42578125" style="24"/>
    <col min="257" max="257" width="22.42578125" style="24" bestFit="1" customWidth="1"/>
    <col min="258" max="258" width="11.42578125" style="24"/>
    <col min="259" max="259" width="16.7109375" style="24" bestFit="1" customWidth="1"/>
    <col min="260" max="260" width="18.28515625" style="24" bestFit="1" customWidth="1"/>
    <col min="261" max="512" width="11.42578125" style="24"/>
    <col min="513" max="513" width="22.42578125" style="24" bestFit="1" customWidth="1"/>
    <col min="514" max="514" width="11.42578125" style="24"/>
    <col min="515" max="515" width="16.7109375" style="24" bestFit="1" customWidth="1"/>
    <col min="516" max="516" width="18.28515625" style="24" bestFit="1" customWidth="1"/>
    <col min="517" max="768" width="11.42578125" style="24"/>
    <col min="769" max="769" width="22.42578125" style="24" bestFit="1" customWidth="1"/>
    <col min="770" max="770" width="11.42578125" style="24"/>
    <col min="771" max="771" width="16.7109375" style="24" bestFit="1" customWidth="1"/>
    <col min="772" max="772" width="18.28515625" style="24" bestFit="1" customWidth="1"/>
    <col min="773" max="1024" width="11.42578125" style="24"/>
    <col min="1025" max="1025" width="22.42578125" style="24" bestFit="1" customWidth="1"/>
    <col min="1026" max="1026" width="11.42578125" style="24"/>
    <col min="1027" max="1027" width="16.7109375" style="24" bestFit="1" customWidth="1"/>
    <col min="1028" max="1028" width="18.28515625" style="24" bestFit="1" customWidth="1"/>
    <col min="1029" max="1280" width="11.42578125" style="24"/>
    <col min="1281" max="1281" width="22.42578125" style="24" bestFit="1" customWidth="1"/>
    <col min="1282" max="1282" width="11.42578125" style="24"/>
    <col min="1283" max="1283" width="16.7109375" style="24" bestFit="1" customWidth="1"/>
    <col min="1284" max="1284" width="18.28515625" style="24" bestFit="1" customWidth="1"/>
    <col min="1285" max="1536" width="11.42578125" style="24"/>
    <col min="1537" max="1537" width="22.42578125" style="24" bestFit="1" customWidth="1"/>
    <col min="1538" max="1538" width="11.42578125" style="24"/>
    <col min="1539" max="1539" width="16.7109375" style="24" bestFit="1" customWidth="1"/>
    <col min="1540" max="1540" width="18.28515625" style="24" bestFit="1" customWidth="1"/>
    <col min="1541" max="1792" width="11.42578125" style="24"/>
    <col min="1793" max="1793" width="22.42578125" style="24" bestFit="1" customWidth="1"/>
    <col min="1794" max="1794" width="11.42578125" style="24"/>
    <col min="1795" max="1795" width="16.7109375" style="24" bestFit="1" customWidth="1"/>
    <col min="1796" max="1796" width="18.28515625" style="24" bestFit="1" customWidth="1"/>
    <col min="1797" max="2048" width="11.42578125" style="24"/>
    <col min="2049" max="2049" width="22.42578125" style="24" bestFit="1" customWidth="1"/>
    <col min="2050" max="2050" width="11.42578125" style="24"/>
    <col min="2051" max="2051" width="16.7109375" style="24" bestFit="1" customWidth="1"/>
    <col min="2052" max="2052" width="18.28515625" style="24" bestFit="1" customWidth="1"/>
    <col min="2053" max="2304" width="11.42578125" style="24"/>
    <col min="2305" max="2305" width="22.42578125" style="24" bestFit="1" customWidth="1"/>
    <col min="2306" max="2306" width="11.42578125" style="24"/>
    <col min="2307" max="2307" width="16.7109375" style="24" bestFit="1" customWidth="1"/>
    <col min="2308" max="2308" width="18.28515625" style="24" bestFit="1" customWidth="1"/>
    <col min="2309" max="2560" width="11.42578125" style="24"/>
    <col min="2561" max="2561" width="22.42578125" style="24" bestFit="1" customWidth="1"/>
    <col min="2562" max="2562" width="11.42578125" style="24"/>
    <col min="2563" max="2563" width="16.7109375" style="24" bestFit="1" customWidth="1"/>
    <col min="2564" max="2564" width="18.28515625" style="24" bestFit="1" customWidth="1"/>
    <col min="2565" max="2816" width="11.42578125" style="24"/>
    <col min="2817" max="2817" width="22.42578125" style="24" bestFit="1" customWidth="1"/>
    <col min="2818" max="2818" width="11.42578125" style="24"/>
    <col min="2819" max="2819" width="16.7109375" style="24" bestFit="1" customWidth="1"/>
    <col min="2820" max="2820" width="18.28515625" style="24" bestFit="1" customWidth="1"/>
    <col min="2821" max="3072" width="11.42578125" style="24"/>
    <col min="3073" max="3073" width="22.42578125" style="24" bestFit="1" customWidth="1"/>
    <col min="3074" max="3074" width="11.42578125" style="24"/>
    <col min="3075" max="3075" width="16.7109375" style="24" bestFit="1" customWidth="1"/>
    <col min="3076" max="3076" width="18.28515625" style="24" bestFit="1" customWidth="1"/>
    <col min="3077" max="3328" width="11.42578125" style="24"/>
    <col min="3329" max="3329" width="22.42578125" style="24" bestFit="1" customWidth="1"/>
    <col min="3330" max="3330" width="11.42578125" style="24"/>
    <col min="3331" max="3331" width="16.7109375" style="24" bestFit="1" customWidth="1"/>
    <col min="3332" max="3332" width="18.28515625" style="24" bestFit="1" customWidth="1"/>
    <col min="3333" max="3584" width="11.42578125" style="24"/>
    <col min="3585" max="3585" width="22.42578125" style="24" bestFit="1" customWidth="1"/>
    <col min="3586" max="3586" width="11.42578125" style="24"/>
    <col min="3587" max="3587" width="16.7109375" style="24" bestFit="1" customWidth="1"/>
    <col min="3588" max="3588" width="18.28515625" style="24" bestFit="1" customWidth="1"/>
    <col min="3589" max="3840" width="11.42578125" style="24"/>
    <col min="3841" max="3841" width="22.42578125" style="24" bestFit="1" customWidth="1"/>
    <col min="3842" max="3842" width="11.42578125" style="24"/>
    <col min="3843" max="3843" width="16.7109375" style="24" bestFit="1" customWidth="1"/>
    <col min="3844" max="3844" width="18.28515625" style="24" bestFit="1" customWidth="1"/>
    <col min="3845" max="4096" width="11.42578125" style="24"/>
    <col min="4097" max="4097" width="22.42578125" style="24" bestFit="1" customWidth="1"/>
    <col min="4098" max="4098" width="11.42578125" style="24"/>
    <col min="4099" max="4099" width="16.7109375" style="24" bestFit="1" customWidth="1"/>
    <col min="4100" max="4100" width="18.28515625" style="24" bestFit="1" customWidth="1"/>
    <col min="4101" max="4352" width="11.42578125" style="24"/>
    <col min="4353" max="4353" width="22.42578125" style="24" bestFit="1" customWidth="1"/>
    <col min="4354" max="4354" width="11.42578125" style="24"/>
    <col min="4355" max="4355" width="16.7109375" style="24" bestFit="1" customWidth="1"/>
    <col min="4356" max="4356" width="18.28515625" style="24" bestFit="1" customWidth="1"/>
    <col min="4357" max="4608" width="11.42578125" style="24"/>
    <col min="4609" max="4609" width="22.42578125" style="24" bestFit="1" customWidth="1"/>
    <col min="4610" max="4610" width="11.42578125" style="24"/>
    <col min="4611" max="4611" width="16.7109375" style="24" bestFit="1" customWidth="1"/>
    <col min="4612" max="4612" width="18.28515625" style="24" bestFit="1" customWidth="1"/>
    <col min="4613" max="4864" width="11.42578125" style="24"/>
    <col min="4865" max="4865" width="22.42578125" style="24" bestFit="1" customWidth="1"/>
    <col min="4866" max="4866" width="11.42578125" style="24"/>
    <col min="4867" max="4867" width="16.7109375" style="24" bestFit="1" customWidth="1"/>
    <col min="4868" max="4868" width="18.28515625" style="24" bestFit="1" customWidth="1"/>
    <col min="4869" max="5120" width="11.42578125" style="24"/>
    <col min="5121" max="5121" width="22.42578125" style="24" bestFit="1" customWidth="1"/>
    <col min="5122" max="5122" width="11.42578125" style="24"/>
    <col min="5123" max="5123" width="16.7109375" style="24" bestFit="1" customWidth="1"/>
    <col min="5124" max="5124" width="18.28515625" style="24" bestFit="1" customWidth="1"/>
    <col min="5125" max="5376" width="11.42578125" style="24"/>
    <col min="5377" max="5377" width="22.42578125" style="24" bestFit="1" customWidth="1"/>
    <col min="5378" max="5378" width="11.42578125" style="24"/>
    <col min="5379" max="5379" width="16.7109375" style="24" bestFit="1" customWidth="1"/>
    <col min="5380" max="5380" width="18.28515625" style="24" bestFit="1" customWidth="1"/>
    <col min="5381" max="5632" width="11.42578125" style="24"/>
    <col min="5633" max="5633" width="22.42578125" style="24" bestFit="1" customWidth="1"/>
    <col min="5634" max="5634" width="11.42578125" style="24"/>
    <col min="5635" max="5635" width="16.7109375" style="24" bestFit="1" customWidth="1"/>
    <col min="5636" max="5636" width="18.28515625" style="24" bestFit="1" customWidth="1"/>
    <col min="5637" max="5888" width="11.42578125" style="24"/>
    <col min="5889" max="5889" width="22.42578125" style="24" bestFit="1" customWidth="1"/>
    <col min="5890" max="5890" width="11.42578125" style="24"/>
    <col min="5891" max="5891" width="16.7109375" style="24" bestFit="1" customWidth="1"/>
    <col min="5892" max="5892" width="18.28515625" style="24" bestFit="1" customWidth="1"/>
    <col min="5893" max="6144" width="11.42578125" style="24"/>
    <col min="6145" max="6145" width="22.42578125" style="24" bestFit="1" customWidth="1"/>
    <col min="6146" max="6146" width="11.42578125" style="24"/>
    <col min="6147" max="6147" width="16.7109375" style="24" bestFit="1" customWidth="1"/>
    <col min="6148" max="6148" width="18.28515625" style="24" bestFit="1" customWidth="1"/>
    <col min="6149" max="6400" width="11.42578125" style="24"/>
    <col min="6401" max="6401" width="22.42578125" style="24" bestFit="1" customWidth="1"/>
    <col min="6402" max="6402" width="11.42578125" style="24"/>
    <col min="6403" max="6403" width="16.7109375" style="24" bestFit="1" customWidth="1"/>
    <col min="6404" max="6404" width="18.28515625" style="24" bestFit="1" customWidth="1"/>
    <col min="6405" max="6656" width="11.42578125" style="24"/>
    <col min="6657" max="6657" width="22.42578125" style="24" bestFit="1" customWidth="1"/>
    <col min="6658" max="6658" width="11.42578125" style="24"/>
    <col min="6659" max="6659" width="16.7109375" style="24" bestFit="1" customWidth="1"/>
    <col min="6660" max="6660" width="18.28515625" style="24" bestFit="1" customWidth="1"/>
    <col min="6661" max="6912" width="11.42578125" style="24"/>
    <col min="6913" max="6913" width="22.42578125" style="24" bestFit="1" customWidth="1"/>
    <col min="6914" max="6914" width="11.42578125" style="24"/>
    <col min="6915" max="6915" width="16.7109375" style="24" bestFit="1" customWidth="1"/>
    <col min="6916" max="6916" width="18.28515625" style="24" bestFit="1" customWidth="1"/>
    <col min="6917" max="7168" width="11.42578125" style="24"/>
    <col min="7169" max="7169" width="22.42578125" style="24" bestFit="1" customWidth="1"/>
    <col min="7170" max="7170" width="11.42578125" style="24"/>
    <col min="7171" max="7171" width="16.7109375" style="24" bestFit="1" customWidth="1"/>
    <col min="7172" max="7172" width="18.28515625" style="24" bestFit="1" customWidth="1"/>
    <col min="7173" max="7424" width="11.42578125" style="24"/>
    <col min="7425" max="7425" width="22.42578125" style="24" bestFit="1" customWidth="1"/>
    <col min="7426" max="7426" width="11.42578125" style="24"/>
    <col min="7427" max="7427" width="16.7109375" style="24" bestFit="1" customWidth="1"/>
    <col min="7428" max="7428" width="18.28515625" style="24" bestFit="1" customWidth="1"/>
    <col min="7429" max="7680" width="11.42578125" style="24"/>
    <col min="7681" max="7681" width="22.42578125" style="24" bestFit="1" customWidth="1"/>
    <col min="7682" max="7682" width="11.42578125" style="24"/>
    <col min="7683" max="7683" width="16.7109375" style="24" bestFit="1" customWidth="1"/>
    <col min="7684" max="7684" width="18.28515625" style="24" bestFit="1" customWidth="1"/>
    <col min="7685" max="7936" width="11.42578125" style="24"/>
    <col min="7937" max="7937" width="22.42578125" style="24" bestFit="1" customWidth="1"/>
    <col min="7938" max="7938" width="11.42578125" style="24"/>
    <col min="7939" max="7939" width="16.7109375" style="24" bestFit="1" customWidth="1"/>
    <col min="7940" max="7940" width="18.28515625" style="24" bestFit="1" customWidth="1"/>
    <col min="7941" max="8192" width="11.42578125" style="24"/>
    <col min="8193" max="8193" width="22.42578125" style="24" bestFit="1" customWidth="1"/>
    <col min="8194" max="8194" width="11.42578125" style="24"/>
    <col min="8195" max="8195" width="16.7109375" style="24" bestFit="1" customWidth="1"/>
    <col min="8196" max="8196" width="18.28515625" style="24" bestFit="1" customWidth="1"/>
    <col min="8197" max="8448" width="11.42578125" style="24"/>
    <col min="8449" max="8449" width="22.42578125" style="24" bestFit="1" customWidth="1"/>
    <col min="8450" max="8450" width="11.42578125" style="24"/>
    <col min="8451" max="8451" width="16.7109375" style="24" bestFit="1" customWidth="1"/>
    <col min="8452" max="8452" width="18.28515625" style="24" bestFit="1" customWidth="1"/>
    <col min="8453" max="8704" width="11.42578125" style="24"/>
    <col min="8705" max="8705" width="22.42578125" style="24" bestFit="1" customWidth="1"/>
    <col min="8706" max="8706" width="11.42578125" style="24"/>
    <col min="8707" max="8707" width="16.7109375" style="24" bestFit="1" customWidth="1"/>
    <col min="8708" max="8708" width="18.28515625" style="24" bestFit="1" customWidth="1"/>
    <col min="8709" max="8960" width="11.42578125" style="24"/>
    <col min="8961" max="8961" width="22.42578125" style="24" bestFit="1" customWidth="1"/>
    <col min="8962" max="8962" width="11.42578125" style="24"/>
    <col min="8963" max="8963" width="16.7109375" style="24" bestFit="1" customWidth="1"/>
    <col min="8964" max="8964" width="18.28515625" style="24" bestFit="1" customWidth="1"/>
    <col min="8965" max="9216" width="11.42578125" style="24"/>
    <col min="9217" max="9217" width="22.42578125" style="24" bestFit="1" customWidth="1"/>
    <col min="9218" max="9218" width="11.42578125" style="24"/>
    <col min="9219" max="9219" width="16.7109375" style="24" bestFit="1" customWidth="1"/>
    <col min="9220" max="9220" width="18.28515625" style="24" bestFit="1" customWidth="1"/>
    <col min="9221" max="9472" width="11.42578125" style="24"/>
    <col min="9473" max="9473" width="22.42578125" style="24" bestFit="1" customWidth="1"/>
    <col min="9474" max="9474" width="11.42578125" style="24"/>
    <col min="9475" max="9475" width="16.7109375" style="24" bestFit="1" customWidth="1"/>
    <col min="9476" max="9476" width="18.28515625" style="24" bestFit="1" customWidth="1"/>
    <col min="9477" max="9728" width="11.42578125" style="24"/>
    <col min="9729" max="9729" width="22.42578125" style="24" bestFit="1" customWidth="1"/>
    <col min="9730" max="9730" width="11.42578125" style="24"/>
    <col min="9731" max="9731" width="16.7109375" style="24" bestFit="1" customWidth="1"/>
    <col min="9732" max="9732" width="18.28515625" style="24" bestFit="1" customWidth="1"/>
    <col min="9733" max="9984" width="11.42578125" style="24"/>
    <col min="9985" max="9985" width="22.42578125" style="24" bestFit="1" customWidth="1"/>
    <col min="9986" max="9986" width="11.42578125" style="24"/>
    <col min="9987" max="9987" width="16.7109375" style="24" bestFit="1" customWidth="1"/>
    <col min="9988" max="9988" width="18.28515625" style="24" bestFit="1" customWidth="1"/>
    <col min="9989" max="10240" width="11.42578125" style="24"/>
    <col min="10241" max="10241" width="22.42578125" style="24" bestFit="1" customWidth="1"/>
    <col min="10242" max="10242" width="11.42578125" style="24"/>
    <col min="10243" max="10243" width="16.7109375" style="24" bestFit="1" customWidth="1"/>
    <col min="10244" max="10244" width="18.28515625" style="24" bestFit="1" customWidth="1"/>
    <col min="10245" max="10496" width="11.42578125" style="24"/>
    <col min="10497" max="10497" width="22.42578125" style="24" bestFit="1" customWidth="1"/>
    <col min="10498" max="10498" width="11.42578125" style="24"/>
    <col min="10499" max="10499" width="16.7109375" style="24" bestFit="1" customWidth="1"/>
    <col min="10500" max="10500" width="18.28515625" style="24" bestFit="1" customWidth="1"/>
    <col min="10501" max="10752" width="11.42578125" style="24"/>
    <col min="10753" max="10753" width="22.42578125" style="24" bestFit="1" customWidth="1"/>
    <col min="10754" max="10754" width="11.42578125" style="24"/>
    <col min="10755" max="10755" width="16.7109375" style="24" bestFit="1" customWidth="1"/>
    <col min="10756" max="10756" width="18.28515625" style="24" bestFit="1" customWidth="1"/>
    <col min="10757" max="11008" width="11.42578125" style="24"/>
    <col min="11009" max="11009" width="22.42578125" style="24" bestFit="1" customWidth="1"/>
    <col min="11010" max="11010" width="11.42578125" style="24"/>
    <col min="11011" max="11011" width="16.7109375" style="24" bestFit="1" customWidth="1"/>
    <col min="11012" max="11012" width="18.28515625" style="24" bestFit="1" customWidth="1"/>
    <col min="11013" max="11264" width="11.42578125" style="24"/>
    <col min="11265" max="11265" width="22.42578125" style="24" bestFit="1" customWidth="1"/>
    <col min="11266" max="11266" width="11.42578125" style="24"/>
    <col min="11267" max="11267" width="16.7109375" style="24" bestFit="1" customWidth="1"/>
    <col min="11268" max="11268" width="18.28515625" style="24" bestFit="1" customWidth="1"/>
    <col min="11269" max="11520" width="11.42578125" style="24"/>
    <col min="11521" max="11521" width="22.42578125" style="24" bestFit="1" customWidth="1"/>
    <col min="11522" max="11522" width="11.42578125" style="24"/>
    <col min="11523" max="11523" width="16.7109375" style="24" bestFit="1" customWidth="1"/>
    <col min="11524" max="11524" width="18.28515625" style="24" bestFit="1" customWidth="1"/>
    <col min="11525" max="11776" width="11.42578125" style="24"/>
    <col min="11777" max="11777" width="22.42578125" style="24" bestFit="1" customWidth="1"/>
    <col min="11778" max="11778" width="11.42578125" style="24"/>
    <col min="11779" max="11779" width="16.7109375" style="24" bestFit="1" customWidth="1"/>
    <col min="11780" max="11780" width="18.28515625" style="24" bestFit="1" customWidth="1"/>
    <col min="11781" max="12032" width="11.42578125" style="24"/>
    <col min="12033" max="12033" width="22.42578125" style="24" bestFit="1" customWidth="1"/>
    <col min="12034" max="12034" width="11.42578125" style="24"/>
    <col min="12035" max="12035" width="16.7109375" style="24" bestFit="1" customWidth="1"/>
    <col min="12036" max="12036" width="18.28515625" style="24" bestFit="1" customWidth="1"/>
    <col min="12037" max="12288" width="11.42578125" style="24"/>
    <col min="12289" max="12289" width="22.42578125" style="24" bestFit="1" customWidth="1"/>
    <col min="12290" max="12290" width="11.42578125" style="24"/>
    <col min="12291" max="12291" width="16.7109375" style="24" bestFit="1" customWidth="1"/>
    <col min="12292" max="12292" width="18.28515625" style="24" bestFit="1" customWidth="1"/>
    <col min="12293" max="12544" width="11.42578125" style="24"/>
    <col min="12545" max="12545" width="22.42578125" style="24" bestFit="1" customWidth="1"/>
    <col min="12546" max="12546" width="11.42578125" style="24"/>
    <col min="12547" max="12547" width="16.7109375" style="24" bestFit="1" customWidth="1"/>
    <col min="12548" max="12548" width="18.28515625" style="24" bestFit="1" customWidth="1"/>
    <col min="12549" max="12800" width="11.42578125" style="24"/>
    <col min="12801" max="12801" width="22.42578125" style="24" bestFit="1" customWidth="1"/>
    <col min="12802" max="12802" width="11.42578125" style="24"/>
    <col min="12803" max="12803" width="16.7109375" style="24" bestFit="1" customWidth="1"/>
    <col min="12804" max="12804" width="18.28515625" style="24" bestFit="1" customWidth="1"/>
    <col min="12805" max="13056" width="11.42578125" style="24"/>
    <col min="13057" max="13057" width="22.42578125" style="24" bestFit="1" customWidth="1"/>
    <col min="13058" max="13058" width="11.42578125" style="24"/>
    <col min="13059" max="13059" width="16.7109375" style="24" bestFit="1" customWidth="1"/>
    <col min="13060" max="13060" width="18.28515625" style="24" bestFit="1" customWidth="1"/>
    <col min="13061" max="13312" width="11.42578125" style="24"/>
    <col min="13313" max="13313" width="22.42578125" style="24" bestFit="1" customWidth="1"/>
    <col min="13314" max="13314" width="11.42578125" style="24"/>
    <col min="13315" max="13315" width="16.7109375" style="24" bestFit="1" customWidth="1"/>
    <col min="13316" max="13316" width="18.28515625" style="24" bestFit="1" customWidth="1"/>
    <col min="13317" max="13568" width="11.42578125" style="24"/>
    <col min="13569" max="13569" width="22.42578125" style="24" bestFit="1" customWidth="1"/>
    <col min="13570" max="13570" width="11.42578125" style="24"/>
    <col min="13571" max="13571" width="16.7109375" style="24" bestFit="1" customWidth="1"/>
    <col min="13572" max="13572" width="18.28515625" style="24" bestFit="1" customWidth="1"/>
    <col min="13573" max="13824" width="11.42578125" style="24"/>
    <col min="13825" max="13825" width="22.42578125" style="24" bestFit="1" customWidth="1"/>
    <col min="13826" max="13826" width="11.42578125" style="24"/>
    <col min="13827" max="13827" width="16.7109375" style="24" bestFit="1" customWidth="1"/>
    <col min="13828" max="13828" width="18.28515625" style="24" bestFit="1" customWidth="1"/>
    <col min="13829" max="14080" width="11.42578125" style="24"/>
    <col min="14081" max="14081" width="22.42578125" style="24" bestFit="1" customWidth="1"/>
    <col min="14082" max="14082" width="11.42578125" style="24"/>
    <col min="14083" max="14083" width="16.7109375" style="24" bestFit="1" customWidth="1"/>
    <col min="14084" max="14084" width="18.28515625" style="24" bestFit="1" customWidth="1"/>
    <col min="14085" max="14336" width="11.42578125" style="24"/>
    <col min="14337" max="14337" width="22.42578125" style="24" bestFit="1" customWidth="1"/>
    <col min="14338" max="14338" width="11.42578125" style="24"/>
    <col min="14339" max="14339" width="16.7109375" style="24" bestFit="1" customWidth="1"/>
    <col min="14340" max="14340" width="18.28515625" style="24" bestFit="1" customWidth="1"/>
    <col min="14341" max="14592" width="11.42578125" style="24"/>
    <col min="14593" max="14593" width="22.42578125" style="24" bestFit="1" customWidth="1"/>
    <col min="14594" max="14594" width="11.42578125" style="24"/>
    <col min="14595" max="14595" width="16.7109375" style="24" bestFit="1" customWidth="1"/>
    <col min="14596" max="14596" width="18.28515625" style="24" bestFit="1" customWidth="1"/>
    <col min="14597" max="14848" width="11.42578125" style="24"/>
    <col min="14849" max="14849" width="22.42578125" style="24" bestFit="1" customWidth="1"/>
    <col min="14850" max="14850" width="11.42578125" style="24"/>
    <col min="14851" max="14851" width="16.7109375" style="24" bestFit="1" customWidth="1"/>
    <col min="14852" max="14852" width="18.28515625" style="24" bestFit="1" customWidth="1"/>
    <col min="14853" max="15104" width="11.42578125" style="24"/>
    <col min="15105" max="15105" width="22.42578125" style="24" bestFit="1" customWidth="1"/>
    <col min="15106" max="15106" width="11.42578125" style="24"/>
    <col min="15107" max="15107" width="16.7109375" style="24" bestFit="1" customWidth="1"/>
    <col min="15108" max="15108" width="18.28515625" style="24" bestFit="1" customWidth="1"/>
    <col min="15109" max="15360" width="11.42578125" style="24"/>
    <col min="15361" max="15361" width="22.42578125" style="24" bestFit="1" customWidth="1"/>
    <col min="15362" max="15362" width="11.42578125" style="24"/>
    <col min="15363" max="15363" width="16.7109375" style="24" bestFit="1" customWidth="1"/>
    <col min="15364" max="15364" width="18.28515625" style="24" bestFit="1" customWidth="1"/>
    <col min="15365" max="15616" width="11.42578125" style="24"/>
    <col min="15617" max="15617" width="22.42578125" style="24" bestFit="1" customWidth="1"/>
    <col min="15618" max="15618" width="11.42578125" style="24"/>
    <col min="15619" max="15619" width="16.7109375" style="24" bestFit="1" customWidth="1"/>
    <col min="15620" max="15620" width="18.28515625" style="24" bestFit="1" customWidth="1"/>
    <col min="15621" max="15872" width="11.42578125" style="24"/>
    <col min="15873" max="15873" width="22.42578125" style="24" bestFit="1" customWidth="1"/>
    <col min="15874" max="15874" width="11.42578125" style="24"/>
    <col min="15875" max="15875" width="16.7109375" style="24" bestFit="1" customWidth="1"/>
    <col min="15876" max="15876" width="18.28515625" style="24" bestFit="1" customWidth="1"/>
    <col min="15877" max="16128" width="11.42578125" style="24"/>
    <col min="16129" max="16129" width="22.42578125" style="24" bestFit="1" customWidth="1"/>
    <col min="16130" max="16130" width="11.42578125" style="24"/>
    <col min="16131" max="16131" width="16.7109375" style="24" bestFit="1" customWidth="1"/>
    <col min="16132" max="16132" width="18.28515625" style="24" bestFit="1" customWidth="1"/>
    <col min="16133" max="16384" width="11.42578125" style="24"/>
  </cols>
  <sheetData>
    <row r="1" spans="1:6" ht="15.75" x14ac:dyDescent="0.25">
      <c r="A1" s="26" t="s">
        <v>61</v>
      </c>
      <c r="B1" s="27"/>
      <c r="C1" s="27"/>
      <c r="D1" s="27"/>
      <c r="E1" s="27"/>
      <c r="F1" s="27"/>
    </row>
    <row r="2" spans="1:6" x14ac:dyDescent="0.2">
      <c r="A2" s="27"/>
      <c r="B2" s="27"/>
      <c r="C2" s="27"/>
      <c r="D2" s="27"/>
      <c r="E2" s="27"/>
      <c r="F2" s="27"/>
    </row>
    <row r="3" spans="1:6" x14ac:dyDescent="0.2">
      <c r="A3" s="28" t="s">
        <v>26</v>
      </c>
      <c r="B3" s="27"/>
      <c r="C3" s="27"/>
      <c r="D3" s="27"/>
      <c r="E3" s="27"/>
      <c r="F3" s="27"/>
    </row>
    <row r="4" spans="1:6" x14ac:dyDescent="0.2">
      <c r="A4" s="28" t="s">
        <v>27</v>
      </c>
      <c r="B4" s="27"/>
      <c r="C4" s="27"/>
      <c r="D4" s="27"/>
      <c r="E4" s="27"/>
      <c r="F4" s="27"/>
    </row>
    <row r="5" spans="1:6" x14ac:dyDescent="0.2">
      <c r="A5" s="28"/>
      <c r="B5" s="27"/>
      <c r="C5" s="27"/>
      <c r="D5" s="27"/>
      <c r="E5" s="27"/>
      <c r="F5" s="27"/>
    </row>
    <row r="6" spans="1:6" x14ac:dyDescent="0.2">
      <c r="A6" s="28" t="s">
        <v>28</v>
      </c>
      <c r="B6" s="29" t="s">
        <v>29</v>
      </c>
      <c r="C6" s="29" t="s">
        <v>59</v>
      </c>
      <c r="D6" s="29" t="s">
        <v>60</v>
      </c>
      <c r="E6" s="27"/>
      <c r="F6" s="27"/>
    </row>
    <row r="7" spans="1:6" ht="15" x14ac:dyDescent="0.25">
      <c r="A7" s="27" t="s">
        <v>30</v>
      </c>
      <c r="B7" s="31">
        <v>0.95399999999999996</v>
      </c>
      <c r="C7" s="32">
        <v>3850</v>
      </c>
      <c r="D7" s="33">
        <f>C7/30</f>
        <v>128.33333333333334</v>
      </c>
      <c r="E7" s="27"/>
      <c r="F7" s="27"/>
    </row>
    <row r="8" spans="1:6" ht="15" x14ac:dyDescent="0.25">
      <c r="A8" s="27" t="s">
        <v>31</v>
      </c>
      <c r="B8" s="31">
        <v>0.97</v>
      </c>
      <c r="C8" s="32">
        <f>$C$7*B8/$B$7</f>
        <v>3914.5702306079666</v>
      </c>
      <c r="D8" s="33">
        <f>C8/30</f>
        <v>130.48567435359888</v>
      </c>
      <c r="E8" s="27"/>
      <c r="F8" s="42"/>
    </row>
    <row r="9" spans="1:6" ht="15" x14ac:dyDescent="0.25">
      <c r="A9" s="27" t="s">
        <v>32</v>
      </c>
      <c r="B9" s="31">
        <v>1.044</v>
      </c>
      <c r="C9" s="32">
        <f t="shared" ref="C9:C23" si="0">$C$7*B9/$B$7</f>
        <v>4213.2075471698117</v>
      </c>
      <c r="D9" s="33">
        <f t="shared" ref="D9:D37" si="1">C9/30</f>
        <v>140.44025157232707</v>
      </c>
      <c r="E9" s="27"/>
      <c r="F9" s="27"/>
    </row>
    <row r="10" spans="1:6" ht="15" x14ac:dyDescent="0.25">
      <c r="A10" s="27" t="s">
        <v>33</v>
      </c>
      <c r="B10" s="31">
        <v>1.0669999999999999</v>
      </c>
      <c r="C10" s="32">
        <f t="shared" si="0"/>
        <v>4306.0272536687635</v>
      </c>
      <c r="D10" s="33">
        <f t="shared" si="1"/>
        <v>143.53424178895878</v>
      </c>
      <c r="E10" s="27"/>
      <c r="F10" s="27"/>
    </row>
    <row r="11" spans="1:6" ht="15" x14ac:dyDescent="0.25">
      <c r="A11" s="27" t="s">
        <v>34</v>
      </c>
      <c r="B11" s="31">
        <v>1</v>
      </c>
      <c r="C11" s="32">
        <f t="shared" si="0"/>
        <v>4035.6394129979039</v>
      </c>
      <c r="D11" s="33">
        <f t="shared" si="1"/>
        <v>134.52131376659679</v>
      </c>
      <c r="E11" s="27"/>
      <c r="F11" s="27"/>
    </row>
    <row r="12" spans="1:6" ht="15" x14ac:dyDescent="0.25">
      <c r="A12" s="27" t="s">
        <v>35</v>
      </c>
      <c r="B12" s="31">
        <v>0.62</v>
      </c>
      <c r="C12" s="32">
        <f t="shared" si="0"/>
        <v>2502.0964360587004</v>
      </c>
      <c r="D12" s="33">
        <f t="shared" si="1"/>
        <v>83.403214535290019</v>
      </c>
      <c r="E12" s="27"/>
      <c r="F12" s="27"/>
    </row>
    <row r="13" spans="1:6" ht="15" x14ac:dyDescent="0.25">
      <c r="A13" s="27" t="s">
        <v>36</v>
      </c>
      <c r="B13" s="31">
        <v>0.83899999999999997</v>
      </c>
      <c r="C13" s="32">
        <f t="shared" si="0"/>
        <v>3385.9014675052413</v>
      </c>
      <c r="D13" s="33">
        <f t="shared" si="1"/>
        <v>112.86338225017471</v>
      </c>
      <c r="E13" s="27"/>
      <c r="F13" s="27"/>
    </row>
    <row r="14" spans="1:6" ht="15" x14ac:dyDescent="0.25">
      <c r="A14" s="27" t="s">
        <v>37</v>
      </c>
      <c r="B14" s="31">
        <v>1.35</v>
      </c>
      <c r="C14" s="32">
        <f t="shared" si="0"/>
        <v>5448.1132075471696</v>
      </c>
      <c r="D14" s="33">
        <f t="shared" si="1"/>
        <v>181.60377358490567</v>
      </c>
      <c r="E14" s="27"/>
      <c r="F14" s="27"/>
    </row>
    <row r="15" spans="1:6" ht="15" x14ac:dyDescent="0.25">
      <c r="A15" s="27" t="s">
        <v>38</v>
      </c>
      <c r="B15" s="31">
        <v>0.86099999999999999</v>
      </c>
      <c r="C15" s="32">
        <f t="shared" si="0"/>
        <v>3474.6855345911949</v>
      </c>
      <c r="D15" s="33">
        <f t="shared" si="1"/>
        <v>115.82285115303984</v>
      </c>
      <c r="E15" s="27"/>
      <c r="F15" s="27"/>
    </row>
    <row r="16" spans="1:6" ht="15" x14ac:dyDescent="0.25">
      <c r="A16" s="27" t="s">
        <v>39</v>
      </c>
      <c r="B16" s="31">
        <v>0.99099999999999999</v>
      </c>
      <c r="C16" s="32">
        <f t="shared" si="0"/>
        <v>3999.3186582809226</v>
      </c>
      <c r="D16" s="33">
        <f t="shared" si="1"/>
        <v>133.31062194269742</v>
      </c>
      <c r="E16" s="27"/>
      <c r="F16" s="27"/>
    </row>
    <row r="17" spans="1:6" ht="15" x14ac:dyDescent="0.25">
      <c r="A17" s="27" t="s">
        <v>40</v>
      </c>
      <c r="B17" s="31">
        <v>0.79400000000000004</v>
      </c>
      <c r="C17" s="32">
        <f t="shared" si="0"/>
        <v>3204.2976939203359</v>
      </c>
      <c r="D17" s="33">
        <f t="shared" si="1"/>
        <v>106.80992313067786</v>
      </c>
      <c r="E17" s="27"/>
      <c r="F17" s="27"/>
    </row>
    <row r="18" spans="1:6" ht="15" x14ac:dyDescent="0.25">
      <c r="A18" s="27" t="s">
        <v>41</v>
      </c>
      <c r="B18" s="31">
        <v>1.208</v>
      </c>
      <c r="C18" s="32">
        <f t="shared" si="0"/>
        <v>4875.0524109014677</v>
      </c>
      <c r="D18" s="33">
        <f t="shared" si="1"/>
        <v>162.50174703004893</v>
      </c>
      <c r="E18" s="27"/>
      <c r="F18" s="27"/>
    </row>
    <row r="19" spans="1:6" ht="15" x14ac:dyDescent="0.25">
      <c r="A19" s="27" t="s">
        <v>42</v>
      </c>
      <c r="B19" s="31">
        <v>1.157</v>
      </c>
      <c r="C19" s="32">
        <f t="shared" si="0"/>
        <v>4669.2348008385743</v>
      </c>
      <c r="D19" s="33">
        <f t="shared" si="1"/>
        <v>155.64116002795248</v>
      </c>
      <c r="E19" s="27"/>
      <c r="F19" s="27"/>
    </row>
    <row r="20" spans="1:6" ht="15" x14ac:dyDescent="0.25">
      <c r="A20" s="27" t="s">
        <v>43</v>
      </c>
      <c r="B20" s="31">
        <v>0.88700000000000001</v>
      </c>
      <c r="C20" s="32">
        <f t="shared" si="0"/>
        <v>3579.6121593291405</v>
      </c>
      <c r="D20" s="33">
        <f t="shared" si="1"/>
        <v>119.32040531097135</v>
      </c>
      <c r="E20" s="27"/>
      <c r="F20" s="27"/>
    </row>
    <row r="21" spans="1:6" ht="15" x14ac:dyDescent="0.25">
      <c r="A21" s="27" t="s">
        <v>44</v>
      </c>
      <c r="B21" s="31">
        <v>0.77400000000000002</v>
      </c>
      <c r="C21" s="32">
        <f t="shared" si="0"/>
        <v>3123.5849056603774</v>
      </c>
      <c r="D21" s="33">
        <f t="shared" si="1"/>
        <v>104.11949685534591</v>
      </c>
      <c r="E21" s="27"/>
      <c r="F21" s="27"/>
    </row>
    <row r="22" spans="1:6" ht="15" x14ac:dyDescent="0.25">
      <c r="A22" s="27" t="s">
        <v>45</v>
      </c>
      <c r="B22" s="31">
        <v>1.1559999999999999</v>
      </c>
      <c r="C22" s="32">
        <f t="shared" si="0"/>
        <v>4665.1991614255758</v>
      </c>
      <c r="D22" s="33">
        <f t="shared" si="1"/>
        <v>155.50663871418587</v>
      </c>
      <c r="E22" s="27"/>
      <c r="F22" s="27"/>
    </row>
    <row r="23" spans="1:6" ht="15" x14ac:dyDescent="0.25">
      <c r="A23" s="27" t="s">
        <v>46</v>
      </c>
      <c r="B23" s="31">
        <v>1.044</v>
      </c>
      <c r="C23" s="32">
        <f t="shared" si="0"/>
        <v>4213.2075471698117</v>
      </c>
      <c r="D23" s="33">
        <f t="shared" si="1"/>
        <v>140.44025157232707</v>
      </c>
      <c r="E23" s="27"/>
      <c r="F23" s="27"/>
    </row>
    <row r="24" spans="1:6" ht="15" x14ac:dyDescent="0.25">
      <c r="A24" s="27" t="s">
        <v>47</v>
      </c>
      <c r="B24" s="31">
        <v>0.77700000000000002</v>
      </c>
      <c r="C24" s="32">
        <f t="shared" ref="C24:C36" si="2">$C$7*B24/$B$7</f>
        <v>3135.6918238993717</v>
      </c>
      <c r="D24" s="33">
        <f t="shared" si="1"/>
        <v>104.52306079664572</v>
      </c>
      <c r="E24" s="27"/>
      <c r="F24" s="27"/>
    </row>
    <row r="25" spans="1:6" ht="15" x14ac:dyDescent="0.25">
      <c r="A25" s="27" t="s">
        <v>48</v>
      </c>
      <c r="B25" s="31">
        <v>0.72499999999999998</v>
      </c>
      <c r="C25" s="32">
        <f t="shared" si="2"/>
        <v>2925.8385744234802</v>
      </c>
      <c r="D25" s="33">
        <f t="shared" si="1"/>
        <v>97.527952480782673</v>
      </c>
      <c r="E25" s="27"/>
      <c r="F25" s="27"/>
    </row>
    <row r="26" spans="1:6" ht="15" x14ac:dyDescent="0.25">
      <c r="A26" s="27" t="s">
        <v>49</v>
      </c>
      <c r="B26" s="31">
        <v>1</v>
      </c>
      <c r="C26" s="32">
        <f t="shared" si="2"/>
        <v>4035.6394129979039</v>
      </c>
      <c r="D26" s="33">
        <f t="shared" si="1"/>
        <v>134.52131376659679</v>
      </c>
      <c r="E26" s="27"/>
      <c r="F26" s="27"/>
    </row>
    <row r="27" spans="1:6" ht="15" x14ac:dyDescent="0.25">
      <c r="A27" s="27" t="s">
        <v>16</v>
      </c>
      <c r="B27" s="31">
        <v>0.84399999999999997</v>
      </c>
      <c r="C27" s="32">
        <f t="shared" si="2"/>
        <v>3406.0796645702308</v>
      </c>
      <c r="D27" s="33">
        <f t="shared" si="1"/>
        <v>113.5359888190077</v>
      </c>
      <c r="E27" s="27"/>
      <c r="F27" s="27"/>
    </row>
    <row r="28" spans="1:6" ht="15" x14ac:dyDescent="0.25">
      <c r="A28" s="27" t="s">
        <v>50</v>
      </c>
      <c r="B28" s="31">
        <v>1.079</v>
      </c>
      <c r="C28" s="32">
        <f t="shared" si="2"/>
        <v>4354.4549266247377</v>
      </c>
      <c r="D28" s="33">
        <f t="shared" si="1"/>
        <v>145.14849755415793</v>
      </c>
      <c r="E28" s="27"/>
      <c r="F28" s="27"/>
    </row>
    <row r="29" spans="1:6" ht="15" x14ac:dyDescent="0.25">
      <c r="A29" s="27" t="s">
        <v>51</v>
      </c>
      <c r="B29" s="31">
        <v>0.755</v>
      </c>
      <c r="C29" s="32">
        <f t="shared" si="2"/>
        <v>3046.9077568134171</v>
      </c>
      <c r="D29" s="33">
        <f t="shared" si="1"/>
        <v>101.56359189378057</v>
      </c>
      <c r="E29" s="27"/>
      <c r="F29" s="27"/>
    </row>
    <row r="30" spans="1:6" ht="15" x14ac:dyDescent="0.25">
      <c r="A30" s="27" t="s">
        <v>17</v>
      </c>
      <c r="B30" s="31">
        <v>0.84199999999999997</v>
      </c>
      <c r="C30" s="32">
        <f t="shared" si="2"/>
        <v>3398.0083857442346</v>
      </c>
      <c r="D30" s="33">
        <f t="shared" si="1"/>
        <v>113.26694619147449</v>
      </c>
      <c r="E30" s="27"/>
      <c r="F30" s="27"/>
    </row>
    <row r="31" spans="1:6" ht="15" x14ac:dyDescent="0.25">
      <c r="A31" s="30" t="s">
        <v>52</v>
      </c>
      <c r="B31" s="31">
        <v>1.3979999999999999</v>
      </c>
      <c r="C31" s="32">
        <f t="shared" si="2"/>
        <v>5641.8238993710684</v>
      </c>
      <c r="D31" s="33">
        <f t="shared" si="1"/>
        <v>188.06079664570228</v>
      </c>
      <c r="E31" s="27"/>
      <c r="F31" s="27"/>
    </row>
    <row r="32" spans="1:6" ht="15" x14ac:dyDescent="0.25">
      <c r="A32" s="30" t="s">
        <v>53</v>
      </c>
      <c r="B32" s="31">
        <v>0.80400000000000005</v>
      </c>
      <c r="C32" s="32">
        <f t="shared" si="2"/>
        <v>3244.6540880503148</v>
      </c>
      <c r="D32" s="33">
        <f t="shared" si="1"/>
        <v>108.15513626834382</v>
      </c>
      <c r="E32" s="27"/>
      <c r="F32" s="27"/>
    </row>
    <row r="33" spans="1:6" ht="15" x14ac:dyDescent="0.25">
      <c r="A33" s="27" t="s">
        <v>54</v>
      </c>
      <c r="B33" s="31">
        <v>0.81779999999999997</v>
      </c>
      <c r="C33" s="32">
        <f t="shared" si="2"/>
        <v>3300.3459119496856</v>
      </c>
      <c r="D33" s="33">
        <f t="shared" si="1"/>
        <v>110.01153039832285</v>
      </c>
      <c r="E33" s="27"/>
      <c r="F33" s="27"/>
    </row>
    <row r="34" spans="1:6" ht="15" x14ac:dyDescent="0.25">
      <c r="A34" s="27" t="s">
        <v>18</v>
      </c>
      <c r="B34" s="31">
        <v>0.68799999999999994</v>
      </c>
      <c r="C34" s="32">
        <f t="shared" si="2"/>
        <v>2776.5199161425576</v>
      </c>
      <c r="D34" s="33">
        <f t="shared" si="1"/>
        <v>92.550663871418593</v>
      </c>
      <c r="E34" s="27"/>
      <c r="F34" s="27"/>
    </row>
    <row r="35" spans="1:6" ht="15" x14ac:dyDescent="0.25">
      <c r="A35" s="27" t="s">
        <v>55</v>
      </c>
      <c r="B35" s="31">
        <v>1.218</v>
      </c>
      <c r="C35" s="32">
        <f t="shared" si="2"/>
        <v>4915.4088050314467</v>
      </c>
      <c r="D35" s="33">
        <f t="shared" si="1"/>
        <v>163.84696016771488</v>
      </c>
      <c r="E35" s="27"/>
      <c r="F35" s="27"/>
    </row>
    <row r="36" spans="1:6" ht="15" x14ac:dyDescent="0.25">
      <c r="A36" s="27" t="s">
        <v>56</v>
      </c>
      <c r="B36" s="31">
        <v>1.212</v>
      </c>
      <c r="C36" s="32">
        <f t="shared" si="2"/>
        <v>4891.1949685534591</v>
      </c>
      <c r="D36" s="33">
        <f t="shared" si="1"/>
        <v>163.0398322851153</v>
      </c>
      <c r="E36" s="27"/>
      <c r="F36" s="27"/>
    </row>
    <row r="37" spans="1:6" ht="15" x14ac:dyDescent="0.25">
      <c r="A37" s="27" t="s">
        <v>57</v>
      </c>
      <c r="B37" s="31">
        <v>0.82599999999999996</v>
      </c>
      <c r="C37" s="32">
        <f t="shared" ref="C37" si="3">$C$7*B37/$B$7</f>
        <v>3333.4381551362685</v>
      </c>
      <c r="D37" s="33">
        <f t="shared" si="1"/>
        <v>111.11460517120895</v>
      </c>
      <c r="E37" s="27"/>
      <c r="F37" s="27"/>
    </row>
    <row r="41" spans="1:6" x14ac:dyDescent="0.2">
      <c r="A41" s="24" t="s">
        <v>71</v>
      </c>
    </row>
    <row r="42" spans="1:6" x14ac:dyDescent="0.2">
      <c r="A42" s="24" t="s">
        <v>72</v>
      </c>
    </row>
    <row r="43" spans="1:6" x14ac:dyDescent="0.2">
      <c r="A43" s="24" t="s">
        <v>73</v>
      </c>
    </row>
    <row r="44" spans="1:6" x14ac:dyDescent="0.2">
      <c r="A44" s="24" t="s">
        <v>74</v>
      </c>
    </row>
    <row r="45" spans="1:6" x14ac:dyDescent="0.2">
      <c r="A45" s="24" t="s">
        <v>75</v>
      </c>
    </row>
    <row r="46" spans="1:6" x14ac:dyDescent="0.2">
      <c r="A46" s="24" t="s">
        <v>76</v>
      </c>
    </row>
    <row r="47" spans="1:6" x14ac:dyDescent="0.2">
      <c r="A47" s="24" t="s">
        <v>77</v>
      </c>
    </row>
    <row r="48" spans="1:6" x14ac:dyDescent="0.2">
      <c r="A48" s="24" t="s">
        <v>78</v>
      </c>
    </row>
    <row r="49" spans="1:1" x14ac:dyDescent="0.2">
      <c r="A49" s="24" t="s">
        <v>79</v>
      </c>
    </row>
    <row r="50" spans="1:1" x14ac:dyDescent="0.2">
      <c r="A50" s="24" t="s">
        <v>80</v>
      </c>
    </row>
    <row r="51" spans="1:1" x14ac:dyDescent="0.2">
      <c r="A51" s="24" t="s">
        <v>81</v>
      </c>
    </row>
    <row r="52" spans="1:1" x14ac:dyDescent="0.2">
      <c r="A52" s="24" t="s">
        <v>82</v>
      </c>
    </row>
    <row r="53" spans="1:1" x14ac:dyDescent="0.2">
      <c r="A53" s="24" t="s">
        <v>83</v>
      </c>
    </row>
    <row r="54" spans="1:1" x14ac:dyDescent="0.2">
      <c r="A54" s="24" t="s">
        <v>84</v>
      </c>
    </row>
    <row r="55" spans="1:1" x14ac:dyDescent="0.2">
      <c r="A55" s="24" t="s">
        <v>85</v>
      </c>
    </row>
    <row r="56" spans="1:1" x14ac:dyDescent="0.2">
      <c r="A56" s="24" t="s">
        <v>86</v>
      </c>
    </row>
    <row r="57" spans="1:1" x14ac:dyDescent="0.2">
      <c r="A57" s="24" t="s">
        <v>87</v>
      </c>
    </row>
    <row r="58" spans="1:1" x14ac:dyDescent="0.2">
      <c r="A58" s="24" t="s">
        <v>88</v>
      </c>
    </row>
    <row r="59" spans="1:1" x14ac:dyDescent="0.2">
      <c r="A59" s="24" t="s">
        <v>89</v>
      </c>
    </row>
    <row r="60" spans="1:1" x14ac:dyDescent="0.2">
      <c r="A60" s="24" t="s">
        <v>90</v>
      </c>
    </row>
    <row r="61" spans="1:1" x14ac:dyDescent="0.2">
      <c r="A61" s="24" t="s">
        <v>91</v>
      </c>
    </row>
    <row r="62" spans="1:1" x14ac:dyDescent="0.2">
      <c r="A62" s="24" t="s">
        <v>92</v>
      </c>
    </row>
    <row r="63" spans="1:1" x14ac:dyDescent="0.2">
      <c r="A63" s="24" t="s">
        <v>93</v>
      </c>
    </row>
    <row r="64" spans="1:1" x14ac:dyDescent="0.2">
      <c r="A64" s="24" t="s">
        <v>94</v>
      </c>
    </row>
    <row r="65" spans="1:1" x14ac:dyDescent="0.2">
      <c r="A65" s="24" t="s">
        <v>95</v>
      </c>
    </row>
    <row r="66" spans="1:1" x14ac:dyDescent="0.2">
      <c r="A66" s="24" t="s">
        <v>96</v>
      </c>
    </row>
    <row r="67" spans="1:1" x14ac:dyDescent="0.2">
      <c r="A67" s="24" t="s">
        <v>97</v>
      </c>
    </row>
    <row r="68" spans="1:1" x14ac:dyDescent="0.2">
      <c r="A68" s="24" t="s">
        <v>98</v>
      </c>
    </row>
    <row r="69" spans="1:1" x14ac:dyDescent="0.2">
      <c r="A69" s="24" t="s">
        <v>99</v>
      </c>
    </row>
    <row r="70" spans="1:1" x14ac:dyDescent="0.2">
      <c r="A70" s="24" t="s">
        <v>100</v>
      </c>
    </row>
    <row r="71" spans="1:1" x14ac:dyDescent="0.2">
      <c r="A71" s="24" t="s">
        <v>101</v>
      </c>
    </row>
    <row r="72" spans="1:1" x14ac:dyDescent="0.2">
      <c r="A72" s="24" t="s">
        <v>102</v>
      </c>
    </row>
    <row r="73" spans="1:1" x14ac:dyDescent="0.2">
      <c r="A73" s="24" t="s">
        <v>103</v>
      </c>
    </row>
    <row r="74" spans="1:1" x14ac:dyDescent="0.2">
      <c r="A74" s="24" t="s">
        <v>104</v>
      </c>
    </row>
    <row r="75" spans="1:1" x14ac:dyDescent="0.2">
      <c r="A75" s="24" t="s">
        <v>105</v>
      </c>
    </row>
    <row r="76" spans="1:1" x14ac:dyDescent="0.2">
      <c r="A76" s="24" t="s">
        <v>106</v>
      </c>
    </row>
    <row r="77" spans="1:1" x14ac:dyDescent="0.2">
      <c r="A77" s="24" t="s">
        <v>107</v>
      </c>
    </row>
    <row r="78" spans="1:1" x14ac:dyDescent="0.2">
      <c r="A78" s="24" t="s">
        <v>108</v>
      </c>
    </row>
    <row r="79" spans="1:1" x14ac:dyDescent="0.2">
      <c r="A79" s="24" t="s">
        <v>109</v>
      </c>
    </row>
    <row r="80" spans="1:1" x14ac:dyDescent="0.2">
      <c r="A80" s="24" t="s">
        <v>110</v>
      </c>
    </row>
    <row r="81" spans="1:5" x14ac:dyDescent="0.2">
      <c r="A81" s="24" t="s">
        <v>111</v>
      </c>
    </row>
    <row r="82" spans="1:5" x14ac:dyDescent="0.2">
      <c r="A82" s="24" t="s">
        <v>112</v>
      </c>
    </row>
    <row r="83" spans="1:5" x14ac:dyDescent="0.2">
      <c r="A83" s="24" t="s">
        <v>113</v>
      </c>
    </row>
    <row r="84" spans="1:5" x14ac:dyDescent="0.2">
      <c r="A84" s="24" t="s">
        <v>114</v>
      </c>
    </row>
    <row r="86" spans="1:5" x14ac:dyDescent="0.2">
      <c r="E86" s="61" t="s">
        <v>151</v>
      </c>
    </row>
    <row r="87" spans="1:5" x14ac:dyDescent="0.2">
      <c r="E87" s="61" t="s">
        <v>152</v>
      </c>
    </row>
    <row r="88" spans="1:5" x14ac:dyDescent="0.2">
      <c r="E88" s="61"/>
    </row>
  </sheetData>
  <sheetProtection algorithmName="SHA-512" hashValue="X8KzzXfVXdr5YEUcO4K326Hl9r9ZMw4QYSurv2ZUFboE6RsVj6Bm8nTuZa1SkxIuK1ajELF2BkwBAL4t0bWfWQ==" saltValue="BE+cli6Y3OKKlssGBAl1jw==" spinCount="100000" sheet="1" objects="1" scenarios="1" selectLockedCells="1" selectUnlockedCells="1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9CFA2A2B9414DAE2FEF6EE2A70B22" ma:contentTypeVersion="5" ma:contentTypeDescription="Crea un document nou" ma:contentTypeScope="" ma:versionID="60e495675a53635536e06a460a060b43">
  <xsd:schema xmlns:xsd="http://www.w3.org/2001/XMLSchema" xmlns:xs="http://www.w3.org/2001/XMLSchema" xmlns:p="http://schemas.microsoft.com/office/2006/metadata/properties" xmlns:ns2="efe9d101-f162-4730-a89c-15bf159d50ea" targetNamespace="http://schemas.microsoft.com/office/2006/metadata/properties" ma:root="true" ma:fieldsID="2ed713a9e47cf414b672d083c2ddf6c9" ns2:_="">
    <xsd:import namespace="efe9d101-f162-4730-a89c-15bf159d50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9d101-f162-4730-a89c-15bf159d5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46C5702-AA74-4FCA-B57B-EF98AC9DD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8C629-866E-4448-A003-4D940320B829}">
  <ds:schemaRefs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efe9d101-f162-4730-a89c-15bf159d50ea"/>
  </ds:schemaRefs>
</ds:datastoreItem>
</file>

<file path=customXml/itemProps3.xml><?xml version="1.0" encoding="utf-8"?>
<ds:datastoreItem xmlns:ds="http://schemas.openxmlformats.org/officeDocument/2006/customXml" ds:itemID="{CD5CE073-DEE9-403D-9285-71CB4105B5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9d101-f162-4730-a89c-15bf159d5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4E7AC3-EBB4-42DB-8875-5399631E3C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Despeses</vt:lpstr>
      <vt:lpstr>Instruccions d'emplenament</vt:lpstr>
      <vt:lpstr>Annexes</vt:lpstr>
      <vt:lpstr>'Instruccions d''emplenament'!Àrea_d'impressió</vt:lpstr>
    </vt:vector>
  </TitlesOfParts>
  <Manager/>
  <Company>ACCIÓ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Luis Aparicio</dc:creator>
  <cp:keywords/>
  <dc:description/>
  <cp:lastModifiedBy>Administrador</cp:lastModifiedBy>
  <cp:revision/>
  <cp:lastPrinted>2020-06-29T16:23:28Z</cp:lastPrinted>
  <dcterms:created xsi:type="dcterms:W3CDTF">2017-09-08T06:42:34Z</dcterms:created>
  <dcterms:modified xsi:type="dcterms:W3CDTF">2020-07-01T09:42:08Z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0x0101000B19CFA2A2B9414DAE2FEF6EE2A70B22</vt:lpwstr>
  </property>
</Properties>
</file>