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1469_eAdminArxiu\OR00190_NormalitzacioDocs\N-Formularis_2026\N-A009_26_PlansInterdepartamentalsORD2025\"/>
    </mc:Choice>
  </mc:AlternateContent>
  <xr:revisionPtr revIDLastSave="0" documentId="13_ncr:1_{1F6A8043-A472-4DBA-A9DA-A26F29770382}" xr6:coauthVersionLast="47" xr6:coauthVersionMax="47" xr10:uidLastSave="{00000000-0000-0000-0000-000000000000}"/>
  <bookViews>
    <workbookView xWindow="22932" yWindow="-108" windowWidth="23256" windowHeight="12576" xr2:uid="{2FDE18A2-3875-42A0-9E3E-2D6397BD32CB}"/>
  </bookViews>
  <sheets>
    <sheet name="Dades Intdpt." sheetId="1" r:id="rId1"/>
    <sheet name="Llistes" sheetId="2" state="hidden" r:id="rId2"/>
    <sheet name="ORD.25" sheetId="3" state="hidden" r:id="rId3"/>
    <sheet name="Recollida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4" l="1"/>
  <c r="BC2" i="4"/>
  <c r="AZ2" i="4"/>
  <c r="AW2" i="4"/>
  <c r="AT2" i="4"/>
  <c r="AQ2" i="4"/>
  <c r="AN2" i="4"/>
  <c r="AK2" i="4"/>
  <c r="AH2" i="4"/>
  <c r="AE2" i="4"/>
  <c r="AB2" i="4"/>
  <c r="Y2" i="4"/>
  <c r="E30" i="1"/>
  <c r="E40" i="1" s="1"/>
  <c r="E38" i="1"/>
  <c r="BE2" i="4"/>
  <c r="BD2" i="4"/>
  <c r="BB2" i="4"/>
  <c r="BA2" i="4"/>
  <c r="AY2" i="4"/>
  <c r="AX2" i="4"/>
  <c r="AV2" i="4"/>
  <c r="AU2" i="4"/>
  <c r="AS2" i="4"/>
  <c r="AR2" i="4"/>
  <c r="AP2" i="4"/>
  <c r="AO2" i="4"/>
  <c r="AM2" i="4"/>
  <c r="AL2" i="4"/>
  <c r="AJ2" i="4"/>
  <c r="AI2" i="4"/>
  <c r="AG2" i="4"/>
  <c r="AF2" i="4"/>
  <c r="AD2" i="4"/>
  <c r="AC2" i="4"/>
  <c r="AA2" i="4"/>
  <c r="Z2" i="4"/>
  <c r="X2" i="4"/>
  <c r="W2" i="4"/>
  <c r="V2" i="4"/>
  <c r="U2" i="4"/>
  <c r="T2" i="4"/>
  <c r="S2" i="4"/>
  <c r="R2" i="4"/>
  <c r="Q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E32" i="1" l="1"/>
  <c r="D15" i="1"/>
  <c r="D14" i="1"/>
  <c r="D13" i="1"/>
  <c r="D11" i="1"/>
  <c r="D12" i="1"/>
  <c r="D10" i="1"/>
  <c r="D28" i="1"/>
  <c r="E28" i="1" l="1"/>
</calcChain>
</file>

<file path=xl/sharedStrings.xml><?xml version="1.0" encoding="utf-8"?>
<sst xmlns="http://schemas.openxmlformats.org/spreadsheetml/2006/main" count="789" uniqueCount="478">
  <si>
    <t>Codi Expedient</t>
  </si>
  <si>
    <t>Títol</t>
  </si>
  <si>
    <t>Modalitat</t>
  </si>
  <si>
    <t>Tipologia</t>
  </si>
  <si>
    <t>Entitat</t>
  </si>
  <si>
    <t>CIF</t>
  </si>
  <si>
    <t>Import total subvencionat</t>
  </si>
  <si>
    <t>Multipaís</t>
  </si>
  <si>
    <t>Sí</t>
  </si>
  <si>
    <t>No</t>
  </si>
  <si>
    <t>País</t>
  </si>
  <si>
    <t>Afganistan</t>
  </si>
  <si>
    <t>Àfrica Sud-sahariana, no especificats</t>
  </si>
  <si>
    <t>Àfrica, No Especificats</t>
  </si>
  <si>
    <t>Albània</t>
  </si>
  <si>
    <t>Algèria</t>
  </si>
  <si>
    <t>Amèrica del Nord, Central i Carib, no especificats</t>
  </si>
  <si>
    <t>Amèrica del Sud, no especificats</t>
  </si>
  <si>
    <t>Amèrica, No Especificats</t>
  </si>
  <si>
    <t>Angola</t>
  </si>
  <si>
    <t>Argentina</t>
  </si>
  <si>
    <t>Armènia</t>
  </si>
  <si>
    <t>Àsia Oriental, No Especificats</t>
  </si>
  <si>
    <t>Àsia, No Especificats</t>
  </si>
  <si>
    <t>Azerbaidjan</t>
  </si>
  <si>
    <t>Bangladesh</t>
  </si>
  <si>
    <t>Belize</t>
  </si>
  <si>
    <t>Benín</t>
  </si>
  <si>
    <t>Bhutan</t>
  </si>
  <si>
    <t>Bielorússia</t>
  </si>
  <si>
    <t>Bolívia</t>
  </si>
  <si>
    <t>Bòsnia i Hercegovina</t>
  </si>
  <si>
    <t>Brasil</t>
  </si>
  <si>
    <t>Burkina Faso</t>
  </si>
  <si>
    <t>Burundi</t>
  </si>
  <si>
    <t>Cambodja</t>
  </si>
  <si>
    <t>Camerun</t>
  </si>
  <si>
    <t>Cap Verd</t>
  </si>
  <si>
    <t>Catalunya</t>
  </si>
  <si>
    <t>Centreafricana, República</t>
  </si>
  <si>
    <t>Colòmbia</t>
  </si>
  <si>
    <t>Congo, Rep.</t>
  </si>
  <si>
    <t>Congo, Rep. Dem.</t>
  </si>
  <si>
    <t>Costa d'Ivori</t>
  </si>
  <si>
    <t>Costa Rica</t>
  </si>
  <si>
    <t>Cuba</t>
  </si>
  <si>
    <t>Djibouti</t>
  </si>
  <si>
    <t>Dominicana, Rep.</t>
  </si>
  <si>
    <t>Egipte</t>
  </si>
  <si>
    <t>El Salvador</t>
  </si>
  <si>
    <t>Equador</t>
  </si>
  <si>
    <t>Eritrea</t>
  </si>
  <si>
    <t>Etiòpia</t>
  </si>
  <si>
    <t>Europa, No Especificats</t>
  </si>
  <si>
    <t>Filipines</t>
  </si>
  <si>
    <t>Gabon</t>
  </si>
  <si>
    <t>Gàmbia</t>
  </si>
  <si>
    <t>Geòrgia</t>
  </si>
  <si>
    <t>Ghana</t>
  </si>
  <si>
    <t>Grècia</t>
  </si>
  <si>
    <t>Guatemala</t>
  </si>
  <si>
    <t>Guinea</t>
  </si>
  <si>
    <t>Guinea Bissau</t>
  </si>
  <si>
    <t>Guinea Equatorial</t>
  </si>
  <si>
    <t>Guyana</t>
  </si>
  <si>
    <t>Haití</t>
  </si>
  <si>
    <t>Hondures</t>
  </si>
  <si>
    <t>Iemen</t>
  </si>
  <si>
    <t>Índia</t>
  </si>
  <si>
    <t>Indonèsia</t>
  </si>
  <si>
    <t>Iran</t>
  </si>
  <si>
    <t>Iraq</t>
  </si>
  <si>
    <t>Jamaica</t>
  </si>
  <si>
    <t>Jordània</t>
  </si>
  <si>
    <t>Kazakhstan</t>
  </si>
  <si>
    <t>Kenya</t>
  </si>
  <si>
    <t>Kirguizistan</t>
  </si>
  <si>
    <t>Kosovo</t>
  </si>
  <si>
    <t>Líban</t>
  </si>
  <si>
    <t>Libèria</t>
  </si>
  <si>
    <t>Líbia</t>
  </si>
  <si>
    <t>Macedònia, Antiga Rep. Yug.</t>
  </si>
  <si>
    <t>Madagascar</t>
  </si>
  <si>
    <t>Malàisia</t>
  </si>
  <si>
    <t>Malawi</t>
  </si>
  <si>
    <t>Maldives</t>
  </si>
  <si>
    <t>Mali</t>
  </si>
  <si>
    <t>Marroc</t>
  </si>
  <si>
    <t>Marshall, Illes</t>
  </si>
  <si>
    <t>Mauritània</t>
  </si>
  <si>
    <t>Mediterrani, No Especificats</t>
  </si>
  <si>
    <t>Mèxic</t>
  </si>
  <si>
    <t>Moçambic</t>
  </si>
  <si>
    <t>Moldàvia</t>
  </si>
  <si>
    <t>Mongòlia</t>
  </si>
  <si>
    <t>Montenegro</t>
  </si>
  <si>
    <t>Myanmar</t>
  </si>
  <si>
    <t>Namíbia</t>
  </si>
  <si>
    <t>Nepal</t>
  </si>
  <si>
    <t>Nicaragua</t>
  </si>
  <si>
    <t>Níger</t>
  </si>
  <si>
    <t>Nigèria</t>
  </si>
  <si>
    <t>Nord d'Àfrica, No Especificats</t>
  </si>
  <si>
    <t>Oceania, No Especificats</t>
  </si>
  <si>
    <t>Orient Mitjà, No Especificats</t>
  </si>
  <si>
    <t>Països en vies de desenvolupament, No Especificats</t>
  </si>
  <si>
    <t>Pakistan</t>
  </si>
  <si>
    <t>Palestina</t>
  </si>
  <si>
    <t>Panamà</t>
  </si>
  <si>
    <t>Paraguai</t>
  </si>
  <si>
    <t>Perú</t>
  </si>
  <si>
    <t>Ruanda</t>
  </si>
  <si>
    <t>Sahrauí, Població</t>
  </si>
  <si>
    <t>Saint Lucia</t>
  </si>
  <si>
    <t>Samoa</t>
  </si>
  <si>
    <t>Sao Tomé i Príncipe</t>
  </si>
  <si>
    <t>Senegal</t>
  </si>
  <si>
    <t>Sèrbia</t>
  </si>
  <si>
    <t>Sierra Leone</t>
  </si>
  <si>
    <t>Síria</t>
  </si>
  <si>
    <t>Somàlia</t>
  </si>
  <si>
    <t>Sri Lanka</t>
  </si>
  <si>
    <t>Sud-àfrica</t>
  </si>
  <si>
    <t>Sudan</t>
  </si>
  <si>
    <t>Sudan del Sud</t>
  </si>
  <si>
    <t>Surinam</t>
  </si>
  <si>
    <t>Swazilàndia</t>
  </si>
  <si>
    <t>Tadjikistan</t>
  </si>
  <si>
    <t>Tailàndia</t>
  </si>
  <si>
    <t>Tanzània</t>
  </si>
  <si>
    <t>Timor-Leste</t>
  </si>
  <si>
    <t>Togo</t>
  </si>
  <si>
    <t>Tonga</t>
  </si>
  <si>
    <t>Tunísia</t>
  </si>
  <si>
    <t>Turkmenistan</t>
  </si>
  <si>
    <t>Turquia</t>
  </si>
  <si>
    <t>Tuvalu</t>
  </si>
  <si>
    <t>Txad</t>
  </si>
  <si>
    <t>Ucraïna</t>
  </si>
  <si>
    <t>Uganda</t>
  </si>
  <si>
    <t>Uzbekistan</t>
  </si>
  <si>
    <t>Veneçuela</t>
  </si>
  <si>
    <t>Vietnam</t>
  </si>
  <si>
    <t>Xina, República Popular de</t>
  </si>
  <si>
    <t>Zàmbia</t>
  </si>
  <si>
    <t>Zimbàbue</t>
  </si>
  <si>
    <t>Import</t>
  </si>
  <si>
    <t>1r</t>
  </si>
  <si>
    <t>2n</t>
  </si>
  <si>
    <t>3r</t>
  </si>
  <si>
    <t>4t</t>
  </si>
  <si>
    <t>5è</t>
  </si>
  <si>
    <t>6è</t>
  </si>
  <si>
    <t>Nombre de centres que es preveuen dur a terme</t>
  </si>
  <si>
    <t>Àmbit</t>
  </si>
  <si>
    <t>Títol del recurs o producte</t>
  </si>
  <si>
    <t>Aprenentatge i Servei</t>
  </si>
  <si>
    <t>Formació</t>
  </si>
  <si>
    <t>Material pedagògic o guia didàctica</t>
  </si>
  <si>
    <t>Recerca</t>
  </si>
  <si>
    <r>
      <t xml:space="preserve">Publicació </t>
    </r>
    <r>
      <rPr>
        <sz val="8"/>
        <color theme="1"/>
        <rFont val="Segoe UI"/>
        <family val="2"/>
      </rPr>
      <t>(informe, llibre, article...)</t>
    </r>
  </si>
  <si>
    <r>
      <t xml:space="preserve">Producte audiovisual </t>
    </r>
    <r>
      <rPr>
        <sz val="8"/>
        <color theme="1"/>
        <rFont val="Segoe UI"/>
        <family val="2"/>
      </rPr>
      <t>(documental, càpsula informativa, mostra i/o festival de cinema)</t>
    </r>
  </si>
  <si>
    <t>Lectura / Escriptura</t>
  </si>
  <si>
    <t>Música</t>
  </si>
  <si>
    <t>Teatre</t>
  </si>
  <si>
    <t>Exposició fotogràfica o multimèdia</t>
  </si>
  <si>
    <t>Noves tecnologies</t>
  </si>
  <si>
    <t>Recursos / Productes</t>
  </si>
  <si>
    <t>Import concedit</t>
  </si>
  <si>
    <t>G63646947</t>
  </si>
  <si>
    <t>ACC360/25/000006</t>
  </si>
  <si>
    <t>2. PROJECTES DE MES DE VINT-I-QUATRE (24) MESOS AMB UNA DURADA MAXIMA DE TRENTA-SIS (36)</t>
  </si>
  <si>
    <t>Fundació Guné per a la infància i el codesenvolupament</t>
  </si>
  <si>
    <t>Foment de l’agroecologia i la resiliència climàtica davant les migracions ambientals de la regió de Kolda (Senegal)</t>
  </si>
  <si>
    <t>G58144759</t>
  </si>
  <si>
    <t>ACC360/25/000010</t>
  </si>
  <si>
    <t>1. PROJECTES D?UNA DURADA MINIMA DE DOTZE (12) MESOS I MAXIMA DE VINT-I-QUATRE (24)</t>
  </si>
  <si>
    <t>Associació Catalunya-Líban</t>
  </si>
  <si>
    <t>Garantint el dret a la salut i la protecció davant les violències a Nabatieh</t>
  </si>
  <si>
    <t>G61749297</t>
  </si>
  <si>
    <t>ACC360/25/000012</t>
  </si>
  <si>
    <t>Xarxa de Consum Solidari (XCS)</t>
  </si>
  <si>
    <t>Acció retorn, reintegració i lideratge femení a la Casamance (Senegal): dones en acció per la pau i els drets</t>
  </si>
  <si>
    <t>V08991531</t>
  </si>
  <si>
    <t>ACC360/25/000015</t>
  </si>
  <si>
    <t>Centre Internacional Escarré per a les Minories Ètniques i les Nacions (CIEMEN)</t>
  </si>
  <si>
    <t>Sembrant drets i sostenibilitat a Guatemala: dones i joves de la regió Huista per un futur just</t>
  </si>
  <si>
    <t>G90196072</t>
  </si>
  <si>
    <t>ACC360/25/000024</t>
  </si>
  <si>
    <t>Bosco Global</t>
  </si>
  <si>
    <t>Unides per la serralada. Empoderament i canvi per la igualtat de gènere en les comunitats rurals a Independencia i Tapacari (Bolívia), i Bello (Colòmbia)</t>
  </si>
  <si>
    <t>G62083357</t>
  </si>
  <si>
    <t>ACC360/25/000030</t>
  </si>
  <si>
    <t>Associació NOVACT</t>
  </si>
  <si>
    <t>1325 des dels marges: dones, pau i seguretat en territoris no reconeguts i afectats per conflictes crònics a la Mediterrània i els territoris kurds de l’Iraq.</t>
  </si>
  <si>
    <t>F66939075</t>
  </si>
  <si>
    <t>ACC360/25/000031</t>
  </si>
  <si>
    <t>Almena Cooperativa Feminista</t>
  </si>
  <si>
    <t>Exercici ple dels drets humans de dones, adolescents, nenes i les seves famílies en mobilitat a la frontera entre Guatemala i Chiapas (Mèxic), des d'una perspectiva feminista i interseccional, que promogui una vida lliure de violències masclistes i la garantia dels seus drets sexuals i reproductius</t>
  </si>
  <si>
    <t>G28567790</t>
  </si>
  <si>
    <t>ACC360/25/000035</t>
  </si>
  <si>
    <t>Mans Unides</t>
  </si>
  <si>
    <t>Poder i autonomia per a les dones: promovent polítiques d’atenció i prevenció contra la violència envers les dones al municipi de Sucre. Bolívia</t>
  </si>
  <si>
    <t>G59936336</t>
  </si>
  <si>
    <t>ACC360/25/000036</t>
  </si>
  <si>
    <t>Fundació Josep Comaposada</t>
  </si>
  <si>
    <t>Avançant cap al treball digne i la defensa efectiva dels drets laborals a la regió de Casablanca (Marroc)</t>
  </si>
  <si>
    <t>G64813595</t>
  </si>
  <si>
    <t>ACC360/25/000038</t>
  </si>
  <si>
    <t>Associació Hèlia, de suport a dones que pateixen violencia de gènere</t>
  </si>
  <si>
    <t>Reparar per viure: dones i comunitats en resistència feminista a Jenin (Cisjordània, Palestina).</t>
  </si>
  <si>
    <t>G58544057</t>
  </si>
  <si>
    <t>ACC360/25/000044</t>
  </si>
  <si>
    <t>Associació EntrePobles</t>
  </si>
  <si>
    <t>Protecció integral, enfortiment i cures a les persones defensores de DH, especialment a les dones, en contextos de creixent tancament d'espais democràtics  a la regió de Mesoamerica (Guatemala, Nicaragua, Hondures) i Colòmbia</t>
  </si>
  <si>
    <t>G65766933</t>
  </si>
  <si>
    <t>ACC360/25/000045</t>
  </si>
  <si>
    <t>Associació Acció Internacional per la Pau - IAP Catalunya</t>
  </si>
  <si>
    <t>Protecció és pau: garanties per a firmants de pau i lideratges socials a Colòmbia</t>
  </si>
  <si>
    <t>G62206081</t>
  </si>
  <si>
    <t>ACC360/25/000053</t>
  </si>
  <si>
    <t>Red de Solidaridad para la Transformación Social (RedS)</t>
  </si>
  <si>
    <t>Desaparició forçada a Guatemala i El Salvador: veritat, resiliència i memòria històrica</t>
  </si>
  <si>
    <t>G59437756</t>
  </si>
  <si>
    <t>ACC360/25/000061</t>
  </si>
  <si>
    <t>Associació Catalana per la Pau (ACP)</t>
  </si>
  <si>
    <t>Economies socials per a la pau al nord-occident colombià: una aposta territorial per a la reincorporació sostenible i la justícia social</t>
  </si>
  <si>
    <t>G80468564</t>
  </si>
  <si>
    <t>ACC360/25/000068</t>
  </si>
  <si>
    <t>Congo, Rep. Dem.</t>
  </si>
  <si>
    <t>Fundación Intered</t>
  </si>
  <si>
    <t>Pamoja kwa amani (Junts per a la pau): Promovent els drets de la infantesa, joves i dones en situació de retorn i/o desplaçament a Kivu Nord, RD Congo.</t>
  </si>
  <si>
    <t>G63627418</t>
  </si>
  <si>
    <t>ACC360/25/000076</t>
  </si>
  <si>
    <t>Plataforma Unitària Contra les Violències de Gènere</t>
  </si>
  <si>
    <t>Drets que travessen murs: transformació del sistema carcerari i penitenciari cap a una societat de cures en el marc de la garantia dels drets humans de les dones a Colòmbia</t>
  </si>
  <si>
    <t>G60192614</t>
  </si>
  <si>
    <t>ACC360/25/000085</t>
  </si>
  <si>
    <t>Arquitectura sin Fronteras (ASF)</t>
  </si>
  <si>
    <t>“Ntamu Wassati-2”: dones apoderades, organitzades i enfortides, trenquen bretxes de gènere i exerceixen el seu dret a una vida lliure de violència</t>
  </si>
  <si>
    <t>G67104091</t>
  </si>
  <si>
    <t>ACC360/25/000088</t>
  </si>
  <si>
    <t>Associació per la Cooperació al Desenvolupament Kakolum</t>
  </si>
  <si>
    <t>Cap a l’exercici ple dels drets sexuals i reproductius i el dret a una vida lliure de violències: consolidació d’un model feminista, comunitari i interseccional al departament de Bignona (Senegal)</t>
  </si>
  <si>
    <t>#</t>
  </si>
  <si>
    <t>G08828998</t>
  </si>
  <si>
    <t>ACC360/25/000095</t>
  </si>
  <si>
    <t>Casal dels Infants per a l'acció social als barris</t>
  </si>
  <si>
    <t>RASSIFN@: per a la protecció de la infància en mobilitat transnacional amb perspectiva de gènere interseccional al Marroc i a Catalunya</t>
  </si>
  <si>
    <t>G66119389</t>
  </si>
  <si>
    <t>ACC360/25/000099</t>
  </si>
  <si>
    <t>Associació internacional de Solidaritat i Cooperació (SUDS)</t>
  </si>
  <si>
    <t>Enfortiment de la societat civil i de les persones defensores de drets davant la criminalització i la reducció de l’espai cívic a la regió euromediterrània, amb èmfasi a Palestina i Catalunya</t>
  </si>
  <si>
    <t>G16681892</t>
  </si>
  <si>
    <t>ACC360/25/000102</t>
  </si>
  <si>
    <t>Réseau Intercontinental de promotion de l'économie sociale solidaire (RIPESS)</t>
  </si>
  <si>
    <t>Enfortiment de polítiques públiques i finançament per a l’ecosistema de l’economia social i solidària (ESS): implementació de mecanismes financers intermediaris i de processos estratègics per als sistemes agroalimentaris territorials</t>
  </si>
  <si>
    <t>G60401312</t>
  </si>
  <si>
    <t>ACC360/25/000105</t>
  </si>
  <si>
    <t>CooperAcció</t>
  </si>
  <si>
    <t>Resistències en xarxa. Juntança de dones, lesbianes, bisexuals i persones trans colombianes i migrades veneçolanes davant les violències masclistes i per prejudici</t>
  </si>
  <si>
    <t>G28838001</t>
  </si>
  <si>
    <t>ACC360/25/000106</t>
  </si>
  <si>
    <t>Movimiento por la paz el desarme y la libertad (MPDL)</t>
  </si>
  <si>
    <t>Teixit de pau: dones que entrellacen vida, territori i dignitat al sud de Bolívar, Colòmbia</t>
  </si>
  <si>
    <t>G46973715</t>
  </si>
  <si>
    <t>ACC360/25/000110</t>
  </si>
  <si>
    <t>Farmacèutics Mundi (Farmamundi)</t>
  </si>
  <si>
    <t>Enfortir la capacitat de les persones joves per exercir el dret a defensar drets en el triangle nord de Centreamèrica</t>
  </si>
  <si>
    <t>G60910528</t>
  </si>
  <si>
    <t>ACC360/25/000115</t>
  </si>
  <si>
    <t>Associació Catalana d'Enginyeria Sense Fronteres (ESF)</t>
  </si>
  <si>
    <t>Apoderament de la dona camperola i enfortiment de la gestió sostenible de recursos naturals a Inhambane, Moçambic, per a garantir el dret humà a l'aigua, sanejament i a la seguretat alimentària a Inhambane</t>
  </si>
  <si>
    <t>G80176845</t>
  </si>
  <si>
    <t>ACC360/25/000119</t>
  </si>
  <si>
    <t>Assemblea de Cooperació per la Pau (ACPP)</t>
  </si>
  <si>
    <t>Taghyir: dignificant el treball de cures a través d’una ESS ecofeminista a Tunísia i al Marroc</t>
  </si>
  <si>
    <t>G66847237</t>
  </si>
  <si>
    <t>ACC360/25/000128</t>
  </si>
  <si>
    <t>Plataforma por la Paz y los Derechos Humanos, Taula per Mèxic / Mesa por México</t>
  </si>
  <si>
    <t>Pobles originaris, dones i joventuts de Guatemala i Mèxic defensant la memòria, la veritat i la justícia per a la construcció de la pau</t>
  </si>
  <si>
    <t>G60499571</t>
  </si>
  <si>
    <t>ACC360/25/000133</t>
  </si>
  <si>
    <t>Col.lectiu Maloka</t>
  </si>
  <si>
    <t>Entorns protectors per a nenes, nens, adolescents i joves indígenes del poble Nasa al nord del Cauca, Colòmbia (Fase II)</t>
  </si>
  <si>
    <t>G62356159</t>
  </si>
  <si>
    <t>ACC360/25/000134</t>
  </si>
  <si>
    <t>Fundació Main</t>
  </si>
  <si>
    <t>Sistema Vida de protecció a la infància: enfocament multisectorial i transformador per a la justícia social i de gènere a Maputo, Moçambic</t>
  </si>
  <si>
    <t>G60722246</t>
  </si>
  <si>
    <t>ACC360/25/000137</t>
  </si>
  <si>
    <t>Huacal. ONG de Solidaritat amb El Salvador</t>
  </si>
  <si>
    <t>Dones construint cultura de pau. Generant xarxes d'ajuda i solidaritat entre Hondures, Guatemala, El Salvador, Colòmbia i Catalunya</t>
  </si>
  <si>
    <t>G63486302</t>
  </si>
  <si>
    <t>ACC360/25/000142</t>
  </si>
  <si>
    <t>Associació Institut de les Desigualtats (antic Observatori de la Salut Visual)</t>
  </si>
  <si>
    <t>Resistències feministes a les violències masclistes a l'Àfrica Occidental</t>
  </si>
  <si>
    <t>G82409020</t>
  </si>
  <si>
    <t>ACC360/25/000002</t>
  </si>
  <si>
    <t>Fundación Entreculturas - Fe y Alegría</t>
  </si>
  <si>
    <t>Trencant murs, teixint pau: pensament crític i drets humans amb joves de Catalunya i Bolívia per una ciutadania global activa.</t>
  </si>
  <si>
    <t>ACC360/25/000003</t>
  </si>
  <si>
    <t>Teixint sobiranies alimentàries des del Nord i el Sud amb justícia global</t>
  </si>
  <si>
    <t>G08967341</t>
  </si>
  <si>
    <t>ACC360/25/000004</t>
  </si>
  <si>
    <t>Grups locals de pau amb població jove impulsen una xarxa local-global per la convivència, la seguretat compartida i la pau amb justícia a Catalunya i al Sud Global (Colòmbia i regió mesoamericana). Fase 2</t>
  </si>
  <si>
    <t>Fundació per la Pau</t>
  </si>
  <si>
    <t>G60541554</t>
  </si>
  <si>
    <t>ACC360/25/000005</t>
  </si>
  <si>
    <t>Fundación Educación y Cooperación</t>
  </si>
  <si>
    <t>Educar per la convivència i la pau: infants protagonistes del canvi global</t>
  </si>
  <si>
    <t>ACC360/25/000007</t>
  </si>
  <si>
    <t>Teixint resistències globals a Catalunya, Palestina, Colòmbia, Moçambic i Mèxic: aliances feministes.</t>
  </si>
  <si>
    <t>Q0818002H</t>
  </si>
  <si>
    <t>ACC360/25/000014</t>
  </si>
  <si>
    <t>Universitat Autònoma de Barcelona (UAB)</t>
  </si>
  <si>
    <t>Promovem cultura de pau en temps de crisis globals. Eines i capacitats per construir pau local-global amb EHiBDH: Catalunya, Moçambic</t>
  </si>
  <si>
    <t>G64793490</t>
  </si>
  <si>
    <t>ACC360/25/000018</t>
  </si>
  <si>
    <t>ALBA SUD - Investigació i Comunicació per al Desenvolupament</t>
  </si>
  <si>
    <t>Turisme, treball i drets humans: aprenentatges Sud-Nord per a l'educació global. Poblacions migrants d’Hondures, Haití, Nicaragua i altres països d’Amèrica Llatina i el Carib treballant en el turisme</t>
  </si>
  <si>
    <t>ACC360/25/000021</t>
  </si>
  <si>
    <t>Acompanyar per protegir: protecció integral de defensores a Mesomèrica, Colòmbia i Filipines.</t>
  </si>
  <si>
    <t>ACC360/25/000023</t>
  </si>
  <si>
    <t>Impuls antiracista: educació, transformació i incidència per la justícia global i el dret a migrar amb dones i joves de la diàspora d'Àfrica Occidental (Senegal, Gàmbia i Mali) com a agents de canvi social</t>
  </si>
  <si>
    <t>ACC360/25/000029</t>
  </si>
  <si>
    <t>De l’àmbit local al global: construint aliances per a la incidència política i defensa dels drets humans a Catalunya, Amèrica Central i Colòmbia.</t>
  </si>
  <si>
    <t>Q2866001G</t>
  </si>
  <si>
    <t>ACC360/25/000040</t>
  </si>
  <si>
    <t>Creu Roja Catalunya</t>
  </si>
  <si>
    <t>Dones que fan memòria històrica a Colòmbia i Sàhara Occidental: reinterpretació de la violència i la discriminació en espais postconflicte amb perspectiva de gènere</t>
  </si>
  <si>
    <t>G62655659</t>
  </si>
  <si>
    <t>ACC360/25/000043</t>
  </si>
  <si>
    <t>Comitè català de l'Alt Comissionat de Nacions Unides per als refugiats (ACNUR-Catalunya)</t>
  </si>
  <si>
    <t>Refugi 4.7: Agents educatius pel dret al refugi amb perspectiva interseccional de gènere i mediambiental, amb especial atenció als drets de les nenes i dones desplaçades supervivents de VSBG a Moçambic i de la diàspora afganesa (Fase III)</t>
  </si>
  <si>
    <t>G65298887</t>
  </si>
  <si>
    <t>ACC360/25/000054</t>
  </si>
  <si>
    <t>Associació Centre d'Estudis per la Pau Josep Manuel Delàs</t>
  </si>
  <si>
    <t>Desarmar el Sistema, Transformar el Món: Fem front al militarisme des de la cultura de pau i la justícia global per aturar la violència armada a l'Orient Mitjà (Palestina) i Centreamèrica (Hondures, Guatemala i altres)</t>
  </si>
  <si>
    <t>ACC360/25/000056</t>
  </si>
  <si>
    <t>UNSILENCE: Joventut en Acció a l’Euromediterrània. Trencant el silenci sobre els conflictes, els abusos corporatius i el control digital massiu a la regió Euromediterrània, des de l’empoderament juvenil i la justícia global</t>
  </si>
  <si>
    <t>ACC360/25/000060</t>
  </si>
  <si>
    <t>Noves narratives per a una comunitat educativa lliure de violències masclistes i discursos d'odi a Catalunya, Colòmbia i Guatemala.</t>
  </si>
  <si>
    <t>ACC360/25/000066</t>
  </si>
  <si>
    <t>Educació i cultura per a la defensa dels drets humans i ambientals a Palestina, Líban, Kurdistan i Cuba.</t>
  </si>
  <si>
    <t>G59523910</t>
  </si>
  <si>
    <t>ACC360/25/000069</t>
  </si>
  <si>
    <t>SETEM-Catalunya</t>
  </si>
  <si>
    <t>Connectant realitats: els impactes de l’economia globalitzada a Ghana, Senegal i Guinea Conakry</t>
  </si>
  <si>
    <t>ACC360/25/000071</t>
  </si>
  <si>
    <t>Noves mirades per a l'acció educació global pels drets humans des d'epistemologies feministes i decolonials entre dones i joves de Catalunya, Mèxic, Guatemala, Hondures, Colòmbia i Equador</t>
  </si>
  <si>
    <t>G65515173</t>
  </si>
  <si>
    <t>ACC360/25/000078</t>
  </si>
  <si>
    <t>Federació d'Associacions Catalanes amigues del Poble Saharauí (Federació ACAPS)</t>
  </si>
  <si>
    <t>Actuem contra l’espoli al Sàhara Occidental.</t>
  </si>
  <si>
    <t>ACC360/25/000086</t>
  </si>
  <si>
    <t>Respostes integrals als discursos d'odi i la criminalització de la dissidència en el Sud Global.</t>
  </si>
  <si>
    <t>G63721963</t>
  </si>
  <si>
    <t>ACC360/25/000089</t>
  </si>
  <si>
    <t>Comissió Catalana d'Ajuda al Refugiat (CCAR)</t>
  </si>
  <si>
    <t>Drets humans en joc. Vies legals i segures enfront l'espoli, el control i l'externalització de fronteres</t>
  </si>
  <si>
    <t>G63823173</t>
  </si>
  <si>
    <t>ACC360/25/000097</t>
  </si>
  <si>
    <t>Associació Catalana de Solidaritat i Ajuda als refugiats (ACSAR)</t>
  </si>
  <si>
    <t>Catalunya refugi: millora a l’atenció, sensibilització i capacitació en matèria d'asil (Colòmbia)</t>
  </si>
  <si>
    <t>G08849549</t>
  </si>
  <si>
    <t>ACC360/25/000100</t>
  </si>
  <si>
    <t>Servei Civil Internacional - Catalunya (SCI-Catalunya)</t>
  </si>
  <si>
    <t>Yala- De xarxes veïnals a col·lectius organitzats contra discursos d'odi, el racisme i l'extrema dreta, amb mirada decolonial, feminista i de defensa dels drets humans a Catalunya, Palestina, Sàhara Occidental i la Mediterrània.</t>
  </si>
  <si>
    <t>G60667813</t>
  </si>
  <si>
    <t>ACC360/25/000118</t>
  </si>
  <si>
    <t>Fundació per a la Universitat Oberta de Catalunya (UOC)</t>
  </si>
  <si>
    <t>La universitat catalana com a agent de pau i justícia: aprenentatges i acció amb les víctimes del conflicte colombià</t>
  </si>
  <si>
    <t>F64219454</t>
  </si>
  <si>
    <t>ACC360/25/000121</t>
  </si>
  <si>
    <t>Cooperativa de Documentalisme Social (antic RUIDO PHOTO)</t>
  </si>
  <si>
    <t>Artivistes pels drets dels migrants. Construïm xarxa entre el Sud Global i Catalunya</t>
  </si>
  <si>
    <t>G08914475</t>
  </si>
  <si>
    <t>ACC360/25/000122</t>
  </si>
  <si>
    <t>Associació pels Drets Sexuals i Reproductius</t>
  </si>
  <si>
    <t>Desfake: una estratègia integral per generar narratives transformadores i contrarestar els discursos d'odi sobre els drets sexuals i reproductius en l'àmbit acadèmic, educatiu, comunitari, institucional i digital a Catalunya i a la regió Mesoamericana</t>
  </si>
  <si>
    <t>ACC360/25/000127</t>
  </si>
  <si>
    <t>Joves que transformen: art i justícia global entre Catalunya, Colòmbia i Marroc.</t>
  </si>
  <si>
    <t>G58305335</t>
  </si>
  <si>
    <t>ACC360/25/000140</t>
  </si>
  <si>
    <t>Alternativa Intercanvi amb Pobles Indígenes</t>
  </si>
  <si>
    <t>Instruments de sensibilització, formació, recerca i incidència per a la defensa de drets de dones i pobles indígenes - Fase IV</t>
  </si>
  <si>
    <t>G61084950</t>
  </si>
  <si>
    <t>ACC360/25/000143</t>
  </si>
  <si>
    <t>Fundació Solidaritat UB (FSUB)</t>
  </si>
  <si>
    <t>El cor de les vitrines. Recerca, educació, memòria i acció des dels llegats colonials del Marroc, Sàhara Occidental, Senegal, Guinea Equatorial i Filipines als museus públics de Catalunya</t>
  </si>
  <si>
    <t>M1</t>
  </si>
  <si>
    <t>M2</t>
  </si>
  <si>
    <t>Nom Entitat</t>
  </si>
  <si>
    <t>Expedient</t>
  </si>
  <si>
    <t>Africa Sud</t>
  </si>
  <si>
    <t>Africa Sud Sahara</t>
  </si>
  <si>
    <t>Drets dones</t>
  </si>
  <si>
    <t>Pràctiques nocives</t>
  </si>
  <si>
    <t>Garantir els drets civils i polítics dels pobles</t>
  </si>
  <si>
    <t>Garantir els drets de les dones</t>
  </si>
  <si>
    <t>Garantir els drets de la població jove</t>
  </si>
  <si>
    <t>Garantir l'exercici lliure dels drets econòmics, socials i culturals (inclosos els drets lligats a la salut, l'educació i els serveis socials)</t>
  </si>
  <si>
    <t>Garantir el dret a un medi ambient saludable</t>
  </si>
  <si>
    <t>Enfortir la societat civil i la governança democràtica a l'Àfrica al Sud del Sàhara</t>
  </si>
  <si>
    <t>Cap de les respostes anteriors</t>
  </si>
  <si>
    <t>Matrimoni forçat</t>
  </si>
  <si>
    <t>Mutilació genital femenina</t>
  </si>
  <si>
    <t>Ambdues</t>
  </si>
  <si>
    <t>Cap de les dues</t>
  </si>
  <si>
    <t>Contribueix al foment de la participació i apodrament de les dones en espais d'incidència internacional</t>
  </si>
  <si>
    <t>Dona suport a les iniciatives impulsades per moviments de dones i feministes del Sud</t>
  </si>
  <si>
    <t>Contribueix a l'enfortiment de capacitats en enfocament de gènere i basat en drets humans de les dones (EGiBDH)</t>
  </si>
  <si>
    <t>Cap de les tres opcions anteriors</t>
  </si>
  <si>
    <t>Formal</t>
  </si>
  <si>
    <t>No formal</t>
  </si>
  <si>
    <t>Informal</t>
  </si>
  <si>
    <t>Formal i no formal</t>
  </si>
  <si>
    <t>Formal i informal</t>
  </si>
  <si>
    <t>Formal, no formal i informal</t>
  </si>
  <si>
    <t>No formal i informal</t>
  </si>
  <si>
    <t>No s'aplica</t>
  </si>
  <si>
    <t>País 1</t>
  </si>
  <si>
    <t>Import 1</t>
  </si>
  <si>
    <t>País 2</t>
  </si>
  <si>
    <t>Import 2</t>
  </si>
  <si>
    <t>País 3</t>
  </si>
  <si>
    <t>Import 3</t>
  </si>
  <si>
    <t>País 4</t>
  </si>
  <si>
    <t>Import 4</t>
  </si>
  <si>
    <t>País 5</t>
  </si>
  <si>
    <t>Import 5</t>
  </si>
  <si>
    <t>País 6</t>
  </si>
  <si>
    <t>Import 6</t>
  </si>
  <si>
    <t>Fomentar ciutadania</t>
  </si>
  <si>
    <t>Nombre centres</t>
  </si>
  <si>
    <t>Nombre centres (Àfrica)</t>
  </si>
  <si>
    <t>Drets dones objectius</t>
  </si>
  <si>
    <t>Juventut</t>
  </si>
  <si>
    <t>Entitats juvenils o Xarxes</t>
  </si>
  <si>
    <t>àmbit</t>
  </si>
  <si>
    <t>títol</t>
  </si>
  <si>
    <t>Si les actuacions estan relacionades amb països de l'Àfrica al sud del Sàhara, indiqueu el nombre de centres que es preveuen dur a terme</t>
  </si>
  <si>
    <t>3. El projecte es duu a terme en països de l'Àfrica al sud del Sahara?</t>
  </si>
  <si>
    <t>4. Si l'objectiu del projecte es acollir a Catalunya persones africanes defensores dels drets humans, indiqueu el nombre de persones</t>
  </si>
  <si>
    <t>5. El projecte preveu dur a terme actuacions per fomentar la ciutadania crítica entre la comunitat educativa?</t>
  </si>
  <si>
    <t>6. El projecte subvencionat impulsa actuacions per la materialització dels drets humans de les dones?</t>
  </si>
  <si>
    <t>7. El projecte subvencionat contribueix a eliminar les següents pràctiques nocives?</t>
  </si>
  <si>
    <t>9. Entre les entitats agrupades o associades al projecte hi ha entitats juvenils o xarxes d'entitats juvenils registrades a Catalunya?</t>
  </si>
  <si>
    <t>10. Indiqueu a la taula els recursos/productes que es deriven del vostre projecte subvencionat. Es pot seleccionar més d'una opció:</t>
  </si>
  <si>
    <r>
      <t xml:space="preserve">1. Projecte multipaís?
</t>
    </r>
    <r>
      <rPr>
        <sz val="9"/>
        <color theme="1"/>
        <rFont val="Segoe UI Semibold"/>
        <family val="2"/>
      </rPr>
      <t>(s'executen en més d'un país o territori)</t>
    </r>
  </si>
  <si>
    <t>àmbit AiS</t>
  </si>
  <si>
    <t>títol AiS</t>
  </si>
  <si>
    <t>àmbit F</t>
  </si>
  <si>
    <t>títol F</t>
  </si>
  <si>
    <t>àmbit MP</t>
  </si>
  <si>
    <t>títol MP</t>
  </si>
  <si>
    <t>Nombre defensores ddhh</t>
  </si>
  <si>
    <t>2. Import desglossat de la subvenció</t>
  </si>
  <si>
    <t>ACC360/25/000016</t>
  </si>
  <si>
    <t>ACC360/25/000055</t>
  </si>
  <si>
    <t>ACC360/25/000067</t>
  </si>
  <si>
    <t>G78426558</t>
  </si>
  <si>
    <t>Fundación Alianza por los Derechos, la Igualdad y la Solidaridad Internacional</t>
  </si>
  <si>
    <t>Eduxarxa</t>
  </si>
  <si>
    <t>Asociación Mujer Diáspora</t>
  </si>
  <si>
    <t>Beats x Palestina: arts urbanes i educació antiracista pels drets humans</t>
  </si>
  <si>
    <t>Escuela Feminista: mujeres, paz y seguridad con enfoque psicosocial</t>
  </si>
  <si>
    <t>F66423179</t>
  </si>
  <si>
    <t>G67375915</t>
  </si>
  <si>
    <t xml:space="preserve">Facilitat l'accés a l'ocupació digna a dones i joves de Kolda- Senegal en condicions d'equitat </t>
  </si>
  <si>
    <t>R/N: 21457\EF00499\AE00088 N-ORD2025</t>
  </si>
  <si>
    <t>Formulari de recollida de dades relatives als Plans Interdepartamentals i recursos derivats dels projectes subvencionats per l'Agència Catalana de Cooperació al Desenvolupament</t>
  </si>
  <si>
    <t>NIF</t>
  </si>
  <si>
    <t>Indiqueu l'opció que s'ajusta millor als objectius del projecte</t>
  </si>
  <si>
    <t>Indiqueu l'opció que s'ajusti millor als objectius del projecte</t>
  </si>
  <si>
    <t>8. El projecte subvencionat té entre els objectius principals matèries relacionades amb la joventut?</t>
  </si>
  <si>
    <t>N-A009-V02-26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</si>
</sst>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>
    <font>
      <sz val="10"/>
      <color theme="1"/>
      <name val="Segoe UI"/>
      <family val="2"/>
    </font>
    <font>
      <sz val="10"/>
      <color theme="1"/>
      <name val="Segoe UI Semibold"/>
      <family val="2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9"/>
      <color theme="1"/>
      <name val="Segoe UI Semibold"/>
      <family val="2"/>
    </font>
    <font>
      <sz val="9"/>
      <color theme="1"/>
      <name val="Segoe UI"/>
      <family val="2"/>
    </font>
    <font>
      <sz val="10"/>
      <name val="0"/>
    </font>
    <font>
      <sz val="8"/>
      <color theme="1" tint="0.499984740745262"/>
      <name val="Segoe UI"/>
      <family val="2"/>
    </font>
    <font>
      <b/>
      <sz val="12"/>
      <color theme="1"/>
      <name val="Segoe UI"/>
      <family val="2"/>
    </font>
    <font>
      <b/>
      <sz val="11.5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D3D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6" borderId="7" applyProtection="0">
      <alignment horizontal="left" vertical="center" indent="1"/>
    </xf>
  </cellStyleXfs>
  <cellXfs count="58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1" xfId="0" applyBorder="1"/>
    <xf numFmtId="44" fontId="0" fillId="0" borderId="0" xfId="1" applyFont="1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5" borderId="0" xfId="0" applyFill="1"/>
    <xf numFmtId="0" fontId="0" fillId="0" borderId="0" xfId="0" applyAlignment="1"/>
    <xf numFmtId="0" fontId="0" fillId="0" borderId="7" xfId="0" applyBorder="1"/>
    <xf numFmtId="0" fontId="7" fillId="0" borderId="7" xfId="0" applyFont="1" applyBorder="1" applyAlignment="1">
      <alignment horizontal="right"/>
    </xf>
    <xf numFmtId="0" fontId="8" fillId="0" borderId="7" xfId="0" applyFont="1" applyBorder="1" applyAlignment="1">
      <alignment horizontal="left" vertical="center" wrapText="1"/>
    </xf>
    <xf numFmtId="0" fontId="1" fillId="0" borderId="7" xfId="0" applyFont="1" applyBorder="1"/>
    <xf numFmtId="0" fontId="0" fillId="0" borderId="7" xfId="0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0" fillId="0" borderId="8" xfId="0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9" xfId="0" applyFont="1" applyBorder="1"/>
    <xf numFmtId="0" fontId="0" fillId="0" borderId="14" xfId="0" applyBorder="1" applyAlignment="1">
      <alignment horizontal="right" vertical="center"/>
    </xf>
    <xf numFmtId="0" fontId="0" fillId="0" borderId="9" xfId="0" applyBorder="1"/>
    <xf numFmtId="0" fontId="0" fillId="0" borderId="11" xfId="0" applyBorder="1" applyAlignment="1">
      <alignment horizontal="right" vertical="center" wrapText="1"/>
    </xf>
    <xf numFmtId="0" fontId="0" fillId="0" borderId="12" xfId="0" applyBorder="1" applyAlignment="1" applyProtection="1">
      <alignment vertical="center"/>
      <protection hidden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horizontal="right" wrapText="1"/>
    </xf>
    <xf numFmtId="0" fontId="0" fillId="0" borderId="11" xfId="0" applyBorder="1"/>
    <xf numFmtId="0" fontId="0" fillId="0" borderId="11" xfId="0" applyBorder="1" applyAlignment="1">
      <alignment wrapText="1"/>
    </xf>
    <xf numFmtId="0" fontId="1" fillId="0" borderId="9" xfId="0" applyFont="1" applyBorder="1" applyAlignment="1">
      <alignment vertical="center"/>
    </xf>
    <xf numFmtId="0" fontId="0" fillId="0" borderId="12" xfId="0" applyFill="1" applyBorder="1" applyAlignment="1" applyProtection="1">
      <alignment vertical="center"/>
      <protection hidden="1"/>
    </xf>
    <xf numFmtId="0" fontId="0" fillId="2" borderId="15" xfId="0" applyFill="1" applyBorder="1" applyProtection="1">
      <protection locked="0"/>
    </xf>
    <xf numFmtId="0" fontId="0" fillId="0" borderId="15" xfId="0" applyBorder="1" applyAlignment="1" applyProtection="1">
      <alignment vertical="center"/>
      <protection hidden="1"/>
    </xf>
    <xf numFmtId="44" fontId="0" fillId="0" borderId="15" xfId="1" applyFont="1" applyBorder="1" applyAlignment="1" applyProtection="1">
      <alignment vertical="center"/>
      <protection hidden="1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7" borderId="15" xfId="0" applyFill="1" applyBorder="1" applyProtection="1">
      <protection locked="0"/>
    </xf>
    <xf numFmtId="44" fontId="0" fillId="7" borderId="15" xfId="1" applyFont="1" applyFill="1" applyBorder="1" applyProtection="1">
      <protection locked="0"/>
    </xf>
    <xf numFmtId="44" fontId="0" fillId="0" borderId="15" xfId="1" applyFont="1" applyBorder="1" applyAlignment="1">
      <alignment vertical="center"/>
    </xf>
    <xf numFmtId="0" fontId="0" fillId="0" borderId="15" xfId="0" applyFill="1" applyBorder="1" applyAlignment="1" applyProtection="1">
      <alignment horizontal="center" vertical="center"/>
      <protection hidden="1"/>
    </xf>
    <xf numFmtId="0" fontId="0" fillId="7" borderId="15" xfId="0" applyFill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textRotation="90"/>
    </xf>
    <xf numFmtId="0" fontId="0" fillId="0" borderId="13" xfId="0" applyBorder="1" applyAlignment="1">
      <alignment horizontal="right" vertical="center" textRotation="90"/>
    </xf>
    <xf numFmtId="0" fontId="0" fillId="0" borderId="8" xfId="0" applyBorder="1" applyAlignment="1">
      <alignment horizontal="right" vertical="center" textRotation="90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vertical="center"/>
      <protection hidden="1"/>
    </xf>
    <xf numFmtId="0" fontId="0" fillId="7" borderId="15" xfId="0" applyFill="1" applyBorder="1" applyAlignment="1" applyProtection="1">
      <protection locked="0"/>
    </xf>
  </cellXfs>
  <cellStyles count="3">
    <cellStyle name="Moneda" xfId="1" builtinId="4"/>
    <cellStyle name="Normal" xfId="0" builtinId="0"/>
    <cellStyle name="SAPBEXstdItem" xfId="2" xr:uid="{FEC5368E-AE5A-4DF7-8946-313E6E9F915E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 Semibold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 Semibold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622852</xdr:colOff>
      <xdr:row>1</xdr:row>
      <xdr:rowOff>119269</xdr:rowOff>
    </xdr:from>
    <xdr:to>
      <xdr:col>2</xdr:col>
      <xdr:colOff>1285047</xdr:colOff>
      <xdr:row>4</xdr:row>
      <xdr:rowOff>51890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F498BF3-6D39-4CB8-A1C5-8B9B6DBD8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852" y="309769"/>
          <a:ext cx="1833687" cy="5041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89C368-456B-4276-8EA1-572F962C5791}" name="Multipaís" displayName="Multipaís" ref="B2:B4" totalsRowShown="0" headerRowDxfId="7" dataDxfId="5" headerRowBorderDxfId="6">
  <autoFilter ref="B2:B4" xr:uid="{C089C368-456B-4276-8EA1-572F962C5791}"/>
  <tableColumns count="1">
    <tableColumn id="1" xr3:uid="{8DFDA01B-CCD7-473E-92FC-035B5324F0A6}" name="Multipaís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AAEAD0-FBAC-40B2-983A-ECDBB7C7B13E}" name="País" displayName="País" ref="D2:D137" totalsRowShown="0" headerRowDxfId="3" headerRowBorderDxfId="2">
  <autoFilter ref="D2:D137" xr:uid="{6EAAEAD0-FBAC-40B2-983A-ECDBB7C7B13E}"/>
  <tableColumns count="1">
    <tableColumn id="1" xr3:uid="{B6635A57-30E4-4483-B43E-B77149665D47}" name="Paí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2BB488-BAF0-4C4A-B391-879EBB3C8A22}" name="ord" displayName="ord" ref="A1:J64" totalsRowShown="0" headerRowBorderDxfId="1">
  <autoFilter ref="A1:J64" xr:uid="{AE2BB488-BAF0-4C4A-B391-879EBB3C8A22}"/>
  <sortState xmlns:xlrd2="http://schemas.microsoft.com/office/spreadsheetml/2017/richdata2" ref="A2:J64">
    <sortCondition ref="A1:A64"/>
  </sortState>
  <tableColumns count="10">
    <tableColumn id="3" xr3:uid="{5763017D-C6BF-4D0D-B2FB-B130AA8FB7F9}" name="Expedient"/>
    <tableColumn id="11" xr3:uid="{1EC8F351-F6E7-43F7-B366-ECA7B60DD5ED}" name="CIF"/>
    <tableColumn id="4" xr3:uid="{826504A8-F7F7-48FC-8457-0BF55525765D}" name="Tipologia"/>
    <tableColumn id="5" xr3:uid="{95B8954D-3DD2-4EFC-9206-B23B84B8F9DD}" name="Modalitat"/>
    <tableColumn id="6" xr3:uid="{A34F72FF-B481-4AEE-B4ED-0336C46D292A}" name="País"/>
    <tableColumn id="12" xr3:uid="{9A511A12-1648-410D-BA72-6DE4F342C2A1}" name="Africa Sud"/>
    <tableColumn id="7" xr3:uid="{CC9B3D16-D8E2-4A3F-88C6-86D829D77379}" name="Nom Entitat"/>
    <tableColumn id="8" xr3:uid="{A240ACF8-5226-4D6C-8D7C-E90BE29DB5F2}" name="Títol"/>
    <tableColumn id="9" xr3:uid="{944E674F-C831-4335-840B-A1D48F54BD3E}" name="Multipaís"/>
    <tableColumn id="10" xr3:uid="{2E347F8C-02CA-405E-A9DB-260773057B20}" name="Import concedit" dataDxfId="0" dataCellStyle="Moned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7CDF-BA21-4445-951D-9A63BEB563AF}">
  <dimension ref="A1:F71"/>
  <sheetViews>
    <sheetView tabSelected="1" zoomScale="115" zoomScaleNormal="115" workbookViewId="0">
      <selection activeCell="D9" sqref="D9"/>
    </sheetView>
  </sheetViews>
  <sheetFormatPr defaultRowHeight="15" zeroHeight="1"/>
  <cols>
    <col min="1" max="1" width="10.77734375" style="16" customWidth="1"/>
    <col min="2" max="2" width="6.21875" style="16" customWidth="1"/>
    <col min="3" max="3" width="35.109375" style="16" customWidth="1"/>
    <col min="4" max="4" width="28.33203125" style="16" customWidth="1"/>
    <col min="5" max="5" width="36.33203125" style="16" customWidth="1"/>
    <col min="6" max="6" width="15.77734375" style="16" customWidth="1"/>
    <col min="7" max="7" width="17.88671875" style="16" customWidth="1"/>
    <col min="8" max="8" width="10.6640625" style="16" customWidth="1"/>
    <col min="9" max="16384" width="8.88671875" style="16"/>
  </cols>
  <sheetData>
    <row r="1" spans="2:5"/>
    <row r="2" spans="2:5"/>
    <row r="3" spans="2:5">
      <c r="E3" s="17" t="s">
        <v>471</v>
      </c>
    </row>
    <row r="4" spans="2:5"/>
    <row r="5" spans="2:5"/>
    <row r="6" spans="2:5"/>
    <row r="7" spans="2:5" ht="43.8" customHeight="1" thickBot="1">
      <c r="B7" s="18"/>
      <c r="C7" s="49" t="s">
        <v>472</v>
      </c>
      <c r="D7" s="50"/>
      <c r="E7" s="50"/>
    </row>
    <row r="8" spans="2:5" ht="15.6" thickTop="1">
      <c r="C8" s="22"/>
      <c r="D8" s="25"/>
      <c r="E8" s="22"/>
    </row>
    <row r="9" spans="2:5">
      <c r="C9" s="23" t="s">
        <v>0</v>
      </c>
      <c r="D9" s="40"/>
      <c r="E9" s="24"/>
    </row>
    <row r="10" spans="2:5">
      <c r="C10" s="23" t="s">
        <v>473</v>
      </c>
      <c r="D10" s="41" t="e">
        <f>VLOOKUP(D9,ord[],2,FALSE)</f>
        <v>#N/A</v>
      </c>
      <c r="E10" s="24"/>
    </row>
    <row r="11" spans="2:5">
      <c r="C11" s="23" t="s">
        <v>2</v>
      </c>
      <c r="D11" s="41" t="e">
        <f>VLOOKUP(D9,ord[],4,FALSE)</f>
        <v>#N/A</v>
      </c>
      <c r="E11" s="24"/>
    </row>
    <row r="12" spans="2:5">
      <c r="C12" s="23" t="s">
        <v>3</v>
      </c>
      <c r="D12" s="41" t="e">
        <f>VLOOKUP(D9,ord[],3,FALSE)</f>
        <v>#N/A</v>
      </c>
      <c r="E12" s="24"/>
    </row>
    <row r="13" spans="2:5">
      <c r="C13" s="23" t="s">
        <v>4</v>
      </c>
      <c r="D13" s="41" t="e">
        <f>VLOOKUP(D9,ord[],7,FALSE)</f>
        <v>#N/A</v>
      </c>
      <c r="E13" s="24"/>
    </row>
    <row r="14" spans="2:5">
      <c r="C14" s="23" t="s">
        <v>1</v>
      </c>
      <c r="D14" s="41" t="e">
        <f>VLOOKUP(D9,ord[],8,FALSE)</f>
        <v>#N/A</v>
      </c>
      <c r="E14" s="24"/>
    </row>
    <row r="15" spans="2:5">
      <c r="C15" s="23" t="s">
        <v>6</v>
      </c>
      <c r="D15" s="42" t="e">
        <f>VLOOKUP(D9,ord[],10,FALSE)</f>
        <v>#N/A</v>
      </c>
      <c r="E15" s="24"/>
    </row>
    <row r="16" spans="2:5">
      <c r="D16" s="27"/>
    </row>
    <row r="17" spans="2:6" ht="28.8">
      <c r="C17" s="26" t="s">
        <v>450</v>
      </c>
      <c r="D17" s="43"/>
      <c r="E17" s="24"/>
    </row>
    <row r="18" spans="2:6">
      <c r="C18" s="19"/>
      <c r="D18" s="22"/>
    </row>
    <row r="19" spans="2:6">
      <c r="C19" s="19" t="s">
        <v>458</v>
      </c>
    </row>
    <row r="20" spans="2:6">
      <c r="C20" s="19"/>
    </row>
    <row r="21" spans="2:6">
      <c r="C21" s="29" t="s">
        <v>10</v>
      </c>
      <c r="D21" s="29" t="s">
        <v>146</v>
      </c>
    </row>
    <row r="22" spans="2:6">
      <c r="B22" s="28" t="s">
        <v>147</v>
      </c>
      <c r="C22" s="44"/>
      <c r="D22" s="45"/>
      <c r="E22" s="24"/>
    </row>
    <row r="23" spans="2:6">
      <c r="B23" s="28" t="s">
        <v>148</v>
      </c>
      <c r="C23" s="44"/>
      <c r="D23" s="45"/>
      <c r="E23" s="24"/>
    </row>
    <row r="24" spans="2:6">
      <c r="B24" s="28" t="s">
        <v>149</v>
      </c>
      <c r="C24" s="44"/>
      <c r="D24" s="45"/>
      <c r="E24" s="24"/>
    </row>
    <row r="25" spans="2:6">
      <c r="B25" s="28" t="s">
        <v>150</v>
      </c>
      <c r="C25" s="44"/>
      <c r="D25" s="45"/>
      <c r="E25" s="24"/>
    </row>
    <row r="26" spans="2:6">
      <c r="B26" s="28" t="s">
        <v>151</v>
      </c>
      <c r="C26" s="44"/>
      <c r="D26" s="45"/>
      <c r="E26" s="24"/>
    </row>
    <row r="27" spans="2:6">
      <c r="B27" s="28" t="s">
        <v>152</v>
      </c>
      <c r="C27" s="44"/>
      <c r="D27" s="45"/>
      <c r="E27" s="24"/>
    </row>
    <row r="28" spans="2:6">
      <c r="C28" s="30" t="s">
        <v>6</v>
      </c>
      <c r="D28" s="46">
        <f>SUM(D22:D27)</f>
        <v>0</v>
      </c>
      <c r="E28" s="56" t="e">
        <f>IF(D28=D15,"","L'import no coincideix amb el de la cel·la D7. A la taula heu de desglossar l'import que preveieu destinar a cada país o territori especificat en la sol·licitud. Si el projecte no és multipaís, només heu d'omplir la primera fila de la taula")</f>
        <v>#N/A</v>
      </c>
    </row>
    <row r="29" spans="2:6">
      <c r="D29" s="22"/>
      <c r="E29" s="31"/>
    </row>
    <row r="30" spans="2:6" ht="24" customHeight="1">
      <c r="C30" s="54" t="s">
        <v>443</v>
      </c>
      <c r="D30" s="55"/>
      <c r="E30" s="47" t="e">
        <f>VLOOKUP(D9,ord[],6,FALSE)</f>
        <v>#N/A</v>
      </c>
      <c r="F30" s="24"/>
    </row>
    <row r="31" spans="2:6">
      <c r="D31" s="31"/>
      <c r="E31" s="22"/>
    </row>
    <row r="32" spans="2:6" ht="32.4" customHeight="1">
      <c r="C32" s="32" t="s">
        <v>474</v>
      </c>
      <c r="D32" s="43"/>
      <c r="E32" s="33" t="e">
        <f>IF(E30="No","No escau emplenar","Cal respondre")</f>
        <v>#N/A</v>
      </c>
    </row>
    <row r="33" spans="3:6">
      <c r="D33" s="25"/>
    </row>
    <row r="34" spans="3:6" ht="67.5" customHeight="1">
      <c r="C34" s="34" t="s">
        <v>444</v>
      </c>
      <c r="D34" s="43"/>
      <c r="E34" s="24"/>
    </row>
    <row r="35" spans="3:6">
      <c r="D35" s="22"/>
      <c r="E35" s="31"/>
    </row>
    <row r="36" spans="3:6" ht="32.4" customHeight="1">
      <c r="C36" s="54" t="s">
        <v>445</v>
      </c>
      <c r="D36" s="55"/>
      <c r="E36" s="43"/>
      <c r="F36" s="24"/>
    </row>
    <row r="37" spans="3:6">
      <c r="D37" s="31"/>
      <c r="E37" s="22"/>
    </row>
    <row r="38" spans="3:6" ht="30.6" customHeight="1">
      <c r="C38" s="35" t="s">
        <v>153</v>
      </c>
      <c r="D38" s="43"/>
      <c r="E38" s="33" t="str">
        <f>IF(E36="Sí","Cal respondre","No escau emplenar")</f>
        <v>No escau emplenar</v>
      </c>
    </row>
    <row r="39" spans="3:6">
      <c r="D39" s="25"/>
    </row>
    <row r="40" spans="3:6" ht="60">
      <c r="C40" s="35" t="s">
        <v>442</v>
      </c>
      <c r="D40" s="43"/>
      <c r="E40" s="39" t="e">
        <f>IF(AND(E30="Sí",E36="Sí"),"Cal respondre","No escau emplenar")</f>
        <v>#N/A</v>
      </c>
    </row>
    <row r="41" spans="3:6">
      <c r="D41" s="22"/>
    </row>
    <row r="42" spans="3:6" ht="34.799999999999997" customHeight="1">
      <c r="C42" s="54" t="s">
        <v>446</v>
      </c>
      <c r="D42" s="54"/>
      <c r="E42" s="20"/>
    </row>
    <row r="43" spans="3:6">
      <c r="D43" s="31"/>
    </row>
    <row r="44" spans="3:6" ht="30">
      <c r="C44" s="32" t="s">
        <v>475</v>
      </c>
      <c r="D44" s="48"/>
      <c r="E44" s="24"/>
    </row>
    <row r="45" spans="3:6">
      <c r="D45" s="22"/>
      <c r="E45" s="31"/>
    </row>
    <row r="46" spans="3:6" ht="35.4" customHeight="1">
      <c r="C46" s="54" t="s">
        <v>447</v>
      </c>
      <c r="D46" s="55"/>
      <c r="E46" s="43"/>
      <c r="F46" s="24"/>
    </row>
    <row r="47" spans="3:6">
      <c r="E47" s="25"/>
    </row>
    <row r="48" spans="3:6" ht="31.8" customHeight="1">
      <c r="C48" s="54" t="s">
        <v>476</v>
      </c>
      <c r="D48" s="55"/>
      <c r="E48" s="43"/>
      <c r="F48" s="24"/>
    </row>
    <row r="49" spans="1:6">
      <c r="E49" s="25"/>
    </row>
    <row r="50" spans="1:6" ht="34.200000000000003" customHeight="1">
      <c r="C50" s="54" t="s">
        <v>448</v>
      </c>
      <c r="D50" s="55"/>
      <c r="E50" s="43"/>
      <c r="F50" s="24"/>
    </row>
    <row r="51" spans="1:6">
      <c r="E51" s="22"/>
    </row>
    <row r="52" spans="1:6" ht="38.4" customHeight="1">
      <c r="C52" s="54" t="s">
        <v>449</v>
      </c>
      <c r="D52" s="54"/>
    </row>
    <row r="53" spans="1:6"/>
    <row r="54" spans="1:6">
      <c r="C54" s="21" t="s">
        <v>167</v>
      </c>
      <c r="D54" s="21" t="s">
        <v>154</v>
      </c>
      <c r="E54" s="21" t="s">
        <v>155</v>
      </c>
    </row>
    <row r="55" spans="1:6">
      <c r="C55" s="21"/>
      <c r="D55" s="38"/>
      <c r="E55" s="38"/>
    </row>
    <row r="56" spans="1:6">
      <c r="A56" s="51" t="s">
        <v>477</v>
      </c>
      <c r="C56" s="36" t="s">
        <v>156</v>
      </c>
      <c r="D56" s="48"/>
      <c r="E56" s="48"/>
      <c r="F56" s="24"/>
    </row>
    <row r="57" spans="1:6">
      <c r="A57" s="52"/>
      <c r="C57" s="36" t="s">
        <v>157</v>
      </c>
      <c r="D57" s="48"/>
      <c r="E57" s="48"/>
      <c r="F57" s="24"/>
    </row>
    <row r="58" spans="1:6">
      <c r="A58" s="52"/>
      <c r="C58" s="36" t="s">
        <v>158</v>
      </c>
      <c r="D58" s="48"/>
      <c r="E58" s="48"/>
      <c r="F58" s="24"/>
    </row>
    <row r="59" spans="1:6">
      <c r="A59" s="52"/>
      <c r="C59" s="36" t="s">
        <v>160</v>
      </c>
      <c r="D59" s="48"/>
      <c r="E59" s="48"/>
      <c r="F59" s="24"/>
    </row>
    <row r="60" spans="1:6">
      <c r="A60" s="52"/>
      <c r="C60" s="36" t="s">
        <v>159</v>
      </c>
      <c r="D60" s="48"/>
      <c r="E60" s="48"/>
      <c r="F60" s="24"/>
    </row>
    <row r="61" spans="1:6" ht="27.6">
      <c r="A61" s="52"/>
      <c r="C61" s="37" t="s">
        <v>161</v>
      </c>
      <c r="D61" s="48"/>
      <c r="E61" s="48"/>
      <c r="F61" s="24"/>
    </row>
    <row r="62" spans="1:6">
      <c r="A62" s="52"/>
      <c r="C62" s="36" t="s">
        <v>162</v>
      </c>
      <c r="D62" s="48"/>
      <c r="E62" s="48"/>
      <c r="F62" s="24"/>
    </row>
    <row r="63" spans="1:6">
      <c r="A63" s="53"/>
      <c r="C63" s="36" t="s">
        <v>163</v>
      </c>
      <c r="D63" s="48"/>
      <c r="E63" s="48"/>
      <c r="F63" s="24"/>
    </row>
    <row r="64" spans="1:6">
      <c r="C64" s="36" t="s">
        <v>164</v>
      </c>
      <c r="D64" s="48"/>
      <c r="E64" s="57"/>
      <c r="F64" s="24"/>
    </row>
    <row r="65" spans="3:6">
      <c r="C65" s="36" t="s">
        <v>165</v>
      </c>
      <c r="D65" s="48"/>
      <c r="E65" s="48"/>
      <c r="F65" s="24"/>
    </row>
    <row r="66" spans="3:6">
      <c r="C66" s="36" t="s">
        <v>166</v>
      </c>
      <c r="D66" s="48"/>
      <c r="E66" s="48"/>
      <c r="F66" s="24"/>
    </row>
    <row r="67" spans="3:6">
      <c r="D67" s="22"/>
      <c r="E67" s="22"/>
    </row>
    <row r="68" spans="3:6"/>
    <row r="69" spans="3:6"/>
    <row r="70" spans="3:6"/>
    <row r="71" spans="3:6"/>
  </sheetData>
  <sheetProtection algorithmName="SHA-512" hashValue="61zrsT0Z9l58TTU8QNYcV6eilhhZoAxW6DxQOCBzvrEWhmoU71s6itvokLlbRrIQ6cgVw0hqHknBdcIWN5wYTw==" saltValue="awCFQMmtbvwmQeyn7qUeYw==" spinCount="100000" sheet="1" objects="1" scenarios="1"/>
  <mergeCells count="9">
    <mergeCell ref="C7:E7"/>
    <mergeCell ref="A56:A63"/>
    <mergeCell ref="C30:D30"/>
    <mergeCell ref="C52:D52"/>
    <mergeCell ref="C50:D50"/>
    <mergeCell ref="C48:D48"/>
    <mergeCell ref="C46:D46"/>
    <mergeCell ref="C42:D42"/>
    <mergeCell ref="C36:D36"/>
  </mergeCells>
  <pageMargins left="0.7" right="0.7" top="0.75" bottom="0.75" header="0.3" footer="0.3"/>
  <ignoredErrors>
    <ignoredError sqref="D10" evalError="1"/>
    <ignoredError sqref="E38 E40" emptyCellReference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8520E80-8F65-4A3B-B895-02532A331A15}">
          <x14:formula1>
            <xm:f>Llistes!$B$3:$B$4</xm:f>
          </x14:formula1>
          <xm:sqref>E36 E42 E48 E50 D17:D18</xm:sqref>
        </x14:dataValidation>
        <x14:dataValidation type="list" allowBlank="1" showInputMessage="1" showErrorMessage="1" xr:uid="{2FF615AC-E93C-405D-8C7B-26186BFD757D}">
          <x14:formula1>
            <xm:f>Llistes!$D$3:$D$137</xm:f>
          </x14:formula1>
          <xm:sqref>C22:C27</xm:sqref>
        </x14:dataValidation>
        <x14:dataValidation type="list" allowBlank="1" showInputMessage="1" showErrorMessage="1" xr:uid="{9E144301-4A68-4836-81E9-2322A913C529}">
          <x14:formula1>
            <xm:f>Llistes!$H$3:$H$6</xm:f>
          </x14:formula1>
          <xm:sqref>D44</xm:sqref>
        </x14:dataValidation>
        <x14:dataValidation type="list" allowBlank="1" showInputMessage="1" showErrorMessage="1" xr:uid="{5E620F88-96FC-4393-985D-57D36FFA5342}">
          <x14:formula1>
            <xm:f>Llistes!$J$3:$J$6</xm:f>
          </x14:formula1>
          <xm:sqref>E46</xm:sqref>
        </x14:dataValidation>
        <x14:dataValidation type="list" allowBlank="1" showInputMessage="1" showErrorMessage="1" xr:uid="{6058BE95-CC92-4AB7-B34D-E8F7D5AE6F8C}">
          <x14:formula1>
            <xm:f>Llistes!$F$3:$F$9</xm:f>
          </x14:formula1>
          <xm:sqref>D32</xm:sqref>
        </x14:dataValidation>
        <x14:dataValidation type="list" allowBlank="1" showInputMessage="1" showErrorMessage="1" xr:uid="{93E45E1F-5127-4EB6-A384-A1568D448A22}">
          <x14:formula1>
            <xm:f>Llistes!$L$3:$L$10</xm:f>
          </x14:formula1>
          <xm:sqref>D56:D66</xm:sqref>
        </x14:dataValidation>
        <x14:dataValidation type="list" allowBlank="1" showInputMessage="1" showErrorMessage="1" xr:uid="{6051942E-1B60-4596-844D-0136DEFBE65D}">
          <x14:formula1>
            <xm:f>ORD.25!$A$2:$A$64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F835-3684-4C50-89DB-738518EA732C}">
  <dimension ref="B2:L137"/>
  <sheetViews>
    <sheetView zoomScale="115" zoomScaleNormal="115" workbookViewId="0">
      <selection activeCell="G20" sqref="G20"/>
    </sheetView>
  </sheetViews>
  <sheetFormatPr defaultRowHeight="15"/>
  <cols>
    <col min="2" max="2" width="10.109375" customWidth="1"/>
    <col min="3" max="3" width="3.5546875" customWidth="1"/>
    <col min="4" max="4" width="45.44140625" bestFit="1" customWidth="1"/>
    <col min="5" max="5" width="3.77734375" customWidth="1"/>
    <col min="6" max="6" width="38.109375" bestFit="1" customWidth="1"/>
    <col min="7" max="7" width="3.33203125" customWidth="1"/>
    <col min="8" max="8" width="21.44140625" customWidth="1"/>
    <col min="9" max="9" width="3.33203125" customWidth="1"/>
    <col min="10" max="10" width="20.33203125" customWidth="1"/>
    <col min="11" max="11" width="3.109375" customWidth="1"/>
    <col min="12" max="12" width="21.33203125" customWidth="1"/>
  </cols>
  <sheetData>
    <row r="2" spans="2:12">
      <c r="B2" s="1" t="s">
        <v>7</v>
      </c>
      <c r="D2" s="1" t="s">
        <v>10</v>
      </c>
      <c r="F2" s="1" t="s">
        <v>396</v>
      </c>
      <c r="H2" s="1" t="s">
        <v>397</v>
      </c>
      <c r="J2" s="1" t="s">
        <v>398</v>
      </c>
      <c r="L2" s="1" t="s">
        <v>154</v>
      </c>
    </row>
    <row r="3" spans="2:12">
      <c r="B3" s="2" t="s">
        <v>8</v>
      </c>
      <c r="D3" s="2" t="s">
        <v>11</v>
      </c>
      <c r="F3" t="s">
        <v>399</v>
      </c>
      <c r="H3" t="s">
        <v>412</v>
      </c>
      <c r="J3" t="s">
        <v>406</v>
      </c>
      <c r="L3" t="s">
        <v>414</v>
      </c>
    </row>
    <row r="4" spans="2:12">
      <c r="B4" s="2" t="s">
        <v>9</v>
      </c>
      <c r="D4" s="2" t="s">
        <v>12</v>
      </c>
      <c r="F4" t="s">
        <v>400</v>
      </c>
      <c r="H4" t="s">
        <v>410</v>
      </c>
      <c r="J4" t="s">
        <v>407</v>
      </c>
      <c r="L4" t="s">
        <v>415</v>
      </c>
    </row>
    <row r="5" spans="2:12">
      <c r="D5" t="s">
        <v>13</v>
      </c>
      <c r="F5" t="s">
        <v>401</v>
      </c>
      <c r="H5" t="s">
        <v>411</v>
      </c>
      <c r="J5" t="s">
        <v>408</v>
      </c>
      <c r="L5" t="s">
        <v>416</v>
      </c>
    </row>
    <row r="6" spans="2:12">
      <c r="D6" t="s">
        <v>14</v>
      </c>
      <c r="F6" t="s">
        <v>402</v>
      </c>
      <c r="H6" t="s">
        <v>413</v>
      </c>
      <c r="J6" t="s">
        <v>409</v>
      </c>
      <c r="L6" t="s">
        <v>417</v>
      </c>
    </row>
    <row r="7" spans="2:12">
      <c r="D7" t="s">
        <v>15</v>
      </c>
      <c r="F7" t="s">
        <v>403</v>
      </c>
      <c r="L7" t="s">
        <v>418</v>
      </c>
    </row>
    <row r="8" spans="2:12">
      <c r="D8" t="s">
        <v>16</v>
      </c>
      <c r="F8" t="s">
        <v>404</v>
      </c>
      <c r="L8" t="s">
        <v>419</v>
      </c>
    </row>
    <row r="9" spans="2:12">
      <c r="D9" t="s">
        <v>17</v>
      </c>
      <c r="F9" t="s">
        <v>405</v>
      </c>
      <c r="L9" t="s">
        <v>420</v>
      </c>
    </row>
    <row r="10" spans="2:12">
      <c r="D10" t="s">
        <v>18</v>
      </c>
      <c r="L10" t="s">
        <v>421</v>
      </c>
    </row>
    <row r="11" spans="2:12">
      <c r="D11" t="s">
        <v>19</v>
      </c>
    </row>
    <row r="12" spans="2:12">
      <c r="D12" t="s">
        <v>20</v>
      </c>
    </row>
    <row r="13" spans="2:12">
      <c r="D13" t="s">
        <v>21</v>
      </c>
    </row>
    <row r="14" spans="2:12">
      <c r="D14" t="s">
        <v>22</v>
      </c>
    </row>
    <row r="15" spans="2:12">
      <c r="D15" t="s">
        <v>23</v>
      </c>
    </row>
    <row r="16" spans="2:12">
      <c r="D16" t="s">
        <v>24</v>
      </c>
    </row>
    <row r="17" spans="4:4">
      <c r="D17" t="s">
        <v>25</v>
      </c>
    </row>
    <row r="18" spans="4:4">
      <c r="D18" t="s">
        <v>26</v>
      </c>
    </row>
    <row r="19" spans="4:4">
      <c r="D19" t="s">
        <v>27</v>
      </c>
    </row>
    <row r="20" spans="4:4">
      <c r="D20" t="s">
        <v>28</v>
      </c>
    </row>
    <row r="21" spans="4:4">
      <c r="D21" t="s">
        <v>29</v>
      </c>
    </row>
    <row r="22" spans="4:4">
      <c r="D22" t="s">
        <v>30</v>
      </c>
    </row>
    <row r="23" spans="4:4">
      <c r="D23" t="s">
        <v>31</v>
      </c>
    </row>
    <row r="24" spans="4:4">
      <c r="D24" t="s">
        <v>32</v>
      </c>
    </row>
    <row r="25" spans="4:4">
      <c r="D25" t="s">
        <v>33</v>
      </c>
    </row>
    <row r="26" spans="4:4">
      <c r="D26" t="s">
        <v>34</v>
      </c>
    </row>
    <row r="27" spans="4:4">
      <c r="D27" t="s">
        <v>35</v>
      </c>
    </row>
    <row r="28" spans="4:4">
      <c r="D28" t="s">
        <v>36</v>
      </c>
    </row>
    <row r="29" spans="4:4">
      <c r="D29" t="s">
        <v>37</v>
      </c>
    </row>
    <row r="30" spans="4:4">
      <c r="D30" t="s">
        <v>38</v>
      </c>
    </row>
    <row r="31" spans="4:4">
      <c r="D31" t="s">
        <v>39</v>
      </c>
    </row>
    <row r="32" spans="4:4">
      <c r="D32" t="s">
        <v>40</v>
      </c>
    </row>
    <row r="33" spans="4:4">
      <c r="D33" t="s">
        <v>41</v>
      </c>
    </row>
    <row r="34" spans="4:4">
      <c r="D34" t="s">
        <v>42</v>
      </c>
    </row>
    <row r="35" spans="4:4">
      <c r="D35" t="s">
        <v>43</v>
      </c>
    </row>
    <row r="36" spans="4:4">
      <c r="D36" t="s">
        <v>44</v>
      </c>
    </row>
    <row r="37" spans="4:4">
      <c r="D37" t="s">
        <v>45</v>
      </c>
    </row>
    <row r="38" spans="4:4">
      <c r="D38" t="s">
        <v>46</v>
      </c>
    </row>
    <row r="39" spans="4:4">
      <c r="D39" t="s">
        <v>47</v>
      </c>
    </row>
    <row r="40" spans="4:4">
      <c r="D40" t="s">
        <v>48</v>
      </c>
    </row>
    <row r="41" spans="4:4">
      <c r="D41" t="s">
        <v>49</v>
      </c>
    </row>
    <row r="42" spans="4:4">
      <c r="D42" t="s">
        <v>50</v>
      </c>
    </row>
    <row r="43" spans="4:4">
      <c r="D43" t="s">
        <v>51</v>
      </c>
    </row>
    <row r="44" spans="4:4">
      <c r="D44" t="s">
        <v>52</v>
      </c>
    </row>
    <row r="45" spans="4:4">
      <c r="D45" t="s">
        <v>53</v>
      </c>
    </row>
    <row r="46" spans="4:4">
      <c r="D46" t="s">
        <v>54</v>
      </c>
    </row>
    <row r="47" spans="4:4">
      <c r="D47" t="s">
        <v>55</v>
      </c>
    </row>
    <row r="48" spans="4:4">
      <c r="D48" t="s">
        <v>56</v>
      </c>
    </row>
    <row r="49" spans="4:4">
      <c r="D49" t="s">
        <v>57</v>
      </c>
    </row>
    <row r="50" spans="4:4">
      <c r="D50" t="s">
        <v>58</v>
      </c>
    </row>
    <row r="51" spans="4:4">
      <c r="D51" t="s">
        <v>59</v>
      </c>
    </row>
    <row r="52" spans="4:4">
      <c r="D52" t="s">
        <v>60</v>
      </c>
    </row>
    <row r="53" spans="4:4">
      <c r="D53" t="s">
        <v>61</v>
      </c>
    </row>
    <row r="54" spans="4:4">
      <c r="D54" t="s">
        <v>62</v>
      </c>
    </row>
    <row r="55" spans="4:4">
      <c r="D55" t="s">
        <v>63</v>
      </c>
    </row>
    <row r="56" spans="4:4">
      <c r="D56" t="s">
        <v>64</v>
      </c>
    </row>
    <row r="57" spans="4:4">
      <c r="D57" t="s">
        <v>65</v>
      </c>
    </row>
    <row r="58" spans="4:4">
      <c r="D58" t="s">
        <v>66</v>
      </c>
    </row>
    <row r="59" spans="4:4">
      <c r="D59" t="s">
        <v>67</v>
      </c>
    </row>
    <row r="60" spans="4:4">
      <c r="D60" t="s">
        <v>68</v>
      </c>
    </row>
    <row r="61" spans="4:4">
      <c r="D61" t="s">
        <v>69</v>
      </c>
    </row>
    <row r="62" spans="4:4">
      <c r="D62" t="s">
        <v>70</v>
      </c>
    </row>
    <row r="63" spans="4:4">
      <c r="D63" t="s">
        <v>71</v>
      </c>
    </row>
    <row r="64" spans="4:4">
      <c r="D64" t="s">
        <v>72</v>
      </c>
    </row>
    <row r="65" spans="4:4">
      <c r="D65" t="s">
        <v>73</v>
      </c>
    </row>
    <row r="66" spans="4:4">
      <c r="D66" t="s">
        <v>74</v>
      </c>
    </row>
    <row r="67" spans="4:4">
      <c r="D67" t="s">
        <v>75</v>
      </c>
    </row>
    <row r="68" spans="4:4">
      <c r="D68" t="s">
        <v>76</v>
      </c>
    </row>
    <row r="69" spans="4:4">
      <c r="D69" t="s">
        <v>77</v>
      </c>
    </row>
    <row r="70" spans="4:4">
      <c r="D70" t="s">
        <v>78</v>
      </c>
    </row>
    <row r="71" spans="4:4">
      <c r="D71" t="s">
        <v>79</v>
      </c>
    </row>
    <row r="72" spans="4:4">
      <c r="D72" t="s">
        <v>80</v>
      </c>
    </row>
    <row r="73" spans="4:4">
      <c r="D73" t="s">
        <v>81</v>
      </c>
    </row>
    <row r="74" spans="4:4">
      <c r="D74" t="s">
        <v>82</v>
      </c>
    </row>
    <row r="75" spans="4:4">
      <c r="D75" t="s">
        <v>83</v>
      </c>
    </row>
    <row r="76" spans="4:4">
      <c r="D76" t="s">
        <v>84</v>
      </c>
    </row>
    <row r="77" spans="4:4">
      <c r="D77" t="s">
        <v>85</v>
      </c>
    </row>
    <row r="78" spans="4:4">
      <c r="D78" t="s">
        <v>86</v>
      </c>
    </row>
    <row r="79" spans="4:4">
      <c r="D79" t="s">
        <v>87</v>
      </c>
    </row>
    <row r="80" spans="4:4">
      <c r="D80" t="s">
        <v>88</v>
      </c>
    </row>
    <row r="81" spans="4:4">
      <c r="D81" t="s">
        <v>89</v>
      </c>
    </row>
    <row r="82" spans="4:4">
      <c r="D82" t="s">
        <v>90</v>
      </c>
    </row>
    <row r="83" spans="4:4">
      <c r="D83" t="s">
        <v>91</v>
      </c>
    </row>
    <row r="84" spans="4:4">
      <c r="D84" t="s">
        <v>92</v>
      </c>
    </row>
    <row r="85" spans="4:4">
      <c r="D85" t="s">
        <v>93</v>
      </c>
    </row>
    <row r="86" spans="4:4">
      <c r="D86" t="s">
        <v>94</v>
      </c>
    </row>
    <row r="87" spans="4:4">
      <c r="D87" t="s">
        <v>95</v>
      </c>
    </row>
    <row r="88" spans="4:4">
      <c r="D88" t="s">
        <v>96</v>
      </c>
    </row>
    <row r="89" spans="4:4">
      <c r="D89" t="s">
        <v>97</v>
      </c>
    </row>
    <row r="90" spans="4:4">
      <c r="D90" t="s">
        <v>98</v>
      </c>
    </row>
    <row r="91" spans="4:4">
      <c r="D91" t="s">
        <v>99</v>
      </c>
    </row>
    <row r="92" spans="4:4">
      <c r="D92" t="s">
        <v>100</v>
      </c>
    </row>
    <row r="93" spans="4:4">
      <c r="D93" t="s">
        <v>101</v>
      </c>
    </row>
    <row r="94" spans="4:4">
      <c r="D94" t="s">
        <v>102</v>
      </c>
    </row>
    <row r="95" spans="4:4">
      <c r="D95" t="s">
        <v>103</v>
      </c>
    </row>
    <row r="96" spans="4:4">
      <c r="D96" t="s">
        <v>104</v>
      </c>
    </row>
    <row r="97" spans="4:4">
      <c r="D97" t="s">
        <v>105</v>
      </c>
    </row>
    <row r="98" spans="4:4">
      <c r="D98" t="s">
        <v>106</v>
      </c>
    </row>
    <row r="99" spans="4:4">
      <c r="D99" t="s">
        <v>107</v>
      </c>
    </row>
    <row r="100" spans="4:4">
      <c r="D100" t="s">
        <v>108</v>
      </c>
    </row>
    <row r="101" spans="4:4">
      <c r="D101" t="s">
        <v>109</v>
      </c>
    </row>
    <row r="102" spans="4:4">
      <c r="D102" t="s">
        <v>110</v>
      </c>
    </row>
    <row r="103" spans="4:4">
      <c r="D103" t="s">
        <v>111</v>
      </c>
    </row>
    <row r="104" spans="4:4">
      <c r="D104" t="s">
        <v>112</v>
      </c>
    </row>
    <row r="105" spans="4:4">
      <c r="D105" t="s">
        <v>113</v>
      </c>
    </row>
    <row r="106" spans="4:4">
      <c r="D106" t="s">
        <v>114</v>
      </c>
    </row>
    <row r="107" spans="4:4">
      <c r="D107" t="s">
        <v>115</v>
      </c>
    </row>
    <row r="108" spans="4:4">
      <c r="D108" t="s">
        <v>116</v>
      </c>
    </row>
    <row r="109" spans="4:4">
      <c r="D109" t="s">
        <v>117</v>
      </c>
    </row>
    <row r="110" spans="4:4">
      <c r="D110" t="s">
        <v>118</v>
      </c>
    </row>
    <row r="111" spans="4:4">
      <c r="D111" t="s">
        <v>119</v>
      </c>
    </row>
    <row r="112" spans="4:4">
      <c r="D112" t="s">
        <v>120</v>
      </c>
    </row>
    <row r="113" spans="4:4">
      <c r="D113" t="s">
        <v>121</v>
      </c>
    </row>
    <row r="114" spans="4:4">
      <c r="D114" t="s">
        <v>122</v>
      </c>
    </row>
    <row r="115" spans="4:4">
      <c r="D115" t="s">
        <v>123</v>
      </c>
    </row>
    <row r="116" spans="4:4">
      <c r="D116" t="s">
        <v>124</v>
      </c>
    </row>
    <row r="117" spans="4:4">
      <c r="D117" t="s">
        <v>125</v>
      </c>
    </row>
    <row r="118" spans="4:4">
      <c r="D118" t="s">
        <v>126</v>
      </c>
    </row>
    <row r="119" spans="4:4">
      <c r="D119" t="s">
        <v>127</v>
      </c>
    </row>
    <row r="120" spans="4:4">
      <c r="D120" t="s">
        <v>128</v>
      </c>
    </row>
    <row r="121" spans="4:4">
      <c r="D121" t="s">
        <v>129</v>
      </c>
    </row>
    <row r="122" spans="4:4">
      <c r="D122" t="s">
        <v>130</v>
      </c>
    </row>
    <row r="123" spans="4:4">
      <c r="D123" t="s">
        <v>131</v>
      </c>
    </row>
    <row r="124" spans="4:4">
      <c r="D124" t="s">
        <v>132</v>
      </c>
    </row>
    <row r="125" spans="4:4">
      <c r="D125" t="s">
        <v>133</v>
      </c>
    </row>
    <row r="126" spans="4:4">
      <c r="D126" t="s">
        <v>134</v>
      </c>
    </row>
    <row r="127" spans="4:4">
      <c r="D127" t="s">
        <v>135</v>
      </c>
    </row>
    <row r="128" spans="4:4">
      <c r="D128" t="s">
        <v>136</v>
      </c>
    </row>
    <row r="129" spans="4:4">
      <c r="D129" t="s">
        <v>137</v>
      </c>
    </row>
    <row r="130" spans="4:4">
      <c r="D130" t="s">
        <v>138</v>
      </c>
    </row>
    <row r="131" spans="4:4">
      <c r="D131" t="s">
        <v>139</v>
      </c>
    </row>
    <row r="132" spans="4:4">
      <c r="D132" t="s">
        <v>140</v>
      </c>
    </row>
    <row r="133" spans="4:4">
      <c r="D133" t="s">
        <v>141</v>
      </c>
    </row>
    <row r="134" spans="4:4">
      <c r="D134" t="s">
        <v>142</v>
      </c>
    </row>
    <row r="135" spans="4:4">
      <c r="D135" t="s">
        <v>143</v>
      </c>
    </row>
    <row r="136" spans="4:4">
      <c r="D136" t="s">
        <v>144</v>
      </c>
    </row>
    <row r="137" spans="4:4">
      <c r="D137" t="s">
        <v>145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0E82-3957-47B5-82B2-02F04EB1C111}">
  <dimension ref="A1:J64"/>
  <sheetViews>
    <sheetView workbookViewId="0">
      <selection activeCell="A6" sqref="A6"/>
    </sheetView>
  </sheetViews>
  <sheetFormatPr defaultRowHeight="15"/>
  <cols>
    <col min="1" max="1" width="17.44140625" bestFit="1" customWidth="1"/>
    <col min="2" max="2" width="17.44140625" customWidth="1"/>
    <col min="3" max="3" width="28.6640625" customWidth="1"/>
    <col min="4" max="6" width="13.21875" customWidth="1"/>
    <col min="7" max="7" width="34.6640625" customWidth="1"/>
    <col min="8" max="8" width="13.21875" customWidth="1"/>
    <col min="9" max="9" width="17.5546875" customWidth="1"/>
    <col min="10" max="10" width="17.21875" customWidth="1"/>
  </cols>
  <sheetData>
    <row r="1" spans="1:10">
      <c r="A1" s="3" t="s">
        <v>394</v>
      </c>
      <c r="B1" s="3" t="s">
        <v>5</v>
      </c>
      <c r="C1" s="3" t="s">
        <v>3</v>
      </c>
      <c r="D1" s="3" t="s">
        <v>2</v>
      </c>
      <c r="E1" s="3" t="s">
        <v>10</v>
      </c>
      <c r="F1" s="3" t="s">
        <v>395</v>
      </c>
      <c r="G1" s="3" t="s">
        <v>393</v>
      </c>
      <c r="H1" s="3" t="s">
        <v>1</v>
      </c>
      <c r="I1" s="3" t="s">
        <v>7</v>
      </c>
      <c r="J1" s="3" t="s">
        <v>168</v>
      </c>
    </row>
    <row r="2" spans="1:10">
      <c r="A2" t="s">
        <v>298</v>
      </c>
      <c r="B2" t="s">
        <v>297</v>
      </c>
      <c r="C2" t="s">
        <v>176</v>
      </c>
      <c r="D2" t="s">
        <v>392</v>
      </c>
      <c r="E2" t="s">
        <v>38</v>
      </c>
      <c r="F2" t="s">
        <v>9</v>
      </c>
      <c r="G2" t="s">
        <v>299</v>
      </c>
      <c r="H2" t="s">
        <v>300</v>
      </c>
      <c r="J2" s="4">
        <v>297112</v>
      </c>
    </row>
    <row r="3" spans="1:10">
      <c r="A3" t="s">
        <v>301</v>
      </c>
      <c r="B3" t="s">
        <v>179</v>
      </c>
      <c r="C3" t="s">
        <v>171</v>
      </c>
      <c r="D3" t="s">
        <v>392</v>
      </c>
      <c r="E3" t="s">
        <v>38</v>
      </c>
      <c r="F3" t="s">
        <v>9</v>
      </c>
      <c r="G3" t="s">
        <v>181</v>
      </c>
      <c r="H3" t="s">
        <v>302</v>
      </c>
      <c r="J3" s="4">
        <v>699999</v>
      </c>
    </row>
    <row r="4" spans="1:10">
      <c r="A4" t="s">
        <v>304</v>
      </c>
      <c r="B4" t="s">
        <v>303</v>
      </c>
      <c r="C4" t="s">
        <v>176</v>
      </c>
      <c r="D4" t="s">
        <v>392</v>
      </c>
      <c r="E4" t="s">
        <v>38</v>
      </c>
      <c r="F4" t="s">
        <v>9</v>
      </c>
      <c r="G4" t="s">
        <v>306</v>
      </c>
      <c r="H4" t="s">
        <v>305</v>
      </c>
      <c r="J4" s="4">
        <v>299908</v>
      </c>
    </row>
    <row r="5" spans="1:10">
      <c r="A5" t="s">
        <v>308</v>
      </c>
      <c r="B5" t="s">
        <v>307</v>
      </c>
      <c r="C5" t="s">
        <v>176</v>
      </c>
      <c r="D5" t="s">
        <v>392</v>
      </c>
      <c r="E5" t="s">
        <v>38</v>
      </c>
      <c r="F5" t="s">
        <v>9</v>
      </c>
      <c r="G5" t="s">
        <v>309</v>
      </c>
      <c r="H5" t="s">
        <v>310</v>
      </c>
      <c r="J5" s="4">
        <v>185721</v>
      </c>
    </row>
    <row r="6" spans="1:10">
      <c r="A6" t="s">
        <v>170</v>
      </c>
      <c r="B6" t="s">
        <v>169</v>
      </c>
      <c r="C6" t="s">
        <v>171</v>
      </c>
      <c r="D6" t="s">
        <v>391</v>
      </c>
      <c r="E6" t="s">
        <v>116</v>
      </c>
      <c r="F6" t="s">
        <v>8</v>
      </c>
      <c r="G6" t="s">
        <v>172</v>
      </c>
      <c r="H6" t="s">
        <v>173</v>
      </c>
      <c r="J6" s="4">
        <v>942293</v>
      </c>
    </row>
    <row r="7" spans="1:10">
      <c r="A7" t="s">
        <v>311</v>
      </c>
      <c r="B7" t="s">
        <v>207</v>
      </c>
      <c r="C7" t="s">
        <v>171</v>
      </c>
      <c r="D7" t="s">
        <v>392</v>
      </c>
      <c r="E7" t="s">
        <v>38</v>
      </c>
      <c r="F7" t="s">
        <v>9</v>
      </c>
      <c r="G7" t="s">
        <v>209</v>
      </c>
      <c r="H7" t="s">
        <v>312</v>
      </c>
      <c r="J7" s="4">
        <v>700000</v>
      </c>
    </row>
    <row r="8" spans="1:10">
      <c r="A8" t="s">
        <v>175</v>
      </c>
      <c r="B8" t="s">
        <v>174</v>
      </c>
      <c r="C8" t="s">
        <v>176</v>
      </c>
      <c r="D8" t="s">
        <v>391</v>
      </c>
      <c r="E8" t="s">
        <v>78</v>
      </c>
      <c r="F8" t="s">
        <v>9</v>
      </c>
      <c r="G8" t="s">
        <v>177</v>
      </c>
      <c r="H8" t="s">
        <v>178</v>
      </c>
      <c r="J8" s="4">
        <v>396979</v>
      </c>
    </row>
    <row r="9" spans="1:10">
      <c r="A9" t="s">
        <v>180</v>
      </c>
      <c r="B9" t="s">
        <v>179</v>
      </c>
      <c r="C9" t="s">
        <v>171</v>
      </c>
      <c r="D9" t="s">
        <v>391</v>
      </c>
      <c r="E9" t="s">
        <v>116</v>
      </c>
      <c r="F9" t="s">
        <v>8</v>
      </c>
      <c r="G9" t="s">
        <v>181</v>
      </c>
      <c r="H9" t="s">
        <v>182</v>
      </c>
      <c r="J9" s="4">
        <v>806775</v>
      </c>
    </row>
    <row r="10" spans="1:10">
      <c r="A10" t="s">
        <v>314</v>
      </c>
      <c r="B10" t="s">
        <v>313</v>
      </c>
      <c r="C10" t="s">
        <v>171</v>
      </c>
      <c r="D10" t="s">
        <v>392</v>
      </c>
      <c r="E10" t="s">
        <v>38</v>
      </c>
      <c r="F10" t="s">
        <v>9</v>
      </c>
      <c r="G10" t="s">
        <v>315</v>
      </c>
      <c r="H10" t="s">
        <v>316</v>
      </c>
      <c r="J10" s="4">
        <v>699778</v>
      </c>
    </row>
    <row r="11" spans="1:10">
      <c r="A11" t="s">
        <v>184</v>
      </c>
      <c r="B11" t="s">
        <v>183</v>
      </c>
      <c r="C11" t="s">
        <v>176</v>
      </c>
      <c r="D11" t="s">
        <v>391</v>
      </c>
      <c r="E11" t="s">
        <v>60</v>
      </c>
      <c r="F11" t="s">
        <v>9</v>
      </c>
      <c r="G11" t="s">
        <v>185</v>
      </c>
      <c r="H11" t="s">
        <v>186</v>
      </c>
      <c r="J11" s="4">
        <v>462755</v>
      </c>
    </row>
    <row r="12" spans="1:10">
      <c r="A12" s="14" t="s">
        <v>459</v>
      </c>
      <c r="B12" t="s">
        <v>462</v>
      </c>
      <c r="C12" t="s">
        <v>176</v>
      </c>
      <c r="D12" t="s">
        <v>391</v>
      </c>
      <c r="E12" t="s">
        <v>116</v>
      </c>
      <c r="F12" t="s">
        <v>9</v>
      </c>
      <c r="G12" t="s">
        <v>463</v>
      </c>
      <c r="H12" s="15" t="s">
        <v>470</v>
      </c>
      <c r="J12" s="4">
        <v>299999</v>
      </c>
    </row>
    <row r="13" spans="1:10">
      <c r="A13" t="s">
        <v>318</v>
      </c>
      <c r="B13" t="s">
        <v>317</v>
      </c>
      <c r="C13" t="s">
        <v>176</v>
      </c>
      <c r="D13" t="s">
        <v>392</v>
      </c>
      <c r="E13" t="s">
        <v>38</v>
      </c>
      <c r="F13" t="s">
        <v>9</v>
      </c>
      <c r="G13" t="s">
        <v>319</v>
      </c>
      <c r="H13" t="s">
        <v>320</v>
      </c>
      <c r="J13" s="4">
        <v>258400</v>
      </c>
    </row>
    <row r="14" spans="1:10">
      <c r="A14" t="s">
        <v>321</v>
      </c>
      <c r="B14" t="s">
        <v>215</v>
      </c>
      <c r="C14" t="s">
        <v>171</v>
      </c>
      <c r="D14" t="s">
        <v>392</v>
      </c>
      <c r="E14" t="s">
        <v>38</v>
      </c>
      <c r="F14" t="s">
        <v>9</v>
      </c>
      <c r="G14" t="s">
        <v>217</v>
      </c>
      <c r="H14" t="s">
        <v>322</v>
      </c>
      <c r="J14" s="4">
        <v>700000</v>
      </c>
    </row>
    <row r="15" spans="1:10">
      <c r="A15" t="s">
        <v>323</v>
      </c>
      <c r="B15" t="s">
        <v>240</v>
      </c>
      <c r="C15" t="s">
        <v>171</v>
      </c>
      <c r="D15" t="s">
        <v>392</v>
      </c>
      <c r="E15" t="s">
        <v>38</v>
      </c>
      <c r="F15" t="s">
        <v>9</v>
      </c>
      <c r="G15" t="s">
        <v>242</v>
      </c>
      <c r="H15" t="s">
        <v>324</v>
      </c>
      <c r="J15" s="4">
        <v>540889</v>
      </c>
    </row>
    <row r="16" spans="1:10">
      <c r="A16" t="s">
        <v>188</v>
      </c>
      <c r="B16" t="s">
        <v>187</v>
      </c>
      <c r="C16" t="s">
        <v>176</v>
      </c>
      <c r="D16" t="s">
        <v>391</v>
      </c>
      <c r="E16" t="s">
        <v>30</v>
      </c>
      <c r="F16" t="s">
        <v>9</v>
      </c>
      <c r="G16" t="s">
        <v>189</v>
      </c>
      <c r="H16" t="s">
        <v>190</v>
      </c>
      <c r="J16" s="4">
        <v>478019</v>
      </c>
    </row>
    <row r="17" spans="1:10">
      <c r="A17" t="s">
        <v>325</v>
      </c>
      <c r="B17" t="s">
        <v>219</v>
      </c>
      <c r="C17" t="s">
        <v>171</v>
      </c>
      <c r="D17" t="s">
        <v>392</v>
      </c>
      <c r="E17" t="s">
        <v>38</v>
      </c>
      <c r="F17" t="s">
        <v>9</v>
      </c>
      <c r="G17" t="s">
        <v>221</v>
      </c>
      <c r="H17" t="s">
        <v>326</v>
      </c>
      <c r="J17" s="4">
        <v>699468</v>
      </c>
    </row>
    <row r="18" spans="1:10">
      <c r="A18" t="s">
        <v>192</v>
      </c>
      <c r="B18" t="s">
        <v>191</v>
      </c>
      <c r="C18" t="s">
        <v>171</v>
      </c>
      <c r="D18" t="s">
        <v>391</v>
      </c>
      <c r="E18" t="s">
        <v>71</v>
      </c>
      <c r="F18" t="s">
        <v>9</v>
      </c>
      <c r="G18" t="s">
        <v>193</v>
      </c>
      <c r="H18" t="s">
        <v>194</v>
      </c>
      <c r="J18" s="4">
        <v>999594</v>
      </c>
    </row>
    <row r="19" spans="1:10">
      <c r="A19" t="s">
        <v>196</v>
      </c>
      <c r="B19" t="s">
        <v>195</v>
      </c>
      <c r="C19" t="s">
        <v>171</v>
      </c>
      <c r="D19" t="s">
        <v>391</v>
      </c>
      <c r="E19" t="s">
        <v>60</v>
      </c>
      <c r="F19" t="s">
        <v>9</v>
      </c>
      <c r="G19" t="s">
        <v>197</v>
      </c>
      <c r="H19" t="s">
        <v>198</v>
      </c>
      <c r="J19" s="4">
        <v>990797</v>
      </c>
    </row>
    <row r="20" spans="1:10">
      <c r="A20" t="s">
        <v>200</v>
      </c>
      <c r="B20" t="s">
        <v>199</v>
      </c>
      <c r="C20" t="s">
        <v>176</v>
      </c>
      <c r="D20" t="s">
        <v>391</v>
      </c>
      <c r="E20" t="s">
        <v>30</v>
      </c>
      <c r="F20" t="s">
        <v>9</v>
      </c>
      <c r="G20" t="s">
        <v>201</v>
      </c>
      <c r="H20" t="s">
        <v>202</v>
      </c>
      <c r="J20" s="4">
        <v>300000</v>
      </c>
    </row>
    <row r="21" spans="1:10">
      <c r="A21" t="s">
        <v>204</v>
      </c>
      <c r="B21" t="s">
        <v>203</v>
      </c>
      <c r="C21" t="s">
        <v>176</v>
      </c>
      <c r="D21" t="s">
        <v>391</v>
      </c>
      <c r="E21" t="s">
        <v>87</v>
      </c>
      <c r="F21" t="s">
        <v>9</v>
      </c>
      <c r="G21" t="s">
        <v>205</v>
      </c>
      <c r="H21" t="s">
        <v>206</v>
      </c>
      <c r="J21" s="4">
        <v>300000</v>
      </c>
    </row>
    <row r="22" spans="1:10">
      <c r="A22" t="s">
        <v>208</v>
      </c>
      <c r="B22" t="s">
        <v>207</v>
      </c>
      <c r="C22" t="s">
        <v>171</v>
      </c>
      <c r="D22" t="s">
        <v>391</v>
      </c>
      <c r="E22" t="s">
        <v>107</v>
      </c>
      <c r="F22" t="s">
        <v>9</v>
      </c>
      <c r="G22" t="s">
        <v>209</v>
      </c>
      <c r="H22" t="s">
        <v>210</v>
      </c>
      <c r="J22" s="4">
        <v>1000000</v>
      </c>
    </row>
    <row r="23" spans="1:10">
      <c r="A23" t="s">
        <v>328</v>
      </c>
      <c r="B23" t="s">
        <v>327</v>
      </c>
      <c r="C23" t="s">
        <v>176</v>
      </c>
      <c r="D23" t="s">
        <v>392</v>
      </c>
      <c r="E23" t="s">
        <v>38</v>
      </c>
      <c r="F23" t="s">
        <v>9</v>
      </c>
      <c r="G23" t="s">
        <v>329</v>
      </c>
      <c r="H23" t="s">
        <v>330</v>
      </c>
      <c r="J23" s="4">
        <v>106850</v>
      </c>
    </row>
    <row r="24" spans="1:10">
      <c r="A24" t="s">
        <v>332</v>
      </c>
      <c r="B24" t="s">
        <v>331</v>
      </c>
      <c r="C24" t="s">
        <v>171</v>
      </c>
      <c r="D24" t="s">
        <v>392</v>
      </c>
      <c r="E24" t="s">
        <v>38</v>
      </c>
      <c r="F24" t="s">
        <v>9</v>
      </c>
      <c r="G24" t="s">
        <v>333</v>
      </c>
      <c r="H24" t="s">
        <v>334</v>
      </c>
      <c r="J24" s="4">
        <v>519604</v>
      </c>
    </row>
    <row r="25" spans="1:10">
      <c r="A25" t="s">
        <v>212</v>
      </c>
      <c r="B25" t="s">
        <v>211</v>
      </c>
      <c r="C25" t="s">
        <v>171</v>
      </c>
      <c r="D25" t="s">
        <v>391</v>
      </c>
      <c r="E25" t="s">
        <v>60</v>
      </c>
      <c r="F25" t="s">
        <v>9</v>
      </c>
      <c r="G25" t="s">
        <v>213</v>
      </c>
      <c r="H25" t="s">
        <v>214</v>
      </c>
      <c r="J25" s="4">
        <v>959792</v>
      </c>
    </row>
    <row r="26" spans="1:10">
      <c r="A26" t="s">
        <v>216</v>
      </c>
      <c r="B26" t="s">
        <v>215</v>
      </c>
      <c r="C26" t="s">
        <v>171</v>
      </c>
      <c r="D26" t="s">
        <v>391</v>
      </c>
      <c r="E26" t="s">
        <v>40</v>
      </c>
      <c r="F26" t="s">
        <v>9</v>
      </c>
      <c r="G26" t="s">
        <v>217</v>
      </c>
      <c r="H26" t="s">
        <v>218</v>
      </c>
      <c r="J26" s="4">
        <v>1000000</v>
      </c>
    </row>
    <row r="27" spans="1:10">
      <c r="A27" t="s">
        <v>220</v>
      </c>
      <c r="B27" t="s">
        <v>219</v>
      </c>
      <c r="C27" t="s">
        <v>171</v>
      </c>
      <c r="D27" t="s">
        <v>391</v>
      </c>
      <c r="E27" t="s">
        <v>49</v>
      </c>
      <c r="F27" t="s">
        <v>9</v>
      </c>
      <c r="G27" t="s">
        <v>221</v>
      </c>
      <c r="H27" t="s">
        <v>222</v>
      </c>
      <c r="J27" s="4">
        <v>905937</v>
      </c>
    </row>
    <row r="28" spans="1:10">
      <c r="A28" t="s">
        <v>336</v>
      </c>
      <c r="B28" t="s">
        <v>335</v>
      </c>
      <c r="C28" t="s">
        <v>171</v>
      </c>
      <c r="D28" t="s">
        <v>392</v>
      </c>
      <c r="E28" t="s">
        <v>38</v>
      </c>
      <c r="F28" t="s">
        <v>9</v>
      </c>
      <c r="G28" t="s">
        <v>337</v>
      </c>
      <c r="H28" t="s">
        <v>338</v>
      </c>
      <c r="J28" s="4">
        <v>643042</v>
      </c>
    </row>
    <row r="29" spans="1:10">
      <c r="A29" s="14" t="s">
        <v>460</v>
      </c>
      <c r="B29" t="s">
        <v>468</v>
      </c>
      <c r="C29" t="s">
        <v>176</v>
      </c>
      <c r="D29" t="s">
        <v>392</v>
      </c>
      <c r="E29" t="s">
        <v>38</v>
      </c>
      <c r="F29" t="s">
        <v>9</v>
      </c>
      <c r="G29" t="s">
        <v>464</v>
      </c>
      <c r="H29" t="s">
        <v>466</v>
      </c>
      <c r="J29" s="4">
        <v>234703</v>
      </c>
    </row>
    <row r="30" spans="1:10">
      <c r="A30" t="s">
        <v>339</v>
      </c>
      <c r="B30" t="s">
        <v>191</v>
      </c>
      <c r="C30" t="s">
        <v>171</v>
      </c>
      <c r="D30" t="s">
        <v>392</v>
      </c>
      <c r="E30" t="s">
        <v>38</v>
      </c>
      <c r="F30" t="s">
        <v>9</v>
      </c>
      <c r="G30" t="s">
        <v>193</v>
      </c>
      <c r="H30" t="s">
        <v>340</v>
      </c>
      <c r="J30" s="4">
        <v>700000</v>
      </c>
    </row>
    <row r="31" spans="1:10">
      <c r="A31" t="s">
        <v>341</v>
      </c>
      <c r="B31" t="s">
        <v>227</v>
      </c>
      <c r="C31" t="s">
        <v>171</v>
      </c>
      <c r="D31" t="s">
        <v>392</v>
      </c>
      <c r="E31" t="s">
        <v>38</v>
      </c>
      <c r="F31" t="s">
        <v>9</v>
      </c>
      <c r="G31" t="s">
        <v>230</v>
      </c>
      <c r="H31" t="s">
        <v>342</v>
      </c>
      <c r="J31" s="4">
        <v>692601</v>
      </c>
    </row>
    <row r="32" spans="1:10">
      <c r="A32" t="s">
        <v>224</v>
      </c>
      <c r="B32" t="s">
        <v>223</v>
      </c>
      <c r="C32" t="s">
        <v>171</v>
      </c>
      <c r="D32" t="s">
        <v>391</v>
      </c>
      <c r="E32" t="s">
        <v>40</v>
      </c>
      <c r="F32" t="s">
        <v>9</v>
      </c>
      <c r="G32" t="s">
        <v>225</v>
      </c>
      <c r="H32" t="s">
        <v>226</v>
      </c>
      <c r="J32" s="4">
        <v>999695</v>
      </c>
    </row>
    <row r="33" spans="1:10">
      <c r="A33" t="s">
        <v>343</v>
      </c>
      <c r="B33" t="s">
        <v>223</v>
      </c>
      <c r="C33" t="s">
        <v>171</v>
      </c>
      <c r="D33" t="s">
        <v>392</v>
      </c>
      <c r="E33" t="s">
        <v>38</v>
      </c>
      <c r="F33" t="s">
        <v>9</v>
      </c>
      <c r="G33" t="s">
        <v>225</v>
      </c>
      <c r="H33" t="s">
        <v>344</v>
      </c>
      <c r="J33" s="4">
        <v>699999</v>
      </c>
    </row>
    <row r="34" spans="1:10">
      <c r="A34" s="14" t="s">
        <v>461</v>
      </c>
      <c r="B34" t="s">
        <v>469</v>
      </c>
      <c r="C34" t="s">
        <v>176</v>
      </c>
      <c r="D34" t="s">
        <v>392</v>
      </c>
      <c r="E34" t="s">
        <v>38</v>
      </c>
      <c r="F34" t="s">
        <v>9</v>
      </c>
      <c r="G34" t="s">
        <v>465</v>
      </c>
      <c r="H34" t="s">
        <v>467</v>
      </c>
      <c r="J34" s="4">
        <v>150000</v>
      </c>
    </row>
    <row r="35" spans="1:10">
      <c r="A35" t="s">
        <v>228</v>
      </c>
      <c r="B35" t="s">
        <v>227</v>
      </c>
      <c r="C35" t="s">
        <v>176</v>
      </c>
      <c r="D35" t="s">
        <v>391</v>
      </c>
      <c r="E35" t="s">
        <v>229</v>
      </c>
      <c r="F35" t="s">
        <v>8</v>
      </c>
      <c r="G35" t="s">
        <v>230</v>
      </c>
      <c r="H35" t="s">
        <v>231</v>
      </c>
      <c r="J35" s="4">
        <v>300000</v>
      </c>
    </row>
    <row r="36" spans="1:10">
      <c r="A36" t="s">
        <v>346</v>
      </c>
      <c r="B36" t="s">
        <v>345</v>
      </c>
      <c r="C36" t="s">
        <v>171</v>
      </c>
      <c r="D36" t="s">
        <v>392</v>
      </c>
      <c r="E36" t="s">
        <v>38</v>
      </c>
      <c r="F36" t="s">
        <v>9</v>
      </c>
      <c r="G36" t="s">
        <v>347</v>
      </c>
      <c r="H36" t="s">
        <v>348</v>
      </c>
      <c r="J36" s="4">
        <v>609649</v>
      </c>
    </row>
    <row r="37" spans="1:10">
      <c r="A37" t="s">
        <v>349</v>
      </c>
      <c r="B37" t="s">
        <v>211</v>
      </c>
      <c r="C37" t="s">
        <v>171</v>
      </c>
      <c r="D37" t="s">
        <v>392</v>
      </c>
      <c r="E37" t="s">
        <v>38</v>
      </c>
      <c r="F37" t="s">
        <v>9</v>
      </c>
      <c r="G37" t="s">
        <v>213</v>
      </c>
      <c r="H37" t="s">
        <v>350</v>
      </c>
      <c r="J37" s="4">
        <v>700000</v>
      </c>
    </row>
    <row r="38" spans="1:10">
      <c r="A38" t="s">
        <v>233</v>
      </c>
      <c r="B38" t="s">
        <v>232</v>
      </c>
      <c r="C38" t="s">
        <v>171</v>
      </c>
      <c r="D38" t="s">
        <v>391</v>
      </c>
      <c r="E38" t="s">
        <v>40</v>
      </c>
      <c r="F38" t="s">
        <v>9</v>
      </c>
      <c r="G38" t="s">
        <v>234</v>
      </c>
      <c r="H38" t="s">
        <v>235</v>
      </c>
      <c r="J38" s="4">
        <v>652677</v>
      </c>
    </row>
    <row r="39" spans="1:10">
      <c r="A39" t="s">
        <v>352</v>
      </c>
      <c r="B39" t="s">
        <v>351</v>
      </c>
      <c r="C39" t="s">
        <v>176</v>
      </c>
      <c r="D39" t="s">
        <v>392</v>
      </c>
      <c r="E39" t="s">
        <v>38</v>
      </c>
      <c r="F39" t="s">
        <v>9</v>
      </c>
      <c r="G39" t="s">
        <v>353</v>
      </c>
      <c r="H39" t="s">
        <v>354</v>
      </c>
      <c r="J39" s="4">
        <v>181834</v>
      </c>
    </row>
    <row r="40" spans="1:10">
      <c r="A40" t="s">
        <v>237</v>
      </c>
      <c r="B40" t="s">
        <v>236</v>
      </c>
      <c r="C40" t="s">
        <v>171</v>
      </c>
      <c r="D40" t="s">
        <v>391</v>
      </c>
      <c r="E40" t="s">
        <v>92</v>
      </c>
      <c r="F40" t="s">
        <v>8</v>
      </c>
      <c r="G40" t="s">
        <v>238</v>
      </c>
      <c r="H40" t="s">
        <v>239</v>
      </c>
      <c r="I40" t="s">
        <v>9</v>
      </c>
      <c r="J40" s="4">
        <v>1000000</v>
      </c>
    </row>
    <row r="41" spans="1:10">
      <c r="A41" t="s">
        <v>355</v>
      </c>
      <c r="B41" t="s">
        <v>293</v>
      </c>
      <c r="C41" t="s">
        <v>171</v>
      </c>
      <c r="D41" t="s">
        <v>392</v>
      </c>
      <c r="E41" t="s">
        <v>38</v>
      </c>
      <c r="F41" t="s">
        <v>9</v>
      </c>
      <c r="G41" t="s">
        <v>295</v>
      </c>
      <c r="H41" t="s">
        <v>356</v>
      </c>
      <c r="J41" s="4">
        <v>696420</v>
      </c>
    </row>
    <row r="42" spans="1:10">
      <c r="A42" t="s">
        <v>241</v>
      </c>
      <c r="B42" t="s">
        <v>240</v>
      </c>
      <c r="C42" t="s">
        <v>171</v>
      </c>
      <c r="D42" t="s">
        <v>391</v>
      </c>
      <c r="E42" t="s">
        <v>116</v>
      </c>
      <c r="F42" t="s">
        <v>8</v>
      </c>
      <c r="G42" t="s">
        <v>242</v>
      </c>
      <c r="H42" t="s">
        <v>243</v>
      </c>
      <c r="I42" t="s">
        <v>244</v>
      </c>
      <c r="J42" s="4">
        <v>785643</v>
      </c>
    </row>
    <row r="43" spans="1:10">
      <c r="A43" t="s">
        <v>358</v>
      </c>
      <c r="B43" t="s">
        <v>357</v>
      </c>
      <c r="C43" t="s">
        <v>176</v>
      </c>
      <c r="D43" t="s">
        <v>392</v>
      </c>
      <c r="E43" t="s">
        <v>38</v>
      </c>
      <c r="F43" t="s">
        <v>9</v>
      </c>
      <c r="G43" t="s">
        <v>359</v>
      </c>
      <c r="H43" t="s">
        <v>360</v>
      </c>
      <c r="J43" s="4">
        <v>299281</v>
      </c>
    </row>
    <row r="44" spans="1:10">
      <c r="A44" t="s">
        <v>246</v>
      </c>
      <c r="B44" t="s">
        <v>245</v>
      </c>
      <c r="C44" t="s">
        <v>176</v>
      </c>
      <c r="D44" t="s">
        <v>391</v>
      </c>
      <c r="E44" t="s">
        <v>87</v>
      </c>
      <c r="F44" t="s">
        <v>9</v>
      </c>
      <c r="G44" t="s">
        <v>247</v>
      </c>
      <c r="H44" t="s">
        <v>248</v>
      </c>
      <c r="J44" s="4">
        <v>499710</v>
      </c>
    </row>
    <row r="45" spans="1:10">
      <c r="A45" t="s">
        <v>362</v>
      </c>
      <c r="B45" t="s">
        <v>361</v>
      </c>
      <c r="C45" t="s">
        <v>176</v>
      </c>
      <c r="D45" t="s">
        <v>392</v>
      </c>
      <c r="E45" t="s">
        <v>38</v>
      </c>
      <c r="F45" t="s">
        <v>9</v>
      </c>
      <c r="G45" t="s">
        <v>363</v>
      </c>
      <c r="H45" t="s">
        <v>364</v>
      </c>
      <c r="J45" s="4">
        <v>293662</v>
      </c>
    </row>
    <row r="46" spans="1:10">
      <c r="A46" t="s">
        <v>250</v>
      </c>
      <c r="B46" t="s">
        <v>249</v>
      </c>
      <c r="C46" t="s">
        <v>171</v>
      </c>
      <c r="D46" t="s">
        <v>391</v>
      </c>
      <c r="E46" t="s">
        <v>107</v>
      </c>
      <c r="F46" t="s">
        <v>9</v>
      </c>
      <c r="G46" t="s">
        <v>251</v>
      </c>
      <c r="H46" t="s">
        <v>252</v>
      </c>
      <c r="J46" s="4">
        <v>961017</v>
      </c>
    </row>
    <row r="47" spans="1:10">
      <c r="A47" t="s">
        <v>366</v>
      </c>
      <c r="B47" t="s">
        <v>365</v>
      </c>
      <c r="C47" t="s">
        <v>171</v>
      </c>
      <c r="D47" t="s">
        <v>392</v>
      </c>
      <c r="E47" t="s">
        <v>38</v>
      </c>
      <c r="F47" t="s">
        <v>9</v>
      </c>
      <c r="G47" t="s">
        <v>367</v>
      </c>
      <c r="H47" t="s">
        <v>368</v>
      </c>
      <c r="J47" s="4">
        <v>696732</v>
      </c>
    </row>
    <row r="48" spans="1:10">
      <c r="A48" t="s">
        <v>254</v>
      </c>
      <c r="B48" t="s">
        <v>253</v>
      </c>
      <c r="C48" t="s">
        <v>171</v>
      </c>
      <c r="D48" t="s">
        <v>391</v>
      </c>
      <c r="E48" t="s">
        <v>40</v>
      </c>
      <c r="F48" t="s">
        <v>9</v>
      </c>
      <c r="G48" t="s">
        <v>255</v>
      </c>
      <c r="H48" t="s">
        <v>256</v>
      </c>
      <c r="J48" s="4">
        <v>492979</v>
      </c>
    </row>
    <row r="49" spans="1:10">
      <c r="A49" t="s">
        <v>258</v>
      </c>
      <c r="B49" t="s">
        <v>257</v>
      </c>
      <c r="C49" t="s">
        <v>171</v>
      </c>
      <c r="D49" t="s">
        <v>391</v>
      </c>
      <c r="E49" t="s">
        <v>40</v>
      </c>
      <c r="F49" t="s">
        <v>9</v>
      </c>
      <c r="G49" t="s">
        <v>259</v>
      </c>
      <c r="H49" t="s">
        <v>260</v>
      </c>
      <c r="J49" s="4">
        <v>852686</v>
      </c>
    </row>
    <row r="50" spans="1:10">
      <c r="A50" t="s">
        <v>262</v>
      </c>
      <c r="B50" t="s">
        <v>261</v>
      </c>
      <c r="C50" t="s">
        <v>176</v>
      </c>
      <c r="D50" t="s">
        <v>391</v>
      </c>
      <c r="E50" t="s">
        <v>40</v>
      </c>
      <c r="F50" t="s">
        <v>9</v>
      </c>
      <c r="G50" t="s">
        <v>263</v>
      </c>
      <c r="H50" t="s">
        <v>264</v>
      </c>
      <c r="J50" s="4">
        <v>300000</v>
      </c>
    </row>
    <row r="51" spans="1:10">
      <c r="A51" t="s">
        <v>266</v>
      </c>
      <c r="B51" t="s">
        <v>265</v>
      </c>
      <c r="C51" t="s">
        <v>171</v>
      </c>
      <c r="D51" t="s">
        <v>391</v>
      </c>
      <c r="E51" t="s">
        <v>60</v>
      </c>
      <c r="F51" t="s">
        <v>9</v>
      </c>
      <c r="G51" t="s">
        <v>267</v>
      </c>
      <c r="H51" t="s">
        <v>268</v>
      </c>
      <c r="J51" s="4">
        <v>620187</v>
      </c>
    </row>
    <row r="52" spans="1:10">
      <c r="A52" t="s">
        <v>270</v>
      </c>
      <c r="B52" t="s">
        <v>269</v>
      </c>
      <c r="C52" t="s">
        <v>171</v>
      </c>
      <c r="D52" t="s">
        <v>391</v>
      </c>
      <c r="E52" t="s">
        <v>92</v>
      </c>
      <c r="F52" t="s">
        <v>8</v>
      </c>
      <c r="G52" t="s">
        <v>271</v>
      </c>
      <c r="H52" t="s">
        <v>272</v>
      </c>
      <c r="J52" s="4">
        <v>499999</v>
      </c>
    </row>
    <row r="53" spans="1:10">
      <c r="A53" t="s">
        <v>370</v>
      </c>
      <c r="B53" t="s">
        <v>369</v>
      </c>
      <c r="C53" t="s">
        <v>176</v>
      </c>
      <c r="D53" t="s">
        <v>392</v>
      </c>
      <c r="E53" t="s">
        <v>38</v>
      </c>
      <c r="F53" t="s">
        <v>9</v>
      </c>
      <c r="G53" t="s">
        <v>371</v>
      </c>
      <c r="H53" t="s">
        <v>372</v>
      </c>
      <c r="J53" s="4">
        <v>299932</v>
      </c>
    </row>
    <row r="54" spans="1:10">
      <c r="A54" t="s">
        <v>274</v>
      </c>
      <c r="B54" t="s">
        <v>273</v>
      </c>
      <c r="C54" t="s">
        <v>171</v>
      </c>
      <c r="D54" t="s">
        <v>391</v>
      </c>
      <c r="E54" t="s">
        <v>38</v>
      </c>
      <c r="F54" t="s">
        <v>9</v>
      </c>
      <c r="G54" t="s">
        <v>275</v>
      </c>
      <c r="H54" t="s">
        <v>276</v>
      </c>
      <c r="J54" s="4">
        <v>500000</v>
      </c>
    </row>
    <row r="55" spans="1:10">
      <c r="A55" t="s">
        <v>374</v>
      </c>
      <c r="B55" t="s">
        <v>373</v>
      </c>
      <c r="C55" t="s">
        <v>171</v>
      </c>
      <c r="D55" t="s">
        <v>392</v>
      </c>
      <c r="E55" t="s">
        <v>38</v>
      </c>
      <c r="F55" t="s">
        <v>9</v>
      </c>
      <c r="G55" t="s">
        <v>375</v>
      </c>
      <c r="H55" t="s">
        <v>376</v>
      </c>
      <c r="J55" s="4">
        <v>412680</v>
      </c>
    </row>
    <row r="56" spans="1:10">
      <c r="A56" t="s">
        <v>378</v>
      </c>
      <c r="B56" t="s">
        <v>377</v>
      </c>
      <c r="C56" t="s">
        <v>171</v>
      </c>
      <c r="D56" t="s">
        <v>392</v>
      </c>
      <c r="E56" t="s">
        <v>38</v>
      </c>
      <c r="F56" t="s">
        <v>9</v>
      </c>
      <c r="G56" t="s">
        <v>379</v>
      </c>
      <c r="H56" t="s">
        <v>380</v>
      </c>
      <c r="I56" t="s">
        <v>244</v>
      </c>
      <c r="J56" s="4">
        <v>672085</v>
      </c>
    </row>
    <row r="57" spans="1:10">
      <c r="A57" t="s">
        <v>381</v>
      </c>
      <c r="B57" t="s">
        <v>261</v>
      </c>
      <c r="C57" t="s">
        <v>176</v>
      </c>
      <c r="D57" t="s">
        <v>392</v>
      </c>
      <c r="E57" t="s">
        <v>38</v>
      </c>
      <c r="F57" t="s">
        <v>9</v>
      </c>
      <c r="G57" t="s">
        <v>263</v>
      </c>
      <c r="H57" t="s">
        <v>382</v>
      </c>
      <c r="J57" s="4">
        <v>126162</v>
      </c>
    </row>
    <row r="58" spans="1:10">
      <c r="A58" t="s">
        <v>278</v>
      </c>
      <c r="B58" t="s">
        <v>277</v>
      </c>
      <c r="C58" t="s">
        <v>171</v>
      </c>
      <c r="D58" t="s">
        <v>391</v>
      </c>
      <c r="E58" t="s">
        <v>91</v>
      </c>
      <c r="F58" t="s">
        <v>9</v>
      </c>
      <c r="G58" t="s">
        <v>279</v>
      </c>
      <c r="H58" t="s">
        <v>280</v>
      </c>
      <c r="J58" s="4">
        <v>953501</v>
      </c>
    </row>
    <row r="59" spans="1:10">
      <c r="A59" t="s">
        <v>282</v>
      </c>
      <c r="B59" t="s">
        <v>281</v>
      </c>
      <c r="C59" t="s">
        <v>171</v>
      </c>
      <c r="D59" t="s">
        <v>391</v>
      </c>
      <c r="E59" t="s">
        <v>40</v>
      </c>
      <c r="F59" t="s">
        <v>9</v>
      </c>
      <c r="G59" t="s">
        <v>283</v>
      </c>
      <c r="H59" t="s">
        <v>284</v>
      </c>
      <c r="J59" s="4">
        <v>838130</v>
      </c>
    </row>
    <row r="60" spans="1:10">
      <c r="A60" t="s">
        <v>286</v>
      </c>
      <c r="B60" t="s">
        <v>285</v>
      </c>
      <c r="C60" t="s">
        <v>171</v>
      </c>
      <c r="D60" t="s">
        <v>391</v>
      </c>
      <c r="E60" t="s">
        <v>92</v>
      </c>
      <c r="F60" t="s">
        <v>8</v>
      </c>
      <c r="G60" t="s">
        <v>287</v>
      </c>
      <c r="H60" t="s">
        <v>288</v>
      </c>
      <c r="I60" t="s">
        <v>9</v>
      </c>
      <c r="J60" s="4">
        <v>650673</v>
      </c>
    </row>
    <row r="61" spans="1:10">
      <c r="A61" t="s">
        <v>290</v>
      </c>
      <c r="B61" t="s">
        <v>289</v>
      </c>
      <c r="C61" t="s">
        <v>176</v>
      </c>
      <c r="D61" t="s">
        <v>391</v>
      </c>
      <c r="E61" t="s">
        <v>66</v>
      </c>
      <c r="F61" t="s">
        <v>9</v>
      </c>
      <c r="G61" t="s">
        <v>291</v>
      </c>
      <c r="H61" t="s">
        <v>292</v>
      </c>
      <c r="J61" s="4">
        <v>428972</v>
      </c>
    </row>
    <row r="62" spans="1:10">
      <c r="A62" t="s">
        <v>384</v>
      </c>
      <c r="B62" t="s">
        <v>383</v>
      </c>
      <c r="C62" t="s">
        <v>171</v>
      </c>
      <c r="D62" t="s">
        <v>392</v>
      </c>
      <c r="E62" t="s">
        <v>38</v>
      </c>
      <c r="F62" t="s">
        <v>9</v>
      </c>
      <c r="G62" t="s">
        <v>385</v>
      </c>
      <c r="H62" t="s">
        <v>386</v>
      </c>
      <c r="J62" s="4">
        <v>694284</v>
      </c>
    </row>
    <row r="63" spans="1:10">
      <c r="A63" t="s">
        <v>294</v>
      </c>
      <c r="B63" t="s">
        <v>293</v>
      </c>
      <c r="C63" t="s">
        <v>171</v>
      </c>
      <c r="D63" t="s">
        <v>391</v>
      </c>
      <c r="E63" t="s">
        <v>116</v>
      </c>
      <c r="F63" t="s">
        <v>8</v>
      </c>
      <c r="G63" t="s">
        <v>295</v>
      </c>
      <c r="H63" t="s">
        <v>296</v>
      </c>
      <c r="J63" s="4">
        <v>989232</v>
      </c>
    </row>
    <row r="64" spans="1:10">
      <c r="A64" t="s">
        <v>388</v>
      </c>
      <c r="B64" t="s">
        <v>387</v>
      </c>
      <c r="C64" t="s">
        <v>171</v>
      </c>
      <c r="D64" t="s">
        <v>392</v>
      </c>
      <c r="E64" t="s">
        <v>38</v>
      </c>
      <c r="F64" t="s">
        <v>9</v>
      </c>
      <c r="G64" t="s">
        <v>389</v>
      </c>
      <c r="H64" t="s">
        <v>390</v>
      </c>
      <c r="I64" t="s">
        <v>244</v>
      </c>
      <c r="J64" s="4">
        <v>696162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BEC1-92E7-490B-ACFC-44994B2EEFA6}">
  <dimension ref="A1:BE2"/>
  <sheetViews>
    <sheetView workbookViewId="0">
      <pane xSplit="1" topLeftCell="B1" activePane="topRight" state="frozen"/>
      <selection pane="topRight" activeCell="G5" sqref="G5"/>
    </sheetView>
  </sheetViews>
  <sheetFormatPr defaultRowHeight="15"/>
  <cols>
    <col min="1" max="1" width="17.44140625" bestFit="1" customWidth="1"/>
    <col min="2" max="2" width="9.21875" customWidth="1"/>
    <col min="3" max="14" width="11.109375" customWidth="1"/>
    <col min="15" max="15" width="14.33203125" customWidth="1"/>
    <col min="16" max="16" width="18.21875" customWidth="1"/>
    <col min="17" max="19" width="16.6640625" customWidth="1"/>
    <col min="20" max="20" width="12.5546875" customWidth="1"/>
    <col min="21" max="21" width="16.6640625" customWidth="1"/>
    <col min="22" max="22" width="11.77734375" customWidth="1"/>
    <col min="24" max="24" width="14.44140625" customWidth="1"/>
    <col min="25" max="25" width="14.33203125" customWidth="1"/>
    <col min="26" max="55" width="18.77734375" customWidth="1"/>
    <col min="56" max="58" width="14.44140625" customWidth="1"/>
  </cols>
  <sheetData>
    <row r="1" spans="1:57" ht="36" customHeight="1" thickBot="1">
      <c r="A1" s="6" t="s">
        <v>0</v>
      </c>
      <c r="B1" s="7" t="s">
        <v>7</v>
      </c>
      <c r="C1" s="7" t="s">
        <v>422</v>
      </c>
      <c r="D1" s="7" t="s">
        <v>423</v>
      </c>
      <c r="E1" s="7" t="s">
        <v>424</v>
      </c>
      <c r="F1" s="7" t="s">
        <v>425</v>
      </c>
      <c r="G1" s="7" t="s">
        <v>426</v>
      </c>
      <c r="H1" s="7" t="s">
        <v>427</v>
      </c>
      <c r="I1" s="7" t="s">
        <v>428</v>
      </c>
      <c r="J1" s="7" t="s">
        <v>429</v>
      </c>
      <c r="K1" s="7" t="s">
        <v>430</v>
      </c>
      <c r="L1" s="7" t="s">
        <v>431</v>
      </c>
      <c r="M1" s="7" t="s">
        <v>432</v>
      </c>
      <c r="N1" s="7" t="s">
        <v>433</v>
      </c>
      <c r="O1" s="8" t="s">
        <v>396</v>
      </c>
      <c r="P1" s="8" t="s">
        <v>457</v>
      </c>
      <c r="Q1" s="9" t="s">
        <v>434</v>
      </c>
      <c r="R1" s="9" t="s">
        <v>435</v>
      </c>
      <c r="S1" s="9" t="s">
        <v>436</v>
      </c>
      <c r="T1" s="9" t="s">
        <v>397</v>
      </c>
      <c r="U1" s="9" t="s">
        <v>437</v>
      </c>
      <c r="V1" s="9" t="s">
        <v>398</v>
      </c>
      <c r="W1" s="9" t="s">
        <v>438</v>
      </c>
      <c r="X1" s="9" t="s">
        <v>439</v>
      </c>
      <c r="Y1" s="10" t="s">
        <v>156</v>
      </c>
      <c r="Z1" s="11" t="s">
        <v>451</v>
      </c>
      <c r="AA1" s="12" t="s">
        <v>452</v>
      </c>
      <c r="AB1" s="10" t="s">
        <v>157</v>
      </c>
      <c r="AC1" s="11" t="s">
        <v>453</v>
      </c>
      <c r="AD1" s="12" t="s">
        <v>454</v>
      </c>
      <c r="AE1" s="10" t="s">
        <v>158</v>
      </c>
      <c r="AF1" s="11" t="s">
        <v>455</v>
      </c>
      <c r="AG1" s="12" t="s">
        <v>456</v>
      </c>
      <c r="AH1" s="10" t="s">
        <v>160</v>
      </c>
      <c r="AI1" s="11" t="s">
        <v>440</v>
      </c>
      <c r="AJ1" s="12" t="s">
        <v>441</v>
      </c>
      <c r="AK1" s="10" t="s">
        <v>159</v>
      </c>
      <c r="AL1" s="11" t="s">
        <v>440</v>
      </c>
      <c r="AM1" s="12" t="s">
        <v>441</v>
      </c>
      <c r="AN1" s="10" t="s">
        <v>161</v>
      </c>
      <c r="AO1" s="11" t="s">
        <v>440</v>
      </c>
      <c r="AP1" s="12" t="s">
        <v>441</v>
      </c>
      <c r="AQ1" s="10" t="s">
        <v>162</v>
      </c>
      <c r="AR1" s="11" t="s">
        <v>440</v>
      </c>
      <c r="AS1" s="12" t="s">
        <v>441</v>
      </c>
      <c r="AT1" s="10" t="s">
        <v>163</v>
      </c>
      <c r="AU1" s="11" t="s">
        <v>440</v>
      </c>
      <c r="AV1" s="12" t="s">
        <v>441</v>
      </c>
      <c r="AW1" s="10" t="s">
        <v>164</v>
      </c>
      <c r="AX1" s="11" t="s">
        <v>440</v>
      </c>
      <c r="AY1" s="12" t="s">
        <v>441</v>
      </c>
      <c r="AZ1" s="10" t="s">
        <v>165</v>
      </c>
      <c r="BA1" s="11" t="s">
        <v>440</v>
      </c>
      <c r="BB1" s="12" t="s">
        <v>441</v>
      </c>
      <c r="BC1" s="10" t="s">
        <v>166</v>
      </c>
      <c r="BD1" s="11" t="s">
        <v>440</v>
      </c>
      <c r="BE1" s="13" t="s">
        <v>441</v>
      </c>
    </row>
    <row r="2" spans="1:57" ht="30" customHeight="1">
      <c r="A2" s="5">
        <f>'Dades Intdpt.'!D9</f>
        <v>0</v>
      </c>
      <c r="B2" s="5">
        <f>'Dades Intdpt.'!D17</f>
        <v>0</v>
      </c>
      <c r="C2" s="5">
        <f>'Dades Intdpt.'!C22</f>
        <v>0</v>
      </c>
      <c r="D2" s="5">
        <f>'Dades Intdpt.'!D22</f>
        <v>0</v>
      </c>
      <c r="E2" s="5">
        <f>'Dades Intdpt.'!C23</f>
        <v>0</v>
      </c>
      <c r="F2" s="5">
        <f>'Dades Intdpt.'!D23</f>
        <v>0</v>
      </c>
      <c r="G2" s="5">
        <f>'Dades Intdpt.'!C24</f>
        <v>0</v>
      </c>
      <c r="H2" s="5">
        <f>'Dades Intdpt.'!D24</f>
        <v>0</v>
      </c>
      <c r="I2" s="5">
        <f>'Dades Intdpt.'!C25</f>
        <v>0</v>
      </c>
      <c r="J2" s="5">
        <f>'Dades Intdpt.'!D25</f>
        <v>0</v>
      </c>
      <c r="K2" s="5">
        <f>'Dades Intdpt.'!C26</f>
        <v>0</v>
      </c>
      <c r="L2" s="5">
        <f>'Dades Intdpt.'!D26</f>
        <v>0</v>
      </c>
      <c r="M2" s="5">
        <f>'Dades Intdpt.'!C27</f>
        <v>0</v>
      </c>
      <c r="N2" s="5">
        <f>'Dades Intdpt.'!D27</f>
        <v>0</v>
      </c>
      <c r="O2" s="5">
        <f>'Dades Intdpt.'!D32</f>
        <v>0</v>
      </c>
      <c r="P2" s="5">
        <f>'Dades Intdpt.'!D34</f>
        <v>0</v>
      </c>
      <c r="Q2" s="5">
        <f>'Dades Intdpt.'!E36</f>
        <v>0</v>
      </c>
      <c r="R2" s="5">
        <f>'Dades Intdpt.'!D38</f>
        <v>0</v>
      </c>
      <c r="S2" s="5">
        <f>'Dades Intdpt.'!D40</f>
        <v>0</v>
      </c>
      <c r="T2" s="5">
        <f>'Dades Intdpt.'!E42</f>
        <v>0</v>
      </c>
      <c r="U2" s="5">
        <f>'Dades Intdpt.'!D44</f>
        <v>0</v>
      </c>
      <c r="V2" s="5">
        <f>'Dades Intdpt.'!E46</f>
        <v>0</v>
      </c>
      <c r="W2" s="5">
        <f>'Dades Intdpt.'!E48</f>
        <v>0</v>
      </c>
      <c r="X2" s="5">
        <f>'Dades Intdpt.'!E50</f>
        <v>0</v>
      </c>
      <c r="Y2" s="5" t="str">
        <f>IF('Dades Intdpt.'!D56&lt;&gt;"","Sí","No")</f>
        <v>No</v>
      </c>
      <c r="Z2" s="5">
        <f>'Dades Intdpt.'!D56</f>
        <v>0</v>
      </c>
      <c r="AA2" s="5">
        <f>'Dades Intdpt.'!E56</f>
        <v>0</v>
      </c>
      <c r="AB2" s="5" t="str">
        <f>IF('Dades Intdpt.'!D57&lt;&gt;"","Sí","No")</f>
        <v>No</v>
      </c>
      <c r="AC2" s="5">
        <f>'Dades Intdpt.'!D57</f>
        <v>0</v>
      </c>
      <c r="AD2" s="5">
        <f>'Dades Intdpt.'!E57</f>
        <v>0</v>
      </c>
      <c r="AE2" s="5" t="str">
        <f>IF('Dades Intdpt.'!D58&lt;&gt;"","Sí","No")</f>
        <v>No</v>
      </c>
      <c r="AF2" s="5">
        <f>'Dades Intdpt.'!D58</f>
        <v>0</v>
      </c>
      <c r="AG2" s="5">
        <f>'Dades Intdpt.'!E58</f>
        <v>0</v>
      </c>
      <c r="AH2" s="5" t="str">
        <f>IF('Dades Intdpt.'!D59&lt;&gt;"","Sí","No")</f>
        <v>No</v>
      </c>
      <c r="AI2" s="5">
        <f>'Dades Intdpt.'!D59</f>
        <v>0</v>
      </c>
      <c r="AJ2" s="5">
        <f>'Dades Intdpt.'!E59</f>
        <v>0</v>
      </c>
      <c r="AK2" s="5" t="str">
        <f>IF('Dades Intdpt.'!D60&lt;&gt;"","Sí","No")</f>
        <v>No</v>
      </c>
      <c r="AL2" s="5">
        <f>'Dades Intdpt.'!D60</f>
        <v>0</v>
      </c>
      <c r="AM2" s="5">
        <f>'Dades Intdpt.'!E60</f>
        <v>0</v>
      </c>
      <c r="AN2" s="5" t="str">
        <f>IF('Dades Intdpt.'!D61&lt;&gt;"","Sí","No")</f>
        <v>No</v>
      </c>
      <c r="AO2" s="5">
        <f>'Dades Intdpt.'!D61</f>
        <v>0</v>
      </c>
      <c r="AP2" s="5">
        <f>'Dades Intdpt.'!E61</f>
        <v>0</v>
      </c>
      <c r="AQ2" s="5" t="str">
        <f>IF('Dades Intdpt.'!D62&lt;&gt;"","Sí","No")</f>
        <v>No</v>
      </c>
      <c r="AR2" s="5">
        <f>'Dades Intdpt.'!D62</f>
        <v>0</v>
      </c>
      <c r="AS2" s="5">
        <f>'Dades Intdpt.'!E62</f>
        <v>0</v>
      </c>
      <c r="AT2" s="5" t="str">
        <f>IF('Dades Intdpt.'!D63&lt;&gt;"","Sí","No")</f>
        <v>No</v>
      </c>
      <c r="AU2" s="5">
        <f>'Dades Intdpt.'!D62</f>
        <v>0</v>
      </c>
      <c r="AV2" s="5">
        <f>'Dades Intdpt.'!E62</f>
        <v>0</v>
      </c>
      <c r="AW2" s="5" t="str">
        <f>IF('Dades Intdpt.'!D64&lt;&gt;"","Sí","No")</f>
        <v>No</v>
      </c>
      <c r="AX2" s="5">
        <f>'Dades Intdpt.'!D64</f>
        <v>0</v>
      </c>
      <c r="AY2" s="5">
        <f>'Dades Intdpt.'!E63</f>
        <v>0</v>
      </c>
      <c r="AZ2" s="5" t="str">
        <f>IF('Dades Intdpt.'!D65&lt;&gt;"","Sí","No")</f>
        <v>No</v>
      </c>
      <c r="BA2" s="5">
        <f>'Dades Intdpt.'!D65</f>
        <v>0</v>
      </c>
      <c r="BB2" s="5">
        <f>'Dades Intdpt.'!E65</f>
        <v>0</v>
      </c>
      <c r="BC2" s="5" t="str">
        <f>IF('Dades Intdpt.'!D66&lt;&gt;"","Sí","No")</f>
        <v>No</v>
      </c>
      <c r="BD2" s="5">
        <f>'Dades Intdpt.'!D66</f>
        <v>0</v>
      </c>
      <c r="BE2" s="5">
        <f>'Dades Intdpt.'!E66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Dades Intdpt.</vt:lpstr>
      <vt:lpstr>Llistes</vt:lpstr>
      <vt:lpstr>ORD.25</vt:lpstr>
      <vt:lpstr>Recollida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2025-11-20T09:55:25Z</dcterms:created>
  <dcterms:modified xsi:type="dcterms:W3CDTF">2026-02-05T13:46:56Z</dcterms:modified>
</cp:coreProperties>
</file>