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DieseArbeitsmappe"/>
  <mc:AlternateContent xmlns:mc="http://schemas.openxmlformats.org/markup-compatibility/2006">
    <mc:Choice Requires="x15">
      <x15ac:absPath xmlns:x15ac="http://schemas.microsoft.com/office/spreadsheetml/2010/11/ac" url="D:\46361524x\Desktop\"/>
    </mc:Choice>
  </mc:AlternateContent>
  <bookViews>
    <workbookView xWindow="-60" yWindow="-60" windowWidth="15480" windowHeight="11640" tabRatio="786"/>
  </bookViews>
  <sheets>
    <sheet name="Guidelines and Conditions" sheetId="1" r:id="rId1"/>
    <sheet name="READ ME How to use this file" sheetId="8" r:id="rId2"/>
    <sheet name="1) Opinion Statement (Inst)" sheetId="2" r:id="rId3"/>
    <sheet name="2a) Opinion Statement (Avi)" sheetId="20" r:id="rId4"/>
    <sheet name="2b) Opinion Statement (CORSIA)" sheetId="14" r:id="rId5"/>
    <sheet name="2c) Opinion Statement (non-CO2)" sheetId="3" r:id="rId6"/>
    <sheet name="Annex 1 - Findings" sheetId="4" r:id="rId7"/>
    <sheet name="Annex 2 - basis of work (Inst)" sheetId="5" r:id="rId8"/>
    <sheet name="Annex 2 - basis of work (Avi)" sheetId="13" r:id="rId9"/>
    <sheet name="Annex 3 - Changes " sheetId="6" r:id="rId10"/>
    <sheet name="Accounting" sheetId="12" r:id="rId11"/>
    <sheet name="EUwideConstants" sheetId="7" state="hidden" r:id="rId12"/>
    <sheet name="MSParameters" sheetId="9" state="hidden" r:id="rId13"/>
    <sheet name="Translations" sheetId="10" state="hidden" r:id="rId14"/>
    <sheet name="VersionDocumentation" sheetId="11" state="hidden" r:id="rId15"/>
  </sheets>
  <definedNames>
    <definedName name="_xlnm._FilterDatabase" localSheetId="3" hidden="1">'2a) Opinion Statement (Avi)'!$A$8:$E$241</definedName>
    <definedName name="_xlnm._FilterDatabase" localSheetId="5" hidden="1">'2c) Opinion Statement (non-CO2)'!$A$7:$E$168</definedName>
    <definedName name="_xlnm._FilterDatabase" localSheetId="11" hidden="1">EUwideConstants!$A$77:$A$86</definedName>
    <definedName name="_xlnm._FilterDatabase" localSheetId="13" hidden="1">Translations!$A$1:$B$403</definedName>
    <definedName name="accreditedcertified" localSheetId="3">EUwideConstants!$A$64:$A$65</definedName>
    <definedName name="accreditedcertified">EUwideConstants!$A$64:$A$65</definedName>
    <definedName name="Annex1Activities" localSheetId="3">EUwideConstants!$A$2:$A$30</definedName>
    <definedName name="Annex1Activities">EUwideConstants!$A$2:$A$30</definedName>
    <definedName name="AO_Type">EUwideConstants!$A$153:$A$156</definedName>
    <definedName name="Approvedmethodologies">EUwideConstants!$A$33:$A$38</definedName>
    <definedName name="_xlnm.Print_Area" localSheetId="2">'1) Opinion Statement (Inst)'!$A$8:$B$147</definedName>
    <definedName name="_xlnm.Print_Area" localSheetId="3">'2a) Opinion Statement (Avi)'!$A$9:$C$242</definedName>
    <definedName name="_xlnm.Print_Area" localSheetId="4">'2b) Opinion Statement (CORSIA)'!$A$8:$C$169</definedName>
    <definedName name="_xlnm.Print_Area" localSheetId="5">'2c) Opinion Statement (non-CO2)'!$A$8:$C$169</definedName>
    <definedName name="_xlnm.Print_Area" localSheetId="6">'Annex 1 - Findings'!$A$1:$D$84</definedName>
    <definedName name="_xlnm.Print_Area" localSheetId="8">'Annex 2 - basis of work (Avi)'!$A$1:$B$51</definedName>
    <definedName name="_xlnm.Print_Area" localSheetId="7">'Annex 2 - basis of work (Inst)'!$A$1:$B$50</definedName>
    <definedName name="_xlnm.Print_Area" localSheetId="0">'Guidelines and Conditions'!$A$1:$I$59</definedName>
    <definedName name="_xlnm.Print_Area" localSheetId="1">'READ ME How to use this file'!$A$1:$C$22</definedName>
    <definedName name="aviationreporttype" localSheetId="3">EUwideConstants!$A$104:$A$105</definedName>
    <definedName name="aviationreporttype">EUwideConstants!$A$104:$A$105</definedName>
    <definedName name="B1q26">Translations!$B$145</definedName>
    <definedName name="Category" localSheetId="3">EUwideConstants!$A$68:$A$70</definedName>
    <definedName name="Category">EUwideConstants!$A$68:$A$70</definedName>
    <definedName name="CompetentAuthority" localSheetId="3">MSParameters!$A$24:$A$29</definedName>
    <definedName name="CompetentAuthority">MSParameters!$A$24:$A$29</definedName>
    <definedName name="conductaccredited" localSheetId="3">MSParameters!$A$6:$A$11</definedName>
    <definedName name="conductaccredited">MSParameters!$A$6:$A$11</definedName>
    <definedName name="ConductCertified">MSParameters!$A$14:$A$161</definedName>
    <definedName name="EUETS_Rules">MSParameters!$A$19:$A$21</definedName>
    <definedName name="Materiality_NonCO2">EUwideConstants!$A$136</definedName>
    <definedName name="MaterialityEUETS" localSheetId="3">EUwideConstants!$A$132</definedName>
    <definedName name="MaterialityEUETS">EUwideConstants!$A$132</definedName>
    <definedName name="MaterialitySeparately" localSheetId="3">EUwideConstants!$A$134</definedName>
    <definedName name="MaterialitySeparately">EUwideConstants!$A$134</definedName>
    <definedName name="MaterialitySum" localSheetId="3">EUwideConstants!$A$133</definedName>
    <definedName name="MaterialitySum">EUwideConstants!$A$133</definedName>
    <definedName name="MaterialitySwiss" localSheetId="3">EUwideConstants!$A$135</definedName>
    <definedName name="MaterialitySwiss">EUwideConstants!$A$135</definedName>
    <definedName name="materialitythreshold" localSheetId="3">EUwideConstants!$A$108:$A$112</definedName>
    <definedName name="materialitythreshold">EUwideConstants!$A$108:$A$112</definedName>
    <definedName name="NameMissing" localSheetId="3">EUwideConstants!$A$125</definedName>
    <definedName name="NameMissing">EUwideConstants!$A$125</definedName>
    <definedName name="No" localSheetId="3">EUwideConstants!$A$61</definedName>
    <definedName name="No">EUwideConstants!$A$61</definedName>
    <definedName name="NonCO2_Tool">EUwideConstants!$A$147:$A$150</definedName>
    <definedName name="PrinciplesCompliance" localSheetId="3">EUwideConstants!$A$52:$A$53</definedName>
    <definedName name="PrinciplesCompliance">EUwideConstants!$A$52:$A$53</definedName>
    <definedName name="PrinciplesCompliance2" localSheetId="3">EUwideConstants!$A$56:$A$57</definedName>
    <definedName name="PrinciplesCompliance2">EUwideConstants!$A$56:$A$57</definedName>
    <definedName name="PriniciplesCompliance2">EUwideConstants!$A$56:$A$57</definedName>
    <definedName name="ReportingScope" localSheetId="3">EUwideConstants!$A$128:$A$129</definedName>
    <definedName name="ReportingScope">EUwideConstants!$A$128:$A$129</definedName>
    <definedName name="reportingyear" localSheetId="3">EUwideConstants!$A$77:$A$86</definedName>
    <definedName name="reportingyear">EUwideConstants!$A$77:$A$86</definedName>
    <definedName name="RulesCompliance" localSheetId="3">EUwideConstants!$A$37:$A$38</definedName>
    <definedName name="RulesCompliance">EUwideConstants!$A$37:$A$38</definedName>
    <definedName name="Rulescompliance2" localSheetId="3">EUwideConstants!$A$42:$A$44</definedName>
    <definedName name="Rulescompliance2">EUwideConstants!$A$42:$A$44</definedName>
    <definedName name="rulescompliance3" localSheetId="3">EUwideConstants!$A$47:$A$49</definedName>
    <definedName name="rulescompliance3">EUwideConstants!$A$47:$A$49</definedName>
    <definedName name="SchemeType" localSheetId="3">EUwideConstants!$A$94:$A$101</definedName>
    <definedName name="SchemeType1">EUwideConstants!$A$94,EUwideConstants!$A$101</definedName>
    <definedName name="SchemeType2">EUwideConstants!$A$94:$A$100</definedName>
    <definedName name="SchemeTypeAviation">EUwideConstants!$A$94:$A$100</definedName>
    <definedName name="SelectYesNo" localSheetId="3">EUwideConstants!$A$118:$A$120</definedName>
    <definedName name="SelectYesNo">EUwideConstants!$A$120:$A$122</definedName>
    <definedName name="Signed_on_behalf_of">EUwideConstants!$A$144</definedName>
    <definedName name="sitevisit" localSheetId="3">EUwideConstants!$A$33:$A$34</definedName>
    <definedName name="sitevisit">EUwideConstants!$A$33:$A$34</definedName>
    <definedName name="smallemitterderogations" localSheetId="3">EUwideConstants!$A$89:$A$91</definedName>
    <definedName name="smallemitterderogations">EUwideConstants!$A$89:$A$91</definedName>
    <definedName name="smalllowemitter" localSheetId="3">EUwideConstants!$A$73:$A$74</definedName>
    <definedName name="smalllowemitter">EUwideConstants!$A$73:$A$74</definedName>
    <definedName name="solver_eng" localSheetId="3" hidden="1">1</definedName>
    <definedName name="solver_neg" localSheetId="3" hidden="1">1</definedName>
    <definedName name="solver_num" localSheetId="3" hidden="1">0</definedName>
    <definedName name="solver_opt" localSheetId="3" hidden="1">'2a) Opinion Statement (Avi)'!$B$226</definedName>
    <definedName name="solver_typ" localSheetId="3" hidden="1">1</definedName>
    <definedName name="solver_val" localSheetId="3" hidden="1">0</definedName>
    <definedName name="solver_ver" localSheetId="3" hidden="1">3</definedName>
    <definedName name="VOS_A" localSheetId="3">EUwideConstants!$A$139</definedName>
    <definedName name="VOS_A">EUwideConstants!$A$139</definedName>
    <definedName name="VOS_AandC" localSheetId="3">EUwideConstants!$A$141</definedName>
    <definedName name="VOS_AandC">EUwideConstants!$A$141</definedName>
    <definedName name="VOS_B" localSheetId="3">EUwideConstants!$A$140</definedName>
    <definedName name="VOS_B">EUwideConstants!$A$140</definedName>
    <definedName name="VOS_C" localSheetId="3">EUwideConstants!$A$142</definedName>
    <definedName name="VOS_C">EUwideConstants!$A$142</definedName>
    <definedName name="Yes" localSheetId="3">EUwideConstants!$A$60</definedName>
    <definedName name="Yes">EUwideConstants!$A$60</definedName>
    <definedName name="yesno">EUwideConstants!$A$60:$A$61</definedName>
    <definedName name="Z_3EE4370E_84AC_4220_AECA_2B19C5F3775F_.wvu.FilterData" localSheetId="11" hidden="1">EUwideConstants!$A$77:$A$86</definedName>
    <definedName name="Z_3EE4370E_84AC_4220_AECA_2B19C5F3775F_.wvu.PrintArea" localSheetId="0" hidden="1">'Guidelines and Conditions'!$C$12:$D$57</definedName>
    <definedName name="Z_3EE4370E_84AC_4220_AECA_2B19C5F3775F_.wvu.Rows" localSheetId="2" hidden="1">'1) Opinion Statement (Inst)'!#REF!,'1) Opinion Statement (Inst)'!#REF!</definedName>
    <definedName name="Z_3EE4370E_84AC_4220_AECA_2B19C5F3775F_.wvu.Rows" localSheetId="3" hidden="1">'2a) Opinion Statement (Avi)'!#REF!,'2a) Opinion Statement (Avi)'!#REF!</definedName>
    <definedName name="Z_3EE4370E_84AC_4220_AECA_2B19C5F3775F_.wvu.Rows" localSheetId="4" hidden="1">'2b) Opinion Statement (CORSIA)'!#REF!,'2b) Opinion Statement (CORSIA)'!#REF!</definedName>
    <definedName name="Z_3EE4370E_84AC_4220_AECA_2B19C5F3775F_.wvu.Rows" localSheetId="5" hidden="1">'2c) Opinion Statement (non-CO2)'!#REF!,'2c) Opinion Statement (non-CO2)'!#REF!</definedName>
    <definedName name="Z_3EE4370E_84AC_4220_AECA_2B19C5F3775F_.wvu.Rows" localSheetId="8" hidden="1">'Annex 2 - basis of work (Avi)'!$48:$50</definedName>
    <definedName name="Z_3EE4370E_84AC_4220_AECA_2B19C5F3775F_.wvu.Rows" localSheetId="7" hidden="1">'Annex 2 - basis of work (Inst)'!$49:$49</definedName>
    <definedName name="Z_A54031ED_59E9_4190_9F48_094FDC80E5C8_.wvu.FilterData" localSheetId="11" hidden="1">EUwideConstants!$A$77:$A$86</definedName>
    <definedName name="Z_A54031ED_59E9_4190_9F48_094FDC80E5C8_.wvu.PrintArea" localSheetId="0" hidden="1">'Guidelines and Conditions'!$C$12:$D$57</definedName>
    <definedName name="Z_A54031ED_59E9_4190_9F48_094FDC80E5C8_.wvu.Rows" localSheetId="2" hidden="1">'1) Opinion Statement (Inst)'!#REF!,'1) Opinion Statement (Inst)'!#REF!</definedName>
    <definedName name="Z_A54031ED_59E9_4190_9F48_094FDC80E5C8_.wvu.Rows" localSheetId="3" hidden="1">'2a) Opinion Statement (Avi)'!#REF!,'2a) Opinion Statement (Avi)'!#REF!</definedName>
    <definedName name="Z_A54031ED_59E9_4190_9F48_094FDC80E5C8_.wvu.Rows" localSheetId="4" hidden="1">'2b) Opinion Statement (CORSIA)'!#REF!,'2b) Opinion Statement (CORSIA)'!#REF!</definedName>
    <definedName name="Z_A54031ED_59E9_4190_9F48_094FDC80E5C8_.wvu.Rows" localSheetId="5" hidden="1">'2c) Opinion Statement (non-CO2)'!#REF!,'2c) Opinion Statement (non-CO2)'!#REF!</definedName>
    <definedName name="Z_A54031ED_59E9_4190_9F48_094FDC80E5C8_.wvu.Rows" localSheetId="8" hidden="1">'Annex 2 - basis of work (Avi)'!$48:$50</definedName>
    <definedName name="Z_A54031ED_59E9_4190_9F48_094FDC80E5C8_.wvu.Rows" localSheetId="7" hidden="1">'Annex 2 - basis of work (Inst)'!$49:$49</definedName>
  </definedNames>
  <calcPr calcId="191028"/>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7" i="12" l="1"/>
  <c r="Y35" i="12"/>
  <c r="X38" i="12"/>
  <c r="K35" i="12"/>
  <c r="L35" i="12"/>
  <c r="H38" i="12"/>
  <c r="K29" i="12"/>
  <c r="I29" i="12"/>
  <c r="HI11" i="12"/>
  <c r="HG11" i="12"/>
  <c r="L12" i="12"/>
  <c r="BW6" i="12"/>
  <c r="BU6" i="12"/>
  <c r="BS6" i="12"/>
  <c r="BQ6" i="12"/>
  <c r="BO6" i="12"/>
  <c r="BM6" i="12"/>
  <c r="BC6" i="12"/>
  <c r="AB1" i="12"/>
  <c r="AB7" i="12"/>
  <c r="AA7" i="12"/>
  <c r="P7" i="12"/>
  <c r="O7" i="12"/>
  <c r="M7" i="12"/>
  <c r="L7" i="12"/>
  <c r="J7" i="12"/>
  <c r="G7" i="12"/>
  <c r="K12" i="12"/>
  <c r="J12" i="12"/>
  <c r="B31" i="3"/>
  <c r="D24" i="3"/>
  <c r="A21" i="9"/>
  <c r="A16" i="9"/>
  <c r="A8" i="9"/>
  <c r="A9" i="9"/>
  <c r="B46" i="13"/>
  <c r="B40" i="13"/>
  <c r="A18" i="9"/>
  <c r="B43" i="5"/>
  <c r="A19" i="9"/>
  <c r="B47" i="5"/>
  <c r="B5" i="14"/>
  <c r="B4" i="14"/>
  <c r="B2" i="14"/>
  <c r="A1" i="14"/>
  <c r="CE37" i="12"/>
  <c r="CC37" i="12"/>
  <c r="CA37" i="12"/>
  <c r="BX37" i="12"/>
  <c r="BV37" i="12"/>
  <c r="BT37" i="12"/>
  <c r="BP37" i="12"/>
  <c r="BN37" i="12"/>
  <c r="BL37" i="12"/>
  <c r="BJ37" i="12"/>
  <c r="BH37" i="12"/>
  <c r="BF37" i="12"/>
  <c r="BD37" i="12"/>
  <c r="BB37" i="12"/>
  <c r="AZ37" i="12"/>
  <c r="AX37" i="12"/>
  <c r="AV37" i="12"/>
  <c r="AT37" i="12"/>
  <c r="AR37" i="12"/>
  <c r="AP37" i="12"/>
  <c r="AM37" i="12"/>
  <c r="AK37" i="12"/>
  <c r="Y38" i="12"/>
  <c r="Z35" i="12"/>
  <c r="AA35" i="12"/>
  <c r="AB35" i="12"/>
  <c r="B29" i="3"/>
  <c r="K38" i="12"/>
  <c r="J38" i="12"/>
  <c r="I38" i="12"/>
  <c r="G38" i="12"/>
  <c r="F38" i="12"/>
  <c r="E38" i="12"/>
  <c r="D38" i="12"/>
  <c r="C38" i="12"/>
  <c r="B38" i="12"/>
  <c r="AO37" i="12"/>
  <c r="D34" i="12"/>
  <c r="B34" i="12"/>
  <c r="HE11" i="12"/>
  <c r="HC11" i="12"/>
  <c r="HA11" i="12"/>
  <c r="GY11" i="12"/>
  <c r="GW11" i="12"/>
  <c r="GU11" i="12"/>
  <c r="GS11" i="12"/>
  <c r="GQ11" i="12"/>
  <c r="GO11" i="12"/>
  <c r="GM11" i="12"/>
  <c r="GK11" i="12"/>
  <c r="GJ11" i="12"/>
  <c r="GH11" i="12"/>
  <c r="GF11" i="12"/>
  <c r="GD11" i="12"/>
  <c r="GB2" i="12"/>
  <c r="GA12" i="12"/>
  <c r="GB11" i="12"/>
  <c r="FX2" i="12"/>
  <c r="EL2" i="12"/>
  <c r="EM2" i="12"/>
  <c r="EN2" i="12"/>
  <c r="DY10" i="12"/>
  <c r="EE10" i="12"/>
  <c r="DK2" i="12"/>
  <c r="DL2" i="12"/>
  <c r="DJ12" i="12"/>
  <c r="CN11" i="12"/>
  <c r="CL11" i="12"/>
  <c r="CJ11" i="12"/>
  <c r="BY11" i="12"/>
  <c r="BW11" i="12"/>
  <c r="D9" i="12"/>
  <c r="B9" i="12"/>
  <c r="B5" i="3"/>
  <c r="B4" i="3"/>
  <c r="B3" i="3"/>
  <c r="B2" i="3"/>
  <c r="A1" i="3"/>
  <c r="B5" i="20"/>
  <c r="B4" i="20"/>
  <c r="B2" i="20"/>
  <c r="A1" i="20"/>
  <c r="B5" i="2"/>
  <c r="B4" i="2"/>
  <c r="B3" i="2"/>
  <c r="B2" i="2"/>
  <c r="A1" i="2"/>
  <c r="D7" i="20"/>
  <c r="AK12" i="12"/>
  <c r="I12" i="12"/>
  <c r="H12" i="12"/>
  <c r="G12" i="12"/>
  <c r="F12" i="12"/>
  <c r="D12" i="12"/>
  <c r="C12" i="12"/>
  <c r="B12" i="12"/>
  <c r="B41" i="5"/>
  <c r="A108" i="7"/>
  <c r="B14" i="13"/>
  <c r="B13" i="13"/>
  <c r="B11" i="13"/>
  <c r="A14" i="9"/>
  <c r="A13" i="9"/>
  <c r="B38" i="13"/>
  <c r="D90" i="3"/>
  <c r="A21" i="3"/>
  <c r="B105" i="2"/>
  <c r="B102" i="2"/>
  <c r="B99" i="2"/>
  <c r="B96" i="2"/>
  <c r="C94" i="2"/>
  <c r="B93" i="2"/>
  <c r="C91" i="2"/>
  <c r="B90" i="2"/>
  <c r="B83" i="2"/>
  <c r="B80" i="2"/>
  <c r="B77" i="2"/>
  <c r="B74" i="2"/>
  <c r="B71" i="2"/>
  <c r="B68" i="2"/>
  <c r="B65" i="2"/>
  <c r="B62" i="2"/>
  <c r="C58" i="2"/>
  <c r="B57" i="2"/>
  <c r="B53" i="2"/>
  <c r="A153" i="7"/>
  <c r="A147" i="7"/>
  <c r="A150" i="7"/>
  <c r="A149" i="7"/>
  <c r="A148" i="7"/>
  <c r="A136" i="7"/>
  <c r="A111" i="7"/>
  <c r="A105" i="7"/>
  <c r="A96" i="7"/>
  <c r="B9" i="13"/>
  <c r="A95" i="7"/>
  <c r="A3" i="7"/>
  <c r="D19" i="3"/>
  <c r="B143" i="3"/>
  <c r="B131" i="3"/>
  <c r="B130" i="3"/>
  <c r="D99" i="3"/>
  <c r="A97" i="3"/>
  <c r="D94" i="3"/>
  <c r="D91" i="3"/>
  <c r="A91" i="3"/>
  <c r="D88" i="3"/>
  <c r="A88" i="3"/>
  <c r="D85" i="3"/>
  <c r="A85" i="3"/>
  <c r="D82" i="3"/>
  <c r="A82" i="3"/>
  <c r="D79" i="3"/>
  <c r="A79" i="3"/>
  <c r="D76" i="3"/>
  <c r="A76" i="3"/>
  <c r="D73" i="3"/>
  <c r="D72" i="3"/>
  <c r="D34" i="3"/>
  <c r="D33" i="3"/>
  <c r="D32" i="3"/>
  <c r="D26" i="3"/>
  <c r="D20" i="3"/>
  <c r="D160" i="3"/>
  <c r="A159" i="3"/>
  <c r="D117" i="3"/>
  <c r="D93" i="3"/>
  <c r="D84" i="3"/>
  <c r="A33" i="3"/>
  <c r="A32" i="3"/>
  <c r="A29" i="3"/>
  <c r="A28" i="3"/>
  <c r="K36" i="12"/>
  <c r="A24" i="3"/>
  <c r="A20" i="3"/>
  <c r="G36" i="12"/>
  <c r="A19" i="3"/>
  <c r="F36" i="12"/>
  <c r="A9" i="3"/>
  <c r="A167" i="14"/>
  <c r="A157" i="14"/>
  <c r="D168" i="14"/>
  <c r="A168" i="14"/>
  <c r="D167" i="14"/>
  <c r="D232" i="20"/>
  <c r="D130" i="20"/>
  <c r="D127" i="20"/>
  <c r="D241" i="20"/>
  <c r="A241" i="20"/>
  <c r="D240" i="20"/>
  <c r="A240" i="20"/>
  <c r="A239" i="20"/>
  <c r="A238" i="20"/>
  <c r="D237" i="20"/>
  <c r="A237" i="20"/>
  <c r="D236" i="20"/>
  <c r="A236" i="20"/>
  <c r="D234" i="20"/>
  <c r="A234" i="20"/>
  <c r="D233" i="20"/>
  <c r="A233" i="20"/>
  <c r="A232" i="20"/>
  <c r="D230" i="20"/>
  <c r="A230" i="20"/>
  <c r="D229" i="20"/>
  <c r="A229" i="20"/>
  <c r="D228" i="20"/>
  <c r="A228" i="20"/>
  <c r="D227" i="20"/>
  <c r="A227" i="20"/>
  <c r="D226" i="20"/>
  <c r="A226" i="20"/>
  <c r="A225" i="20"/>
  <c r="DJ10" i="12"/>
  <c r="D218" i="20"/>
  <c r="D217" i="20"/>
  <c r="B217" i="20"/>
  <c r="D211" i="20"/>
  <c r="D207" i="20"/>
  <c r="D206" i="20"/>
  <c r="D205" i="20"/>
  <c r="B205" i="20"/>
  <c r="D204" i="20"/>
  <c r="B204" i="20"/>
  <c r="D203" i="20"/>
  <c r="A203" i="20"/>
  <c r="D202" i="20"/>
  <c r="B202" i="20"/>
  <c r="A202" i="20"/>
  <c r="D195" i="20"/>
  <c r="D194" i="20"/>
  <c r="B194" i="20"/>
  <c r="D190" i="20"/>
  <c r="D184" i="20"/>
  <c r="D183" i="20"/>
  <c r="D182" i="20"/>
  <c r="B182" i="20"/>
  <c r="EL12" i="12"/>
  <c r="D181" i="20"/>
  <c r="B181" i="20"/>
  <c r="D180" i="20"/>
  <c r="A180" i="20"/>
  <c r="D179" i="20"/>
  <c r="B179" i="20"/>
  <c r="A179" i="20"/>
  <c r="B176" i="20"/>
  <c r="B175" i="20"/>
  <c r="B174" i="20"/>
  <c r="B173" i="20"/>
  <c r="D172" i="20"/>
  <c r="B172" i="20"/>
  <c r="D171" i="20"/>
  <c r="B171" i="20"/>
  <c r="A171" i="20"/>
  <c r="D167" i="20"/>
  <c r="D161" i="20"/>
  <c r="A161" i="20"/>
  <c r="D160" i="20"/>
  <c r="D159" i="20"/>
  <c r="B159" i="20"/>
  <c r="A159" i="20"/>
  <c r="D158" i="20"/>
  <c r="B158" i="20"/>
  <c r="A158" i="20"/>
  <c r="D157" i="20"/>
  <c r="A157" i="20"/>
  <c r="D156" i="20"/>
  <c r="B156" i="20"/>
  <c r="A156" i="20"/>
  <c r="D154" i="20"/>
  <c r="A154" i="20"/>
  <c r="D153" i="20"/>
  <c r="D152" i="20"/>
  <c r="A151" i="20"/>
  <c r="D150" i="20"/>
  <c r="A148" i="20"/>
  <c r="D147" i="20"/>
  <c r="D145" i="20"/>
  <c r="A144" i="20"/>
  <c r="D143" i="20"/>
  <c r="A141" i="20"/>
  <c r="D140" i="20"/>
  <c r="A138" i="20"/>
  <c r="D137" i="20"/>
  <c r="D135" i="20"/>
  <c r="A135" i="20"/>
  <c r="CB10" i="12"/>
  <c r="A134" i="20"/>
  <c r="D132" i="20"/>
  <c r="A132" i="20"/>
  <c r="A131" i="20"/>
  <c r="A128" i="20"/>
  <c r="D125" i="20"/>
  <c r="A125" i="20"/>
  <c r="D124" i="20"/>
  <c r="D122" i="20"/>
  <c r="A122" i="20"/>
  <c r="D121" i="20"/>
  <c r="D119" i="20"/>
  <c r="A119" i="20"/>
  <c r="D118" i="20"/>
  <c r="A116" i="20"/>
  <c r="D115" i="20"/>
  <c r="D113" i="20"/>
  <c r="A113" i="20"/>
  <c r="D112" i="20"/>
  <c r="A110" i="20"/>
  <c r="D109" i="20"/>
  <c r="D107" i="20"/>
  <c r="A107" i="20"/>
  <c r="D106" i="20"/>
  <c r="D104" i="20"/>
  <c r="A104" i="20"/>
  <c r="D103" i="20"/>
  <c r="A101" i="20"/>
  <c r="D100" i="20"/>
  <c r="A98" i="20"/>
  <c r="D97" i="20"/>
  <c r="A95" i="20"/>
  <c r="D94" i="20"/>
  <c r="D92" i="20"/>
  <c r="A92" i="20"/>
  <c r="D91" i="20"/>
  <c r="A89" i="20"/>
  <c r="D88" i="20"/>
  <c r="A86" i="20"/>
  <c r="C84" i="20"/>
  <c r="B84" i="20"/>
  <c r="D83" i="20"/>
  <c r="A81" i="20"/>
  <c r="A80" i="20"/>
  <c r="AS10" i="12"/>
  <c r="D79" i="20"/>
  <c r="D77" i="20"/>
  <c r="A77" i="20"/>
  <c r="D76" i="20"/>
  <c r="A74" i="20"/>
  <c r="D73" i="20"/>
  <c r="A71" i="20"/>
  <c r="D70" i="20"/>
  <c r="A68" i="20"/>
  <c r="GA10" i="12"/>
  <c r="D67" i="20"/>
  <c r="B67" i="20"/>
  <c r="D66" i="20"/>
  <c r="D64" i="20"/>
  <c r="A64" i="20"/>
  <c r="D63" i="20"/>
  <c r="A61" i="20"/>
  <c r="D60" i="20"/>
  <c r="A58" i="20"/>
  <c r="D57" i="20"/>
  <c r="A55" i="20"/>
  <c r="D54" i="20"/>
  <c r="A54" i="20"/>
  <c r="AK10" i="12"/>
  <c r="D52" i="20"/>
  <c r="A52" i="20"/>
  <c r="D51" i="20"/>
  <c r="A51" i="20"/>
  <c r="D50" i="20"/>
  <c r="A50" i="20"/>
  <c r="D49" i="20"/>
  <c r="A49" i="20"/>
  <c r="D48" i="20"/>
  <c r="A48" i="20"/>
  <c r="D47" i="20"/>
  <c r="A47" i="20"/>
  <c r="D46" i="20"/>
  <c r="A46" i="20"/>
  <c r="D45" i="20"/>
  <c r="A45" i="20"/>
  <c r="D44" i="20"/>
  <c r="A44" i="20"/>
  <c r="D43" i="20"/>
  <c r="A43" i="20"/>
  <c r="A42" i="20"/>
  <c r="D40" i="20"/>
  <c r="A40" i="20"/>
  <c r="D39" i="20"/>
  <c r="A39" i="20"/>
  <c r="D38" i="20"/>
  <c r="A38" i="20"/>
  <c r="FX10" i="12" s="1"/>
  <c r="X10" i="12"/>
  <c r="A37" i="20"/>
  <c r="M10" i="12" s="1"/>
  <c r="D36" i="20"/>
  <c r="D35" i="20"/>
  <c r="D34" i="20"/>
  <c r="C33" i="20"/>
  <c r="FW12" i="12"/>
  <c r="B33" i="20"/>
  <c r="A33" i="20"/>
  <c r="FW10" i="12"/>
  <c r="D32" i="20"/>
  <c r="A32" i="20"/>
  <c r="K10" i="12"/>
  <c r="A31" i="20"/>
  <c r="D30" i="20"/>
  <c r="A30" i="20"/>
  <c r="J10" i="12"/>
  <c r="A29" i="20"/>
  <c r="E10" i="12"/>
  <c r="A28" i="20"/>
  <c r="A26" i="20"/>
  <c r="A25" i="20"/>
  <c r="D24" i="20"/>
  <c r="A24" i="20"/>
  <c r="B22" i="20"/>
  <c r="A22" i="20"/>
  <c r="A21" i="20"/>
  <c r="F10" i="12"/>
  <c r="A20" i="20"/>
  <c r="A19" i="20"/>
  <c r="D18" i="20"/>
  <c r="A18" i="20"/>
  <c r="I10" i="12" s="1"/>
  <c r="D17" i="20"/>
  <c r="A17" i="20"/>
  <c r="H10" i="12"/>
  <c r="A16" i="20"/>
  <c r="G10" i="12"/>
  <c r="A15" i="20"/>
  <c r="A14" i="20"/>
  <c r="B10" i="12"/>
  <c r="D13" i="20"/>
  <c r="A13" i="20"/>
  <c r="D10" i="12"/>
  <c r="A12" i="20"/>
  <c r="D9" i="20"/>
  <c r="A9" i="20"/>
  <c r="A137" i="2"/>
  <c r="C36" i="1"/>
  <c r="B222" i="20"/>
  <c r="B221" i="20"/>
  <c r="B220" i="20"/>
  <c r="B219" i="20"/>
  <c r="B218" i="20"/>
  <c r="DH12" i="12"/>
  <c r="B199" i="20"/>
  <c r="B198" i="20"/>
  <c r="B197" i="20"/>
  <c r="B196" i="20"/>
  <c r="B195" i="20"/>
  <c r="A217" i="20"/>
  <c r="A207" i="20"/>
  <c r="A205" i="20"/>
  <c r="A204" i="20"/>
  <c r="A194" i="20"/>
  <c r="A184" i="20"/>
  <c r="A182" i="20"/>
  <c r="A181" i="20"/>
  <c r="EK10" i="12"/>
  <c r="B152" i="20"/>
  <c r="B149" i="20"/>
  <c r="B146" i="20"/>
  <c r="B142" i="20"/>
  <c r="B139" i="20"/>
  <c r="B136" i="20"/>
  <c r="B129" i="20"/>
  <c r="C129" i="20"/>
  <c r="B126" i="20"/>
  <c r="B123" i="20"/>
  <c r="C120" i="20"/>
  <c r="B120" i="20"/>
  <c r="C117" i="20"/>
  <c r="B117" i="20"/>
  <c r="B114" i="20"/>
  <c r="C111" i="20"/>
  <c r="B111" i="20"/>
  <c r="B108" i="20"/>
  <c r="C105" i="20"/>
  <c r="B105" i="20"/>
  <c r="C102" i="20"/>
  <c r="B102" i="20"/>
  <c r="C99" i="20"/>
  <c r="B99" i="20"/>
  <c r="C96" i="20"/>
  <c r="B96" i="20"/>
  <c r="C93" i="20"/>
  <c r="B93" i="20"/>
  <c r="C90" i="20"/>
  <c r="B90" i="20"/>
  <c r="C87" i="20"/>
  <c r="B87" i="20"/>
  <c r="C82" i="20"/>
  <c r="B82" i="20"/>
  <c r="C78" i="20"/>
  <c r="C75" i="20"/>
  <c r="C72" i="20"/>
  <c r="C69" i="20"/>
  <c r="B65" i="20"/>
  <c r="B62" i="20"/>
  <c r="B59" i="20"/>
  <c r="B56" i="20"/>
  <c r="C7" i="8"/>
  <c r="B7" i="8"/>
  <c r="B37" i="20"/>
  <c r="B36" i="20"/>
  <c r="B35" i="20"/>
  <c r="B92" i="3"/>
  <c r="B89" i="3"/>
  <c r="D78" i="3"/>
  <c r="C81" i="2"/>
  <c r="C79" i="2"/>
  <c r="A79" i="2"/>
  <c r="B10" i="8"/>
  <c r="DH29" i="12"/>
  <c r="D43" i="14"/>
  <c r="D46" i="3"/>
  <c r="A43" i="14"/>
  <c r="A46" i="3"/>
  <c r="D126" i="14"/>
  <c r="B125" i="14"/>
  <c r="AW31" i="12"/>
  <c r="AU31" i="12"/>
  <c r="AS31" i="12"/>
  <c r="AQ31" i="12"/>
  <c r="A52" i="14"/>
  <c r="D52" i="14"/>
  <c r="D54" i="14"/>
  <c r="B53" i="14"/>
  <c r="CG11" i="12"/>
  <c r="CE11" i="12"/>
  <c r="CC11" i="12"/>
  <c r="BU11" i="12"/>
  <c r="BS11" i="12"/>
  <c r="BQ11" i="12"/>
  <c r="B19" i="11"/>
  <c r="B20" i="11"/>
  <c r="B21" i="11"/>
  <c r="B22" i="11"/>
  <c r="C3" i="11"/>
  <c r="F71" i="1"/>
  <c r="B23" i="11"/>
  <c r="B24" i="11"/>
  <c r="B25" i="11"/>
  <c r="B26" i="11"/>
  <c r="B27" i="11"/>
  <c r="A1" i="9"/>
  <c r="A4" i="9"/>
  <c r="A5" i="9"/>
  <c r="A6" i="9"/>
  <c r="A24" i="9"/>
  <c r="A2" i="7"/>
  <c r="A4" i="7"/>
  <c r="A5" i="7"/>
  <c r="A6" i="7"/>
  <c r="A7" i="7"/>
  <c r="A8" i="7"/>
  <c r="A9" i="7"/>
  <c r="A10" i="7"/>
  <c r="A11" i="7"/>
  <c r="A12" i="7"/>
  <c r="A13" i="7"/>
  <c r="A14" i="7"/>
  <c r="A15" i="7"/>
  <c r="A16" i="7"/>
  <c r="A17" i="7"/>
  <c r="A18" i="7"/>
  <c r="A19" i="7"/>
  <c r="A20" i="7"/>
  <c r="A21" i="7"/>
  <c r="A22" i="7"/>
  <c r="A23" i="7"/>
  <c r="A24" i="7"/>
  <c r="A25" i="7"/>
  <c r="A26" i="7"/>
  <c r="A27" i="7"/>
  <c r="A28" i="7"/>
  <c r="A29" i="7"/>
  <c r="A30" i="7"/>
  <c r="A33" i="7"/>
  <c r="A37" i="7"/>
  <c r="A39" i="7"/>
  <c r="A42" i="7"/>
  <c r="A43" i="7"/>
  <c r="A44" i="7"/>
  <c r="A47" i="7"/>
  <c r="A48" i="7"/>
  <c r="A49" i="7"/>
  <c r="A52" i="7"/>
  <c r="A56" i="7"/>
  <c r="A57" i="7"/>
  <c r="A60" i="7"/>
  <c r="A64" i="7"/>
  <c r="A65" i="7"/>
  <c r="A73" i="7"/>
  <c r="A89" i="7"/>
  <c r="A90" i="7"/>
  <c r="A91" i="7"/>
  <c r="A94" i="7"/>
  <c r="A97" i="7"/>
  <c r="A98" i="7"/>
  <c r="A99" i="7"/>
  <c r="A100" i="7"/>
  <c r="A101" i="7"/>
  <c r="A104" i="7"/>
  <c r="A109" i="7"/>
  <c r="A110" i="7"/>
  <c r="A112" i="7"/>
  <c r="A115" i="7"/>
  <c r="A117" i="7"/>
  <c r="A120" i="7"/>
  <c r="A121" i="7"/>
  <c r="A125" i="7"/>
  <c r="A4" i="13"/>
  <c r="A4" i="5"/>
  <c r="A4" i="6"/>
  <c r="A128" i="7"/>
  <c r="A10" i="20"/>
  <c r="A129" i="7"/>
  <c r="A132" i="7"/>
  <c r="A133" i="7"/>
  <c r="A134" i="7"/>
  <c r="A135" i="7"/>
  <c r="A139" i="7"/>
  <c r="A140" i="7"/>
  <c r="A141" i="7"/>
  <c r="A142" i="7"/>
  <c r="A144" i="7"/>
  <c r="H1" i="12"/>
  <c r="I1" i="12"/>
  <c r="K1" i="12"/>
  <c r="Y2" i="12"/>
  <c r="Z2" i="12"/>
  <c r="AL2" i="12"/>
  <c r="AM2" i="12"/>
  <c r="AM12" i="12"/>
  <c r="B4" i="12"/>
  <c r="DK5" i="12"/>
  <c r="DR5" i="12"/>
  <c r="Y6" i="12"/>
  <c r="AL6" i="12"/>
  <c r="AN6" i="12"/>
  <c r="AP6" i="12"/>
  <c r="AR6" i="12"/>
  <c r="AS6" i="12"/>
  <c r="AU6" i="12"/>
  <c r="AW6" i="12"/>
  <c r="AY6" i="12"/>
  <c r="BA6" i="12"/>
  <c r="BE6" i="12"/>
  <c r="BG6" i="12"/>
  <c r="BI6" i="12"/>
  <c r="B7" i="12"/>
  <c r="B15" i="12"/>
  <c r="C7" i="12"/>
  <c r="D7" i="12"/>
  <c r="E7" i="12"/>
  <c r="F7" i="12"/>
  <c r="Y7" i="12"/>
  <c r="Z7" i="12"/>
  <c r="DT7" i="12"/>
  <c r="V11" i="12"/>
  <c r="AL11" i="12"/>
  <c r="AN11" i="12"/>
  <c r="AP11" i="12"/>
  <c r="AR11" i="12"/>
  <c r="AT11" i="12"/>
  <c r="AU11" i="12"/>
  <c r="AW11" i="12"/>
  <c r="AY11" i="12"/>
  <c r="BA11" i="12"/>
  <c r="BC11" i="12"/>
  <c r="BE11" i="12"/>
  <c r="BG11" i="12"/>
  <c r="BI11" i="12"/>
  <c r="BK11" i="12"/>
  <c r="BM11" i="12"/>
  <c r="BO11" i="12"/>
  <c r="V12" i="12"/>
  <c r="W12" i="12"/>
  <c r="B14" i="12"/>
  <c r="F15" i="12"/>
  <c r="I15" i="12"/>
  <c r="L15" i="12"/>
  <c r="O15" i="12"/>
  <c r="Q15" i="12"/>
  <c r="W15" i="12"/>
  <c r="F17" i="12"/>
  <c r="G17" i="12"/>
  <c r="I17" i="12"/>
  <c r="J17" i="12"/>
  <c r="L17" i="12"/>
  <c r="M17" i="12"/>
  <c r="O17" i="12"/>
  <c r="P17" i="12"/>
  <c r="Q17" i="12"/>
  <c r="R17" i="12"/>
  <c r="S17" i="12"/>
  <c r="T17" i="12"/>
  <c r="U17" i="12"/>
  <c r="V17" i="12"/>
  <c r="F18" i="12"/>
  <c r="G18" i="12"/>
  <c r="I18" i="12"/>
  <c r="J18" i="12"/>
  <c r="L18" i="12"/>
  <c r="M18" i="12"/>
  <c r="O18" i="12"/>
  <c r="P18" i="12"/>
  <c r="Q18" i="12"/>
  <c r="R18" i="12"/>
  <c r="S18" i="12"/>
  <c r="T18" i="12"/>
  <c r="U18" i="12"/>
  <c r="V18" i="12"/>
  <c r="F19" i="12"/>
  <c r="G19" i="12"/>
  <c r="I19" i="12"/>
  <c r="J19" i="12"/>
  <c r="L19" i="12"/>
  <c r="M19" i="12"/>
  <c r="O19" i="12"/>
  <c r="P19" i="12"/>
  <c r="Q19" i="12"/>
  <c r="R19" i="12"/>
  <c r="S19" i="12"/>
  <c r="T19" i="12"/>
  <c r="U19" i="12"/>
  <c r="V19" i="12"/>
  <c r="F20" i="12"/>
  <c r="G20" i="12"/>
  <c r="I20" i="12"/>
  <c r="J20" i="12"/>
  <c r="L20" i="12"/>
  <c r="M20" i="12"/>
  <c r="O20" i="12"/>
  <c r="P20" i="12"/>
  <c r="Q20" i="12"/>
  <c r="R20" i="12"/>
  <c r="S20" i="12"/>
  <c r="T20" i="12"/>
  <c r="U20" i="12"/>
  <c r="V20" i="12"/>
  <c r="F21" i="12"/>
  <c r="G21" i="12"/>
  <c r="I21" i="12"/>
  <c r="J21" i="12"/>
  <c r="L21" i="12"/>
  <c r="M21" i="12"/>
  <c r="O21" i="12"/>
  <c r="P21" i="12"/>
  <c r="Q21" i="12"/>
  <c r="R21" i="12"/>
  <c r="S21" i="12"/>
  <c r="T21" i="12"/>
  <c r="U21" i="12"/>
  <c r="V21" i="12"/>
  <c r="F22" i="12"/>
  <c r="G22" i="12"/>
  <c r="I22" i="12"/>
  <c r="J22" i="12"/>
  <c r="L22" i="12"/>
  <c r="M22" i="12"/>
  <c r="O22" i="12"/>
  <c r="P22" i="12"/>
  <c r="Q22" i="12"/>
  <c r="R22" i="12"/>
  <c r="S22" i="12"/>
  <c r="T22" i="12"/>
  <c r="U22" i="12"/>
  <c r="V22" i="12"/>
  <c r="F23" i="12"/>
  <c r="G23" i="12"/>
  <c r="I23" i="12"/>
  <c r="J23" i="12"/>
  <c r="L23" i="12"/>
  <c r="M23" i="12"/>
  <c r="O23" i="12"/>
  <c r="P23" i="12"/>
  <c r="Q23" i="12"/>
  <c r="R23" i="12"/>
  <c r="S23" i="12"/>
  <c r="T23" i="12"/>
  <c r="U23" i="12"/>
  <c r="V23" i="12"/>
  <c r="F24" i="12"/>
  <c r="G24" i="12"/>
  <c r="I24" i="12"/>
  <c r="J24" i="12"/>
  <c r="L24" i="12"/>
  <c r="M24" i="12"/>
  <c r="O24" i="12"/>
  <c r="P24" i="12"/>
  <c r="Q24" i="12"/>
  <c r="R24" i="12"/>
  <c r="S24" i="12"/>
  <c r="T24" i="12"/>
  <c r="U24" i="12"/>
  <c r="V24" i="12"/>
  <c r="F25" i="12"/>
  <c r="G25" i="12"/>
  <c r="I25" i="12"/>
  <c r="J25" i="12"/>
  <c r="L25" i="12"/>
  <c r="M25" i="12"/>
  <c r="O25" i="12"/>
  <c r="P25" i="12"/>
  <c r="Q25" i="12"/>
  <c r="R25" i="12"/>
  <c r="S25" i="12"/>
  <c r="T25" i="12"/>
  <c r="U25" i="12"/>
  <c r="V25" i="12"/>
  <c r="F26" i="12"/>
  <c r="G26" i="12"/>
  <c r="I26" i="12"/>
  <c r="J26" i="12"/>
  <c r="L26" i="12"/>
  <c r="M26" i="12"/>
  <c r="O26" i="12"/>
  <c r="P26" i="12"/>
  <c r="Q26" i="12"/>
  <c r="R26" i="12"/>
  <c r="S26" i="12"/>
  <c r="T26" i="12"/>
  <c r="U26" i="12"/>
  <c r="V26" i="12"/>
  <c r="X29" i="12"/>
  <c r="X32" i="12"/>
  <c r="DC29" i="12"/>
  <c r="U31" i="12"/>
  <c r="AK31" i="12"/>
  <c r="AM31" i="12"/>
  <c r="AO31" i="12"/>
  <c r="AY31" i="12"/>
  <c r="AZ31" i="12"/>
  <c r="BB31" i="12"/>
  <c r="BD31" i="12"/>
  <c r="BF31" i="12"/>
  <c r="BH31" i="12"/>
  <c r="BJ31" i="12"/>
  <c r="BL31" i="12"/>
  <c r="BN31" i="12"/>
  <c r="BP31" i="12"/>
  <c r="BR31" i="12"/>
  <c r="BT31" i="12"/>
  <c r="BX31" i="12"/>
  <c r="BZ31" i="12"/>
  <c r="CB31" i="12"/>
  <c r="CD31" i="12"/>
  <c r="CF31" i="12"/>
  <c r="CH31" i="12"/>
  <c r="B32" i="12"/>
  <c r="C32" i="12"/>
  <c r="D32" i="12"/>
  <c r="E32" i="12"/>
  <c r="F32" i="12"/>
  <c r="H32" i="12"/>
  <c r="I32" i="12"/>
  <c r="J32" i="12"/>
  <c r="U32" i="12"/>
  <c r="V32" i="12"/>
  <c r="W32" i="12"/>
  <c r="D1" i="6"/>
  <c r="A2" i="6"/>
  <c r="D3" i="6"/>
  <c r="A5" i="6"/>
  <c r="A6" i="6"/>
  <c r="S15" i="12"/>
  <c r="AC15" i="12" s="1"/>
  <c r="B7" i="6"/>
  <c r="B8" i="6"/>
  <c r="AC17" i="12"/>
  <c r="D8" i="6"/>
  <c r="B9" i="6"/>
  <c r="AC18" i="12"/>
  <c r="B10" i="6"/>
  <c r="AC19" i="12"/>
  <c r="B11" i="6"/>
  <c r="AC20" i="12"/>
  <c r="B12" i="6"/>
  <c r="AC21" i="12"/>
  <c r="B13" i="6"/>
  <c r="AC22" i="12"/>
  <c r="D13" i="6"/>
  <c r="B14" i="6"/>
  <c r="AC23" i="12"/>
  <c r="B15" i="6"/>
  <c r="AC24" i="12"/>
  <c r="B16" i="6"/>
  <c r="AC25" i="12"/>
  <c r="B17" i="6"/>
  <c r="AC26" i="12"/>
  <c r="B18" i="6"/>
  <c r="A20" i="6"/>
  <c r="U15" i="12"/>
  <c r="B21" i="6"/>
  <c r="B22" i="6"/>
  <c r="AD17" i="12"/>
  <c r="D22" i="6"/>
  <c r="B23" i="6"/>
  <c r="AD18" i="12"/>
  <c r="B24" i="6"/>
  <c r="AD19" i="12"/>
  <c r="B25" i="6"/>
  <c r="AD20" i="12"/>
  <c r="B26" i="6"/>
  <c r="AD21" i="12"/>
  <c r="B27" i="6"/>
  <c r="AD22" i="12"/>
  <c r="B28" i="6"/>
  <c r="AD23" i="12"/>
  <c r="D28" i="6"/>
  <c r="B29" i="6"/>
  <c r="AD24" i="12"/>
  <c r="B30" i="6"/>
  <c r="AD25" i="12"/>
  <c r="D30" i="6"/>
  <c r="B31" i="6"/>
  <c r="AD26" i="12"/>
  <c r="B32" i="6"/>
  <c r="C1" i="13"/>
  <c r="A2" i="13"/>
  <c r="C3" i="13"/>
  <c r="A5" i="13"/>
  <c r="C5" i="13"/>
  <c r="A7" i="13"/>
  <c r="A8" i="13"/>
  <c r="A9" i="13"/>
  <c r="C9" i="13"/>
  <c r="B10" i="13"/>
  <c r="B12" i="13"/>
  <c r="B15" i="13"/>
  <c r="B16" i="13"/>
  <c r="B17" i="13"/>
  <c r="B18" i="13"/>
  <c r="A19" i="13"/>
  <c r="A20" i="13"/>
  <c r="C20" i="13"/>
  <c r="C21" i="13"/>
  <c r="B22" i="13"/>
  <c r="A24" i="13"/>
  <c r="B24" i="13"/>
  <c r="C24" i="13"/>
  <c r="B25" i="13"/>
  <c r="B26" i="13"/>
  <c r="B27" i="13"/>
  <c r="B28" i="13"/>
  <c r="B29" i="13"/>
  <c r="B30" i="13"/>
  <c r="B31" i="13"/>
  <c r="B34" i="13"/>
  <c r="C34" i="13"/>
  <c r="B35" i="13"/>
  <c r="B36" i="13"/>
  <c r="B37" i="13"/>
  <c r="C37" i="13"/>
  <c r="B39" i="13"/>
  <c r="A42" i="13"/>
  <c r="B42" i="13"/>
  <c r="C42" i="13"/>
  <c r="B43" i="13"/>
  <c r="B44" i="13"/>
  <c r="B45" i="13"/>
  <c r="B48" i="13"/>
  <c r="C48" i="13"/>
  <c r="B49" i="13"/>
  <c r="B50" i="13"/>
  <c r="C1" i="5"/>
  <c r="A2" i="5"/>
  <c r="C3" i="5"/>
  <c r="A5" i="5"/>
  <c r="C5" i="5"/>
  <c r="A8" i="5"/>
  <c r="B8" i="5"/>
  <c r="A9" i="5"/>
  <c r="B9" i="5"/>
  <c r="B10" i="5"/>
  <c r="B11" i="5"/>
  <c r="B12" i="5"/>
  <c r="B13" i="5"/>
  <c r="B14" i="5"/>
  <c r="B15" i="5"/>
  <c r="B16" i="5"/>
  <c r="B17" i="5"/>
  <c r="B18" i="5"/>
  <c r="A19" i="5"/>
  <c r="B19" i="5"/>
  <c r="A20" i="5"/>
  <c r="C20" i="5"/>
  <c r="C21" i="5"/>
  <c r="B22" i="5"/>
  <c r="A24" i="5"/>
  <c r="B24" i="5"/>
  <c r="C24" i="5"/>
  <c r="B25" i="5"/>
  <c r="B26" i="5"/>
  <c r="B27" i="5"/>
  <c r="B28" i="5"/>
  <c r="B29" i="5"/>
  <c r="B30" i="5"/>
  <c r="B31" i="5"/>
  <c r="B35" i="5"/>
  <c r="C35" i="5"/>
  <c r="B36" i="5"/>
  <c r="B37" i="5"/>
  <c r="B38" i="5"/>
  <c r="C38" i="5"/>
  <c r="B39" i="5"/>
  <c r="B40" i="5"/>
  <c r="C43" i="5"/>
  <c r="B44" i="5"/>
  <c r="B45" i="5"/>
  <c r="B46" i="5"/>
  <c r="A1" i="4"/>
  <c r="E1" i="4"/>
  <c r="A2" i="4"/>
  <c r="E3" i="4"/>
  <c r="A4" i="4"/>
  <c r="B6" i="4"/>
  <c r="C6" i="4"/>
  <c r="M30" i="12"/>
  <c r="D6" i="4"/>
  <c r="H16" i="12"/>
  <c r="E6" i="4"/>
  <c r="B7" i="4"/>
  <c r="X17" i="12"/>
  <c r="D7" i="4"/>
  <c r="H17" i="12"/>
  <c r="E7" i="4"/>
  <c r="B8" i="4"/>
  <c r="X18" i="12"/>
  <c r="D8" i="4"/>
  <c r="H18" i="12"/>
  <c r="B9" i="4"/>
  <c r="X19" i="12"/>
  <c r="D9" i="4"/>
  <c r="H19" i="12"/>
  <c r="B10" i="4"/>
  <c r="X20" i="12"/>
  <c r="D10" i="4"/>
  <c r="H20" i="12"/>
  <c r="B11" i="4"/>
  <c r="X21" i="12"/>
  <c r="D11" i="4"/>
  <c r="H21" i="12"/>
  <c r="B12" i="4"/>
  <c r="X22" i="12"/>
  <c r="D12" i="4"/>
  <c r="H22" i="12"/>
  <c r="E12" i="4"/>
  <c r="B13" i="4"/>
  <c r="X23" i="12"/>
  <c r="D13" i="4"/>
  <c r="H23" i="12"/>
  <c r="B14" i="4"/>
  <c r="X24" i="12"/>
  <c r="D14" i="4"/>
  <c r="H24" i="12"/>
  <c r="B15" i="4"/>
  <c r="X25" i="12"/>
  <c r="D15" i="4"/>
  <c r="H25" i="12"/>
  <c r="B16" i="4"/>
  <c r="X26" i="12"/>
  <c r="D16" i="4"/>
  <c r="H26" i="12"/>
  <c r="C18" i="4"/>
  <c r="S5" i="12"/>
  <c r="B19" i="4"/>
  <c r="C19" i="4"/>
  <c r="D19" i="4"/>
  <c r="K16" i="12"/>
  <c r="B20" i="4"/>
  <c r="Y17" i="12"/>
  <c r="D20" i="4"/>
  <c r="K17" i="12"/>
  <c r="E20" i="4"/>
  <c r="B21" i="4"/>
  <c r="Y18" i="12"/>
  <c r="D21" i="4"/>
  <c r="K18" i="12"/>
  <c r="B22" i="4"/>
  <c r="Y19" i="12"/>
  <c r="D22" i="4"/>
  <c r="K19" i="12"/>
  <c r="B23" i="4"/>
  <c r="Y20" i="12"/>
  <c r="D23" i="4"/>
  <c r="K20" i="12"/>
  <c r="B24" i="4"/>
  <c r="Y21" i="12"/>
  <c r="D24" i="4"/>
  <c r="K21" i="12"/>
  <c r="B25" i="4"/>
  <c r="Y22" i="12"/>
  <c r="D25" i="4"/>
  <c r="K22" i="12"/>
  <c r="E25" i="4"/>
  <c r="B26" i="4"/>
  <c r="Y23" i="12"/>
  <c r="D26" i="4"/>
  <c r="K23" i="12"/>
  <c r="B27" i="4"/>
  <c r="Y24" i="12"/>
  <c r="D27" i="4"/>
  <c r="K24" i="12"/>
  <c r="B28" i="4"/>
  <c r="Y25" i="12"/>
  <c r="D28" i="4"/>
  <c r="K25" i="12"/>
  <c r="B29" i="4"/>
  <c r="Y26" i="12"/>
  <c r="D29" i="4"/>
  <c r="K26" i="12"/>
  <c r="B31" i="4"/>
  <c r="C31" i="4"/>
  <c r="T36" i="12"/>
  <c r="Q30" i="12"/>
  <c r="D31" i="4"/>
  <c r="N16" i="12"/>
  <c r="U37" i="12"/>
  <c r="B32" i="4"/>
  <c r="Z17" i="12"/>
  <c r="D32" i="4"/>
  <c r="N17" i="12"/>
  <c r="E32" i="4"/>
  <c r="B33" i="4"/>
  <c r="Z18" i="12"/>
  <c r="D33" i="4"/>
  <c r="N18" i="12"/>
  <c r="B34" i="4"/>
  <c r="Z19" i="12"/>
  <c r="D34" i="4"/>
  <c r="N19" i="12"/>
  <c r="B35" i="4"/>
  <c r="Z20" i="12"/>
  <c r="D35" i="4"/>
  <c r="N20" i="12"/>
  <c r="B36" i="4"/>
  <c r="Z21" i="12"/>
  <c r="D36" i="4"/>
  <c r="N21" i="12"/>
  <c r="B37" i="4"/>
  <c r="Z22" i="12"/>
  <c r="D37" i="4"/>
  <c r="N22" i="12"/>
  <c r="E37" i="4"/>
  <c r="B38" i="4"/>
  <c r="Z23" i="12"/>
  <c r="D38" i="4"/>
  <c r="N23" i="12"/>
  <c r="B39" i="4"/>
  <c r="Z24" i="12"/>
  <c r="D39" i="4"/>
  <c r="N24" i="12"/>
  <c r="B40" i="4"/>
  <c r="Z25" i="12"/>
  <c r="D40" i="4"/>
  <c r="N25" i="12"/>
  <c r="B41" i="4"/>
  <c r="Z26" i="12"/>
  <c r="D41" i="4"/>
  <c r="N26" i="12"/>
  <c r="B43" i="4"/>
  <c r="C43" i="4"/>
  <c r="W5" i="12"/>
  <c r="S30" i="12"/>
  <c r="B44" i="4"/>
  <c r="AA17" i="12"/>
  <c r="E44" i="4"/>
  <c r="B45" i="4"/>
  <c r="AA18" i="12"/>
  <c r="B46" i="4"/>
  <c r="AA19" i="12"/>
  <c r="B47" i="4"/>
  <c r="AA20" i="12"/>
  <c r="B48" i="4"/>
  <c r="AA21" i="12"/>
  <c r="B49" i="4"/>
  <c r="AA22" i="12"/>
  <c r="E49" i="4"/>
  <c r="B50" i="4"/>
  <c r="AA23" i="12"/>
  <c r="B51" i="4"/>
  <c r="AA24" i="12"/>
  <c r="B52" i="4"/>
  <c r="AA25" i="12"/>
  <c r="B53" i="4"/>
  <c r="AA26" i="12"/>
  <c r="B55" i="4"/>
  <c r="C55" i="4"/>
  <c r="W36" i="12"/>
  <c r="B56" i="4"/>
  <c r="AB17" i="12"/>
  <c r="E56" i="4"/>
  <c r="B57" i="4"/>
  <c r="AB18" i="12"/>
  <c r="B58" i="4"/>
  <c r="AB19" i="12"/>
  <c r="B59" i="4"/>
  <c r="AB20" i="12"/>
  <c r="B60" i="4"/>
  <c r="AB21" i="12"/>
  <c r="B61" i="4"/>
  <c r="AB22" i="12"/>
  <c r="B62" i="4"/>
  <c r="AB23" i="12"/>
  <c r="B63" i="4"/>
  <c r="AB24" i="12"/>
  <c r="B64" i="4"/>
  <c r="AB25" i="12"/>
  <c r="B65" i="4"/>
  <c r="AB26" i="12"/>
  <c r="A67" i="4"/>
  <c r="B69" i="4"/>
  <c r="C69" i="4"/>
  <c r="DY12" i="12"/>
  <c r="C70" i="4"/>
  <c r="DZ10" i="12"/>
  <c r="D70" i="4"/>
  <c r="DF7" i="12"/>
  <c r="E70" i="4"/>
  <c r="C71" i="4"/>
  <c r="DZ11" i="12"/>
  <c r="DG6" i="12"/>
  <c r="D71" i="4"/>
  <c r="DZ12" i="12"/>
  <c r="C72" i="4"/>
  <c r="DH6" i="12"/>
  <c r="D72" i="4"/>
  <c r="DH7" i="12"/>
  <c r="E72" i="4"/>
  <c r="C73" i="4"/>
  <c r="C74" i="4"/>
  <c r="DI6" i="12"/>
  <c r="D74" i="4"/>
  <c r="EB12" i="12"/>
  <c r="DI7" i="12"/>
  <c r="C75" i="4"/>
  <c r="DJ6" i="12"/>
  <c r="EC11" i="12"/>
  <c r="D75" i="4"/>
  <c r="EC12" i="12"/>
  <c r="B77" i="4"/>
  <c r="C77" i="4"/>
  <c r="DR7" i="12"/>
  <c r="EE12" i="12"/>
  <c r="C78" i="4"/>
  <c r="DM5" i="12"/>
  <c r="D78" i="4"/>
  <c r="EF12" i="12"/>
  <c r="E78" i="4"/>
  <c r="C79" i="4"/>
  <c r="D79" i="4"/>
  <c r="C80" i="4"/>
  <c r="DO6" i="12"/>
  <c r="EG11" i="12"/>
  <c r="D80" i="4"/>
  <c r="EH12" i="12"/>
  <c r="E80" i="4"/>
  <c r="C81" i="4"/>
  <c r="C82" i="4"/>
  <c r="D82" i="4"/>
  <c r="DP7" i="12"/>
  <c r="C83" i="4"/>
  <c r="EI11" i="12"/>
  <c r="DQ6" i="12"/>
  <c r="D83" i="4"/>
  <c r="DQ7" i="12"/>
  <c r="D7" i="14"/>
  <c r="A8" i="14"/>
  <c r="D8" i="14"/>
  <c r="A9" i="14"/>
  <c r="A11" i="14"/>
  <c r="A12" i="14"/>
  <c r="C30" i="12"/>
  <c r="D12" i="14"/>
  <c r="A13" i="14"/>
  <c r="D30" i="12"/>
  <c r="A14" i="14"/>
  <c r="B30" i="12" s="1"/>
  <c r="A15" i="14"/>
  <c r="G30" i="12"/>
  <c r="A16" i="14"/>
  <c r="H30" i="12"/>
  <c r="D16" i="14"/>
  <c r="A17" i="14"/>
  <c r="I30" i="12"/>
  <c r="D17" i="14"/>
  <c r="A18" i="14"/>
  <c r="A19" i="14"/>
  <c r="A20" i="14"/>
  <c r="F30" i="12"/>
  <c r="A21" i="14"/>
  <c r="B21" i="14"/>
  <c r="A24" i="14"/>
  <c r="A25" i="14"/>
  <c r="A26" i="14"/>
  <c r="J30" i="12"/>
  <c r="D26" i="14"/>
  <c r="A27" i="14"/>
  <c r="D27" i="14"/>
  <c r="A28" i="14"/>
  <c r="D28" i="14"/>
  <c r="A29" i="14"/>
  <c r="W30" i="12"/>
  <c r="D29" i="14"/>
  <c r="A30" i="14"/>
  <c r="X30" i="12" s="1"/>
  <c r="D30" i="14"/>
  <c r="A31" i="14"/>
  <c r="D31" i="14"/>
  <c r="A33" i="14"/>
  <c r="A34" i="14"/>
  <c r="D34" i="14"/>
  <c r="A35" i="14"/>
  <c r="D35" i="14"/>
  <c r="A36" i="14"/>
  <c r="D36" i="14"/>
  <c r="A37" i="14"/>
  <c r="D37" i="14"/>
  <c r="A38" i="14"/>
  <c r="D38" i="14"/>
  <c r="A39" i="14"/>
  <c r="D39" i="14"/>
  <c r="A40" i="14"/>
  <c r="D40" i="14"/>
  <c r="A42" i="14"/>
  <c r="D42" i="14"/>
  <c r="A41" i="14"/>
  <c r="D41" i="14"/>
  <c r="A45" i="14"/>
  <c r="D45" i="14"/>
  <c r="A46" i="14"/>
  <c r="B47" i="14"/>
  <c r="D48" i="14"/>
  <c r="A49" i="14"/>
  <c r="D49" i="14"/>
  <c r="B50" i="14"/>
  <c r="D51" i="14"/>
  <c r="A55" i="14"/>
  <c r="B56" i="14"/>
  <c r="D57" i="14"/>
  <c r="A58" i="14"/>
  <c r="D58" i="14"/>
  <c r="B59" i="14"/>
  <c r="D60" i="14"/>
  <c r="A61" i="14"/>
  <c r="D61" i="14"/>
  <c r="B62" i="14"/>
  <c r="D63" i="14"/>
  <c r="A64" i="14"/>
  <c r="D64" i="14"/>
  <c r="B65" i="14"/>
  <c r="D66" i="14"/>
  <c r="A68" i="14"/>
  <c r="A69" i="14"/>
  <c r="B70" i="14"/>
  <c r="D71" i="14"/>
  <c r="B72" i="14"/>
  <c r="A74" i="14"/>
  <c r="B75" i="14"/>
  <c r="D76" i="14"/>
  <c r="A77" i="14"/>
  <c r="B78" i="14"/>
  <c r="D79" i="14"/>
  <c r="A80" i="14"/>
  <c r="D80" i="14"/>
  <c r="B81" i="14"/>
  <c r="D82" i="14"/>
  <c r="A83" i="14"/>
  <c r="B84" i="14"/>
  <c r="D85" i="14"/>
  <c r="A86" i="14"/>
  <c r="B87" i="14"/>
  <c r="D88" i="14"/>
  <c r="A89" i="14"/>
  <c r="B90" i="14"/>
  <c r="D91" i="14"/>
  <c r="A92" i="14"/>
  <c r="B93" i="14"/>
  <c r="D94" i="14"/>
  <c r="A95" i="14"/>
  <c r="B96" i="14"/>
  <c r="D97" i="14"/>
  <c r="A98" i="14"/>
  <c r="D98" i="14"/>
  <c r="B99" i="14"/>
  <c r="D100" i="14"/>
  <c r="A101" i="14"/>
  <c r="B102" i="14"/>
  <c r="D103" i="14"/>
  <c r="A104" i="14"/>
  <c r="A105" i="14"/>
  <c r="D105" i="14"/>
  <c r="A107" i="14"/>
  <c r="A108" i="14"/>
  <c r="D108" i="14"/>
  <c r="B109" i="14"/>
  <c r="D110" i="14"/>
  <c r="A111" i="14"/>
  <c r="B112" i="14"/>
  <c r="D113" i="14"/>
  <c r="A114" i="14"/>
  <c r="B115" i="14"/>
  <c r="D116" i="14"/>
  <c r="A117" i="14"/>
  <c r="D118" i="14"/>
  <c r="B119" i="14"/>
  <c r="D120" i="14"/>
  <c r="A121" i="14"/>
  <c r="B122" i="14"/>
  <c r="D123" i="14"/>
  <c r="A124" i="14"/>
  <c r="A127" i="14"/>
  <c r="D127" i="14"/>
  <c r="A129" i="14"/>
  <c r="D129" i="14"/>
  <c r="A130" i="14"/>
  <c r="B130" i="14"/>
  <c r="D130" i="14"/>
  <c r="A131" i="14"/>
  <c r="B131" i="14"/>
  <c r="D131" i="14"/>
  <c r="D132" i="14"/>
  <c r="A133" i="14"/>
  <c r="D133" i="14"/>
  <c r="D137" i="14"/>
  <c r="A143" i="14"/>
  <c r="B143" i="14"/>
  <c r="D143" i="14"/>
  <c r="B144" i="14"/>
  <c r="D144" i="14"/>
  <c r="B145" i="14"/>
  <c r="DB32" i="12"/>
  <c r="B146" i="14"/>
  <c r="B147" i="14"/>
  <c r="B148" i="14"/>
  <c r="A150" i="14"/>
  <c r="A151" i="14"/>
  <c r="DG30" i="12"/>
  <c r="DB30" i="12"/>
  <c r="D151" i="14"/>
  <c r="A152" i="14"/>
  <c r="D152" i="14"/>
  <c r="A153" i="14"/>
  <c r="D153" i="14"/>
  <c r="A154" i="14"/>
  <c r="D154" i="14"/>
  <c r="A155" i="14"/>
  <c r="D155" i="14"/>
  <c r="D157" i="14"/>
  <c r="A158" i="14"/>
  <c r="D158" i="14"/>
  <c r="A159" i="14"/>
  <c r="D159" i="14"/>
  <c r="A161" i="14"/>
  <c r="D161" i="14"/>
  <c r="A162" i="14"/>
  <c r="D162" i="14"/>
  <c r="A163" i="14"/>
  <c r="A164" i="14"/>
  <c r="A165" i="14"/>
  <c r="D165" i="14"/>
  <c r="A166" i="14"/>
  <c r="D166" i="14"/>
  <c r="D7" i="3"/>
  <c r="A8" i="3"/>
  <c r="D8" i="3"/>
  <c r="A11" i="3"/>
  <c r="A12" i="3"/>
  <c r="C36" i="12"/>
  <c r="D12" i="3"/>
  <c r="A13" i="3"/>
  <c r="D36" i="12"/>
  <c r="A14" i="3"/>
  <c r="B36" i="12"/>
  <c r="A15" i="3"/>
  <c r="A16" i="3"/>
  <c r="H36" i="12"/>
  <c r="D16" i="3"/>
  <c r="A17" i="3"/>
  <c r="I36" i="12"/>
  <c r="D17" i="3"/>
  <c r="A18" i="3"/>
  <c r="B21" i="3"/>
  <c r="A25" i="3"/>
  <c r="E36" i="12"/>
  <c r="A26" i="3"/>
  <c r="J36" i="12"/>
  <c r="A27" i="3"/>
  <c r="D28" i="3"/>
  <c r="D30" i="3"/>
  <c r="D31" i="3"/>
  <c r="A34" i="3"/>
  <c r="A36" i="3"/>
  <c r="A37" i="3"/>
  <c r="X36" i="12" s="1"/>
  <c r="D37" i="3"/>
  <c r="A38" i="3"/>
  <c r="Y36" i="12"/>
  <c r="D38" i="3"/>
  <c r="A39" i="3"/>
  <c r="D39" i="3"/>
  <c r="A40" i="3"/>
  <c r="D40" i="3"/>
  <c r="A41" i="3"/>
  <c r="D41" i="3"/>
  <c r="A42" i="3"/>
  <c r="D42" i="3"/>
  <c r="A43" i="3"/>
  <c r="D43" i="3"/>
  <c r="A45" i="3"/>
  <c r="D45" i="3"/>
  <c r="A44" i="3"/>
  <c r="D44" i="3"/>
  <c r="A48" i="3"/>
  <c r="D48" i="3"/>
  <c r="A49" i="3"/>
  <c r="B50" i="3"/>
  <c r="D51" i="3"/>
  <c r="A52" i="3"/>
  <c r="B53" i="3"/>
  <c r="D54" i="3"/>
  <c r="A55" i="3"/>
  <c r="B56" i="3"/>
  <c r="D57" i="3"/>
  <c r="A58" i="3"/>
  <c r="A59" i="3"/>
  <c r="B60" i="3"/>
  <c r="D61" i="3"/>
  <c r="B62" i="3"/>
  <c r="A64" i="3"/>
  <c r="B65" i="3"/>
  <c r="D66" i="3"/>
  <c r="A67" i="3"/>
  <c r="B68" i="3"/>
  <c r="D69" i="3"/>
  <c r="A70" i="3"/>
  <c r="GF10" i="12" s="1"/>
  <c r="D70" i="3"/>
  <c r="B71" i="3"/>
  <c r="A73" i="3"/>
  <c r="B74" i="3"/>
  <c r="D75" i="3"/>
  <c r="B77" i="3"/>
  <c r="B80" i="3"/>
  <c r="D81" i="3"/>
  <c r="B83" i="3"/>
  <c r="B86" i="3"/>
  <c r="D87" i="3"/>
  <c r="A94" i="3"/>
  <c r="B95" i="3"/>
  <c r="D96" i="3"/>
  <c r="B98" i="3"/>
  <c r="A100" i="3"/>
  <c r="B101" i="3"/>
  <c r="D102" i="3"/>
  <c r="A103" i="3"/>
  <c r="A104" i="3"/>
  <c r="D104" i="3"/>
  <c r="A106" i="3"/>
  <c r="A107" i="3"/>
  <c r="D107" i="3"/>
  <c r="B108" i="3"/>
  <c r="D109" i="3"/>
  <c r="A110" i="3"/>
  <c r="B111" i="3"/>
  <c r="D112" i="3"/>
  <c r="A113" i="3"/>
  <c r="B114" i="3"/>
  <c r="D115" i="3"/>
  <c r="A116" i="3"/>
  <c r="B118" i="3"/>
  <c r="D119" i="3"/>
  <c r="A120" i="3"/>
  <c r="B121" i="3"/>
  <c r="D122" i="3"/>
  <c r="A123" i="3"/>
  <c r="B124" i="3"/>
  <c r="D124" i="3"/>
  <c r="D125" i="3"/>
  <c r="A126" i="3"/>
  <c r="D126" i="3"/>
  <c r="A129" i="3"/>
  <c r="D129" i="3"/>
  <c r="A130" i="3"/>
  <c r="D130" i="3"/>
  <c r="A131" i="3"/>
  <c r="D131" i="3"/>
  <c r="D132" i="3"/>
  <c r="A133" i="3"/>
  <c r="D133" i="3"/>
  <c r="D139" i="3"/>
  <c r="A143" i="3"/>
  <c r="D143" i="3"/>
  <c r="B144" i="3"/>
  <c r="D144" i="3"/>
  <c r="B145" i="3"/>
  <c r="B146" i="3"/>
  <c r="B147" i="3"/>
  <c r="B148" i="3"/>
  <c r="A152" i="3"/>
  <c r="A153" i="3"/>
  <c r="D153" i="3"/>
  <c r="A154" i="3"/>
  <c r="D154" i="3"/>
  <c r="A155" i="3"/>
  <c r="D155" i="3"/>
  <c r="A156" i="3"/>
  <c r="D156" i="3"/>
  <c r="A157" i="3"/>
  <c r="D157" i="3"/>
  <c r="D159" i="3"/>
  <c r="A160" i="3"/>
  <c r="A161" i="3"/>
  <c r="D161" i="3"/>
  <c r="A163" i="3"/>
  <c r="D163" i="3"/>
  <c r="A164" i="3"/>
  <c r="D164" i="3"/>
  <c r="A165" i="3"/>
  <c r="A166" i="3"/>
  <c r="A167" i="3"/>
  <c r="D167" i="3"/>
  <c r="A168" i="3"/>
  <c r="D168" i="3"/>
  <c r="C7" i="2"/>
  <c r="A8" i="2"/>
  <c r="C8" i="2"/>
  <c r="A9" i="2"/>
  <c r="A3" i="5"/>
  <c r="A11" i="2"/>
  <c r="A12" i="2"/>
  <c r="C5" i="12" s="1"/>
  <c r="C12" i="2"/>
  <c r="A13" i="2"/>
  <c r="A14" i="2"/>
  <c r="A15" i="2"/>
  <c r="B5" i="12"/>
  <c r="A16" i="2"/>
  <c r="G5" i="12"/>
  <c r="A17" i="2"/>
  <c r="H5" i="12"/>
  <c r="C17" i="2"/>
  <c r="A18" i="2"/>
  <c r="C18" i="2"/>
  <c r="A19" i="2"/>
  <c r="A20" i="2"/>
  <c r="F5" i="12"/>
  <c r="C20" i="2"/>
  <c r="A21" i="2"/>
  <c r="A23" i="2"/>
  <c r="A24" i="2"/>
  <c r="A25" i="2"/>
  <c r="J5" i="12" s="1"/>
  <c r="C25" i="2"/>
  <c r="A26" i="2"/>
  <c r="K5" i="12"/>
  <c r="C26" i="2"/>
  <c r="A27" i="2"/>
  <c r="L5" i="12"/>
  <c r="C27" i="2"/>
  <c r="A28" i="2"/>
  <c r="M5" i="12"/>
  <c r="C28" i="2"/>
  <c r="A29" i="2"/>
  <c r="N5" i="12"/>
  <c r="B29" i="2"/>
  <c r="N7" i="12"/>
  <c r="C29" i="2"/>
  <c r="A30" i="2"/>
  <c r="O5" i="12"/>
  <c r="C30" i="2"/>
  <c r="A31" i="2"/>
  <c r="P5" i="12" s="1"/>
  <c r="C31" i="2"/>
  <c r="A32" i="2"/>
  <c r="AA5" i="12"/>
  <c r="C32" i="2"/>
  <c r="A33" i="2"/>
  <c r="AB5" i="12"/>
  <c r="C33" i="2"/>
  <c r="A34" i="2"/>
  <c r="C34" i="2"/>
  <c r="A36" i="2"/>
  <c r="A37" i="2"/>
  <c r="C37" i="2"/>
  <c r="A38" i="2"/>
  <c r="C38" i="2"/>
  <c r="A39" i="2"/>
  <c r="A40" i="2"/>
  <c r="C40" i="2"/>
  <c r="A41" i="2"/>
  <c r="C41" i="2"/>
  <c r="A42" i="2"/>
  <c r="DT5" i="12" s="1"/>
  <c r="C42" i="2"/>
  <c r="A43" i="2"/>
  <c r="C43" i="2"/>
  <c r="A45" i="2"/>
  <c r="C45" i="2"/>
  <c r="A46" i="2"/>
  <c r="B47" i="2"/>
  <c r="C48" i="2"/>
  <c r="A49" i="2"/>
  <c r="B50" i="2"/>
  <c r="C51" i="2"/>
  <c r="A52" i="2"/>
  <c r="C52" i="2"/>
  <c r="C54" i="2"/>
  <c r="A55" i="2"/>
  <c r="A56" i="2"/>
  <c r="C56" i="2"/>
  <c r="B59" i="2"/>
  <c r="A61" i="2"/>
  <c r="C63" i="2"/>
  <c r="A64" i="2"/>
  <c r="C66" i="2"/>
  <c r="A67" i="2"/>
  <c r="C67" i="2"/>
  <c r="C69" i="2"/>
  <c r="A70" i="2"/>
  <c r="C72" i="2"/>
  <c r="A73" i="2"/>
  <c r="C75" i="2"/>
  <c r="A76" i="2"/>
  <c r="C76" i="2"/>
  <c r="C78" i="2"/>
  <c r="A82" i="2"/>
  <c r="C84" i="2"/>
  <c r="A85" i="2"/>
  <c r="A86" i="2"/>
  <c r="C86" i="2"/>
  <c r="A88" i="2"/>
  <c r="A89" i="2"/>
  <c r="C89" i="2"/>
  <c r="A92" i="2"/>
  <c r="A95" i="2"/>
  <c r="C97" i="2"/>
  <c r="A98" i="2"/>
  <c r="C99" i="2"/>
  <c r="A101" i="2"/>
  <c r="C103" i="2"/>
  <c r="A104" i="2"/>
  <c r="C106" i="2"/>
  <c r="A107" i="2"/>
  <c r="C107" i="2"/>
  <c r="A109" i="2"/>
  <c r="C109" i="2"/>
  <c r="A110" i="2"/>
  <c r="B110" i="2"/>
  <c r="C110" i="2"/>
  <c r="C111" i="2"/>
  <c r="A112" i="2"/>
  <c r="B112" i="2"/>
  <c r="C112" i="2"/>
  <c r="C113" i="2"/>
  <c r="A114" i="2"/>
  <c r="C114" i="2"/>
  <c r="C119" i="2"/>
  <c r="A124" i="2"/>
  <c r="B124" i="2"/>
  <c r="C124" i="2"/>
  <c r="B125" i="2"/>
  <c r="B126" i="2"/>
  <c r="B127" i="2"/>
  <c r="B128" i="2"/>
  <c r="C126" i="2"/>
  <c r="B129" i="2"/>
  <c r="A130" i="2"/>
  <c r="A131" i="2"/>
  <c r="C131" i="2"/>
  <c r="A132" i="2"/>
  <c r="C132" i="2"/>
  <c r="A133" i="2"/>
  <c r="C133" i="2"/>
  <c r="A134" i="2"/>
  <c r="C134" i="2"/>
  <c r="A135" i="2"/>
  <c r="C135" i="2"/>
  <c r="C137" i="2"/>
  <c r="A138" i="2"/>
  <c r="C138" i="2"/>
  <c r="A139" i="2"/>
  <c r="C139" i="2"/>
  <c r="A141" i="2"/>
  <c r="C141" i="2"/>
  <c r="A142" i="2"/>
  <c r="C142" i="2"/>
  <c r="A143" i="2"/>
  <c r="A144" i="2"/>
  <c r="A145" i="2"/>
  <c r="C145" i="2"/>
  <c r="A146" i="2"/>
  <c r="C146" i="2"/>
  <c r="B1" i="8"/>
  <c r="B2" i="8"/>
  <c r="B3" i="8"/>
  <c r="C3" i="8"/>
  <c r="B4" i="8"/>
  <c r="C4" i="8"/>
  <c r="C5" i="8"/>
  <c r="B6" i="8"/>
  <c r="C6" i="8"/>
  <c r="B8" i="8"/>
  <c r="C8" i="8"/>
  <c r="B9" i="8"/>
  <c r="C9" i="8"/>
  <c r="B11" i="8"/>
  <c r="C11" i="8"/>
  <c r="A13" i="8"/>
  <c r="B14" i="8"/>
  <c r="B15" i="8"/>
  <c r="B16" i="8"/>
  <c r="B17" i="8"/>
  <c r="B19" i="8"/>
  <c r="B20" i="8"/>
  <c r="B22" i="8"/>
  <c r="B23" i="8"/>
  <c r="B1" i="1"/>
  <c r="B2" i="1"/>
  <c r="B4" i="1"/>
  <c r="B5" i="1"/>
  <c r="B6" i="1"/>
  <c r="B7" i="1"/>
  <c r="B8" i="1"/>
  <c r="B10" i="1"/>
  <c r="C12" i="1"/>
  <c r="C14" i="1"/>
  <c r="C15" i="1"/>
  <c r="C16" i="1"/>
  <c r="C18" i="1"/>
  <c r="C19" i="1"/>
  <c r="C20" i="1"/>
  <c r="C22" i="1"/>
  <c r="C23" i="1"/>
  <c r="C25" i="1"/>
  <c r="C27" i="1"/>
  <c r="C28" i="1"/>
  <c r="C30" i="1"/>
  <c r="C31" i="1"/>
  <c r="C33" i="1"/>
  <c r="C34" i="1"/>
  <c r="C35" i="1"/>
  <c r="C37" i="1"/>
  <c r="C39" i="1"/>
  <c r="C41" i="1"/>
  <c r="C43" i="1"/>
  <c r="C44" i="1"/>
  <c r="B46" i="1"/>
  <c r="B47" i="1"/>
  <c r="C48" i="1"/>
  <c r="E48" i="1"/>
  <c r="C49" i="1"/>
  <c r="E49" i="1"/>
  <c r="C50" i="1"/>
  <c r="E50" i="1"/>
  <c r="B51" i="1"/>
  <c r="C52" i="1"/>
  <c r="B55" i="1"/>
  <c r="B56" i="1"/>
  <c r="B58" i="1"/>
  <c r="B70" i="1"/>
  <c r="F70" i="1"/>
  <c r="B71" i="1"/>
  <c r="DG32" i="12"/>
  <c r="DI2" i="12"/>
  <c r="DI12" i="12"/>
  <c r="B19" i="13"/>
  <c r="DF5" i="12"/>
  <c r="EI12" i="12"/>
  <c r="Q11" i="12"/>
  <c r="DG7" i="12"/>
  <c r="R6" i="12"/>
  <c r="N31" i="12"/>
  <c r="R10" i="12"/>
  <c r="U5" i="12"/>
  <c r="T6" i="12"/>
  <c r="EB11" i="12"/>
  <c r="R15" i="12"/>
  <c r="DK7" i="12"/>
  <c r="E30" i="12"/>
  <c r="M15" i="12"/>
  <c r="S11" i="12"/>
  <c r="P15" i="12"/>
  <c r="DM7" i="12"/>
  <c r="R31" i="12"/>
  <c r="R36" i="12"/>
  <c r="DJ7" i="12"/>
  <c r="EF10" i="12"/>
  <c r="T10" i="12"/>
  <c r="EK12" i="12"/>
  <c r="J15" i="12"/>
  <c r="V36" i="12"/>
  <c r="EA12" i="12"/>
  <c r="CC2" i="12"/>
  <c r="CD2" i="12"/>
  <c r="AT2" i="12"/>
  <c r="AS12" i="12"/>
  <c r="CB12" i="12"/>
  <c r="E12" i="12"/>
  <c r="C10" i="12"/>
  <c r="E5" i="12"/>
  <c r="A3" i="13"/>
  <c r="D5" i="12"/>
  <c r="A3" i="6"/>
  <c r="BM10" i="12"/>
  <c r="V6" i="12"/>
  <c r="DO7" i="12"/>
  <c r="EA11" i="12"/>
  <c r="N10" i="12"/>
  <c r="Z36" i="12"/>
  <c r="Z38" i="12"/>
  <c r="Y29" i="12"/>
  <c r="Y32" i="12"/>
  <c r="EL10" i="12"/>
  <c r="AL12" i="12"/>
  <c r="AA15" i="12"/>
  <c r="Y10" i="12"/>
  <c r="Y12" i="12"/>
  <c r="AN2" i="12"/>
  <c r="AO2" i="12"/>
  <c r="DI29" i="12"/>
  <c r="DI30" i="12" s="1"/>
  <c r="FY2" i="12"/>
  <c r="FZ2" i="12"/>
  <c r="GD10" i="12"/>
  <c r="GB10" i="12"/>
  <c r="AB36" i="12"/>
  <c r="AA38" i="12"/>
  <c r="Q38" i="12"/>
  <c r="DH32" i="12"/>
  <c r="X15" i="12"/>
  <c r="E15" i="12"/>
  <c r="GC2" i="12"/>
  <c r="GB12" i="12"/>
  <c r="S7" i="12"/>
  <c r="R38" i="12"/>
  <c r="O32" i="12"/>
  <c r="U12" i="12"/>
  <c r="T32" i="12"/>
  <c r="W38" i="12"/>
  <c r="T38" i="12"/>
  <c r="U7" i="12"/>
  <c r="R12" i="12"/>
  <c r="EN12" i="12"/>
  <c r="EO2" i="12"/>
  <c r="T12" i="12"/>
  <c r="S32" i="12"/>
  <c r="V38" i="12"/>
  <c r="W7" i="12"/>
  <c r="X7" i="12"/>
  <c r="M32" i="12"/>
  <c r="EM12" i="12"/>
  <c r="EM10" i="12"/>
  <c r="AA2" i="12"/>
  <c r="AA12" i="12"/>
  <c r="Z10" i="12"/>
  <c r="AT12" i="12"/>
  <c r="AU2" i="12"/>
  <c r="AV2" i="12"/>
  <c r="AW2" i="12"/>
  <c r="Z12" i="12"/>
  <c r="D17" i="12"/>
  <c r="D18" i="12"/>
  <c r="D19" i="12"/>
  <c r="D20" i="12"/>
  <c r="D21" i="12"/>
  <c r="D22" i="12"/>
  <c r="D23" i="12"/>
  <c r="D24" i="12"/>
  <c r="D25" i="12"/>
  <c r="D26" i="12"/>
  <c r="Y15" i="12"/>
  <c r="I7" i="12"/>
  <c r="I5" i="12"/>
  <c r="H7" i="12"/>
  <c r="P38" i="12"/>
  <c r="N12" i="12"/>
  <c r="AD15" i="12"/>
  <c r="AA36" i="12"/>
  <c r="Q7" i="12"/>
  <c r="DK12" i="12"/>
  <c r="C17" i="12"/>
  <c r="C18" i="12"/>
  <c r="C19" i="12"/>
  <c r="C20" i="12"/>
  <c r="C21" i="12"/>
  <c r="C22" i="12"/>
  <c r="C23" i="12"/>
  <c r="C24" i="12"/>
  <c r="C25" i="12"/>
  <c r="C26" i="12"/>
  <c r="AC1" i="12"/>
  <c r="K7" i="12"/>
  <c r="E17" i="12"/>
  <c r="E18" i="12"/>
  <c r="E19" i="12"/>
  <c r="E20" i="12"/>
  <c r="E21" i="12"/>
  <c r="E22" i="12"/>
  <c r="E23" i="12"/>
  <c r="E24" i="12"/>
  <c r="E25" i="12"/>
  <c r="E26" i="12"/>
  <c r="D15" i="12"/>
  <c r="X12" i="12"/>
  <c r="M12" i="12"/>
  <c r="Y5" i="12"/>
  <c r="C15" i="12"/>
  <c r="DJ29" i="12"/>
  <c r="DJ30" i="12"/>
  <c r="AC7" i="12"/>
  <c r="AN12" i="12"/>
  <c r="DI32" i="12"/>
  <c r="AC35" i="12"/>
  <c r="AD35" i="12"/>
  <c r="AD36" i="12" s="1"/>
  <c r="AE35" i="12"/>
  <c r="AC38" i="12"/>
  <c r="FY12" i="12"/>
  <c r="FY10" i="12"/>
  <c r="AB38" i="12"/>
  <c r="DM2" i="12"/>
  <c r="DM12" i="12"/>
  <c r="AO10" i="12"/>
  <c r="AP2" i="12"/>
  <c r="AO12" i="12"/>
  <c r="AB2" i="12"/>
  <c r="AC2" i="12"/>
  <c r="GD2" i="12"/>
  <c r="GH10" i="12" s="1"/>
  <c r="GE2" i="12"/>
  <c r="GC12" i="12"/>
  <c r="GC10" i="12"/>
  <c r="AU12" i="12"/>
  <c r="EP2" i="12"/>
  <c r="EO12" i="12"/>
  <c r="DK29" i="12"/>
  <c r="DJ32" i="12"/>
  <c r="AC36" i="12"/>
  <c r="FZ10" i="12"/>
  <c r="FZ12" i="12"/>
  <c r="GD12" i="12"/>
  <c r="AB10" i="12"/>
  <c r="AB12" i="12"/>
  <c r="EQ2" i="12"/>
  <c r="ER2" i="12"/>
  <c r="EP12" i="12"/>
  <c r="DL29" i="12"/>
  <c r="DL32" i="12"/>
  <c r="DK30" i="12"/>
  <c r="DK32" i="12"/>
  <c r="AD38" i="12"/>
  <c r="EQ12" i="12"/>
  <c r="AC10" i="12"/>
  <c r="AC12" i="12"/>
  <c r="AD2" i="12"/>
  <c r="AW12" i="12"/>
  <c r="AX2" i="12"/>
  <c r="DC30" i="12"/>
  <c r="DC32" i="12"/>
  <c r="DD29" i="12"/>
  <c r="DL10" i="12"/>
  <c r="DL12" i="12"/>
  <c r="AA10" i="12"/>
  <c r="N32" i="12"/>
  <c r="R7" i="12"/>
  <c r="AQ2" i="12"/>
  <c r="AP12" i="12"/>
  <c r="B17" i="12"/>
  <c r="B18" i="12"/>
  <c r="B19" i="12"/>
  <c r="B20" i="12"/>
  <c r="B21" i="12"/>
  <c r="B22" i="12"/>
  <c r="B23" i="12"/>
  <c r="B24" i="12"/>
  <c r="B25" i="12"/>
  <c r="B26" i="12"/>
  <c r="DN2" i="12"/>
  <c r="DM10" i="12"/>
  <c r="CD12" i="12"/>
  <c r="CD10" i="12"/>
  <c r="CE2" i="12"/>
  <c r="GE12" i="12"/>
  <c r="GF2" i="12"/>
  <c r="GE10" i="12"/>
  <c r="ES2" i="12"/>
  <c r="ER12" i="12"/>
  <c r="AE36" i="12"/>
  <c r="AF35" i="12"/>
  <c r="AE38" i="12"/>
  <c r="AV12" i="12"/>
  <c r="AC5" i="12"/>
  <c r="AD1" i="12"/>
  <c r="AV10" i="12"/>
  <c r="CC12" i="12"/>
  <c r="X5" i="12"/>
  <c r="U10" i="12"/>
  <c r="R32" i="12"/>
  <c r="V7" i="12"/>
  <c r="S12" i="12"/>
  <c r="Z29" i="12"/>
  <c r="U38" i="12"/>
  <c r="DP6" i="12"/>
  <c r="EH11" i="12"/>
  <c r="Y30" i="12"/>
  <c r="O12" i="12"/>
  <c r="DL30" i="12"/>
  <c r="DH30" i="12"/>
  <c r="K30" i="12"/>
  <c r="DM29" i="12"/>
  <c r="L38" i="12"/>
  <c r="M35" i="12"/>
  <c r="L36" i="12"/>
  <c r="EG12" i="12"/>
  <c r="DN7" i="12"/>
  <c r="U30" i="12"/>
  <c r="V10" i="12"/>
  <c r="DN6" i="12"/>
  <c r="EF11" i="12"/>
  <c r="P32" i="12"/>
  <c r="S38" i="12"/>
  <c r="T7" i="12"/>
  <c r="T30" i="12"/>
  <c r="P36" i="12"/>
  <c r="P31" i="12"/>
  <c r="O11" i="12"/>
  <c r="AM10" i="12"/>
  <c r="O30" i="12"/>
  <c r="G15" i="12"/>
  <c r="P10" i="12"/>
  <c r="Q5" i="12"/>
  <c r="L29" i="12"/>
  <c r="DK10" i="12"/>
  <c r="Q37" i="12"/>
  <c r="K32" i="12"/>
  <c r="FX12" i="12"/>
  <c r="L10" i="12"/>
  <c r="B8" i="13"/>
  <c r="S37" i="12"/>
  <c r="AE1" i="12"/>
  <c r="AD7" i="12"/>
  <c r="AD5" i="12"/>
  <c r="AQ12" i="12"/>
  <c r="AQ10" i="12"/>
  <c r="AR2" i="12"/>
  <c r="AR12" i="12"/>
  <c r="AG35" i="12"/>
  <c r="AF38" i="12"/>
  <c r="AF36" i="12"/>
  <c r="DE29" i="12"/>
  <c r="DD30" i="12"/>
  <c r="DD32" i="12"/>
  <c r="GF12" i="12"/>
  <c r="GG2" i="12"/>
  <c r="CF2" i="12"/>
  <c r="CE12" i="12"/>
  <c r="AX12" i="12"/>
  <c r="AX10" i="12"/>
  <c r="AY2" i="12"/>
  <c r="ET2" i="12"/>
  <c r="ES12" i="12"/>
  <c r="M38" i="12"/>
  <c r="M36" i="12"/>
  <c r="N35" i="12"/>
  <c r="AD10" i="12"/>
  <c r="AE2" i="12"/>
  <c r="AD12" i="12"/>
  <c r="AA29" i="12"/>
  <c r="Z32" i="12"/>
  <c r="Z30" i="12"/>
  <c r="L30" i="12"/>
  <c r="L32" i="12"/>
  <c r="DN29" i="12"/>
  <c r="DM30" i="12"/>
  <c r="DM32" i="12"/>
  <c r="DN10" i="12"/>
  <c r="DN12" i="12"/>
  <c r="DO2" i="12"/>
  <c r="AA32" i="12"/>
  <c r="AA30" i="12"/>
  <c r="AB29" i="12"/>
  <c r="DE30" i="12"/>
  <c r="DF29" i="12"/>
  <c r="DE32" i="12"/>
  <c r="AG38" i="12"/>
  <c r="AG36" i="12"/>
  <c r="AH35" i="12"/>
  <c r="GG10" i="12"/>
  <c r="GH2" i="12"/>
  <c r="GG12" i="12"/>
  <c r="DO10" i="12"/>
  <c r="DO12" i="12"/>
  <c r="DP2" i="12"/>
  <c r="DS12" i="12"/>
  <c r="ET12" i="12"/>
  <c r="EU2" i="12"/>
  <c r="CF12" i="12"/>
  <c r="CF10" i="12"/>
  <c r="CG2" i="12"/>
  <c r="AE10" i="12"/>
  <c r="AE12" i="12"/>
  <c r="AF2" i="12"/>
  <c r="N36" i="12"/>
  <c r="O35" i="12"/>
  <c r="N38" i="12"/>
  <c r="AZ2" i="12"/>
  <c r="AY12" i="12"/>
  <c r="DN30" i="12"/>
  <c r="DN32" i="12"/>
  <c r="DO29" i="12"/>
  <c r="AF1" i="12"/>
  <c r="AE5" i="12"/>
  <c r="AE7" i="12"/>
  <c r="O38" i="12"/>
  <c r="O36" i="12"/>
  <c r="DO32" i="12"/>
  <c r="DO30" i="12"/>
  <c r="DP29" i="12"/>
  <c r="DQ2" i="12"/>
  <c r="DP12" i="12"/>
  <c r="DT12" i="12"/>
  <c r="DP10" i="12"/>
  <c r="CG12" i="12"/>
  <c r="CH2" i="12"/>
  <c r="DF30" i="12"/>
  <c r="DF32" i="12"/>
  <c r="AH38" i="12"/>
  <c r="AI35" i="12"/>
  <c r="AH36" i="12"/>
  <c r="AF10" i="12"/>
  <c r="AF12" i="12"/>
  <c r="AG2" i="12"/>
  <c r="AB30" i="12"/>
  <c r="AB32" i="12"/>
  <c r="AC29" i="12"/>
  <c r="GI2" i="12"/>
  <c r="GH12" i="12"/>
  <c r="EV2" i="12"/>
  <c r="EU12" i="12"/>
  <c r="BA2" i="12"/>
  <c r="AZ12" i="12"/>
  <c r="AZ10" i="12"/>
  <c r="AF7" i="12"/>
  <c r="AG1" i="12"/>
  <c r="AF5" i="12"/>
  <c r="BA12" i="12"/>
  <c r="BB2" i="12"/>
  <c r="DQ29" i="12"/>
  <c r="DP30" i="12"/>
  <c r="DP32" i="12"/>
  <c r="AJ35" i="12"/>
  <c r="AI38" i="12"/>
  <c r="AH1" i="12"/>
  <c r="AG7" i="12"/>
  <c r="AG5" i="12"/>
  <c r="CH12" i="12"/>
  <c r="CI2" i="12"/>
  <c r="CH10" i="12"/>
  <c r="GJ2" i="12"/>
  <c r="GI12" i="12"/>
  <c r="GM10" i="12"/>
  <c r="GI10" i="12"/>
  <c r="AC32" i="12"/>
  <c r="AC30" i="12"/>
  <c r="AD29" i="12"/>
  <c r="DR2" i="12"/>
  <c r="DQ10" i="12"/>
  <c r="DQ12" i="12"/>
  <c r="DU12" i="12"/>
  <c r="AG10" i="12"/>
  <c r="AH2" i="12"/>
  <c r="AG12" i="12"/>
  <c r="EW2" i="12"/>
  <c r="EV12" i="12"/>
  <c r="EX2" i="12"/>
  <c r="EW12" i="12"/>
  <c r="EW10" i="12"/>
  <c r="GK2" i="12"/>
  <c r="GJ12" i="12"/>
  <c r="CJ2" i="12"/>
  <c r="CI12" i="12"/>
  <c r="CI10" i="12"/>
  <c r="AH10" i="12"/>
  <c r="AH12" i="12"/>
  <c r="AI2" i="12"/>
  <c r="AL10" i="12"/>
  <c r="AH7" i="12"/>
  <c r="AI1" i="12"/>
  <c r="AH5" i="12"/>
  <c r="DR29" i="12"/>
  <c r="DQ32" i="12"/>
  <c r="DQ30" i="12"/>
  <c r="DS2" i="12"/>
  <c r="DR12" i="12"/>
  <c r="DR10" i="12"/>
  <c r="DV12" i="12"/>
  <c r="BC2" i="12"/>
  <c r="BB10" i="12"/>
  <c r="BB12" i="12"/>
  <c r="AJ38" i="12"/>
  <c r="AK35" i="12"/>
  <c r="AJ36" i="12"/>
  <c r="AD32" i="12"/>
  <c r="AE29" i="12"/>
  <c r="AD30" i="12"/>
  <c r="AF29" i="12"/>
  <c r="AE30" i="12"/>
  <c r="AE32" i="12"/>
  <c r="AI5" i="12"/>
  <c r="AJ1" i="12"/>
  <c r="AI7" i="12"/>
  <c r="DR30" i="12"/>
  <c r="DS29" i="12"/>
  <c r="DR32" i="12"/>
  <c r="GK12" i="12"/>
  <c r="GL2" i="12"/>
  <c r="GO10" i="12"/>
  <c r="DW12" i="12"/>
  <c r="DT2" i="12"/>
  <c r="DS10" i="12"/>
  <c r="AJ2" i="12"/>
  <c r="AI10" i="12"/>
  <c r="AI12" i="12"/>
  <c r="BD2" i="12"/>
  <c r="BC12" i="12"/>
  <c r="CJ12" i="12"/>
  <c r="CK2" i="12"/>
  <c r="AL35" i="12"/>
  <c r="AK38" i="12"/>
  <c r="EX12" i="12"/>
  <c r="EY2" i="12"/>
  <c r="EZ2" i="12"/>
  <c r="EY12" i="12"/>
  <c r="GL10" i="12"/>
  <c r="GL12" i="12"/>
  <c r="GM2" i="12"/>
  <c r="DS30" i="12"/>
  <c r="DS32" i="12"/>
  <c r="DT29" i="12"/>
  <c r="AL38" i="12"/>
  <c r="AM35" i="12"/>
  <c r="AL36" i="12"/>
  <c r="CK10" i="12"/>
  <c r="CL2" i="12"/>
  <c r="CK12" i="12"/>
  <c r="AJ5" i="12"/>
  <c r="AK1" i="12"/>
  <c r="AJ7" i="12"/>
  <c r="AJ10" i="12"/>
  <c r="AJ12" i="12"/>
  <c r="DT10" i="12"/>
  <c r="DU2" i="12"/>
  <c r="BE2" i="12"/>
  <c r="BG12" i="12"/>
  <c r="BD10" i="12"/>
  <c r="BD12" i="12"/>
  <c r="AF30" i="12"/>
  <c r="AF32" i="12"/>
  <c r="AG29" i="12"/>
  <c r="AM38" i="12"/>
  <c r="AN35" i="12"/>
  <c r="CM2" i="12"/>
  <c r="CL12" i="12"/>
  <c r="DU10" i="12"/>
  <c r="DV2" i="12"/>
  <c r="AK5" i="12"/>
  <c r="AL1" i="12"/>
  <c r="AK7" i="12"/>
  <c r="DU29" i="12"/>
  <c r="DT30" i="12"/>
  <c r="DT32" i="12"/>
  <c r="AH29" i="12"/>
  <c r="AG30" i="12"/>
  <c r="AG32" i="12"/>
  <c r="BF2" i="12"/>
  <c r="BE12" i="12"/>
  <c r="GM12" i="12"/>
  <c r="GQ10" i="12"/>
  <c r="GN2" i="12"/>
  <c r="FA2" i="12"/>
  <c r="EZ12" i="12"/>
  <c r="DV10" i="12"/>
  <c r="DW2" i="12"/>
  <c r="DW10" i="12"/>
  <c r="GN12" i="12"/>
  <c r="GO2" i="12"/>
  <c r="GN10" i="12"/>
  <c r="CM12" i="12"/>
  <c r="CN2" i="12"/>
  <c r="CM10" i="12"/>
  <c r="DU30" i="12"/>
  <c r="DU32" i="12"/>
  <c r="DV29" i="12"/>
  <c r="AL7" i="12"/>
  <c r="AM1" i="12"/>
  <c r="AN38" i="12"/>
  <c r="AN36" i="12"/>
  <c r="AO35" i="12"/>
  <c r="BG2" i="12"/>
  <c r="BH2" i="12"/>
  <c r="BF10" i="12"/>
  <c r="BF12" i="12"/>
  <c r="AI29" i="12"/>
  <c r="AH30" i="12"/>
  <c r="AH32" i="12"/>
  <c r="FA12" i="12"/>
  <c r="FB2" i="12"/>
  <c r="AP35" i="12"/>
  <c r="AO38" i="12"/>
  <c r="DV32" i="12"/>
  <c r="DV30" i="12"/>
  <c r="AN1" i="12"/>
  <c r="AM5" i="12"/>
  <c r="AM7" i="12"/>
  <c r="AI32" i="12"/>
  <c r="AJ29" i="12"/>
  <c r="AI30" i="12"/>
  <c r="GO12" i="12"/>
  <c r="GS10" i="12"/>
  <c r="GP2" i="12"/>
  <c r="CN12" i="12"/>
  <c r="CO2" i="12"/>
  <c r="FB12" i="12"/>
  <c r="FD2" i="12"/>
  <c r="BI2" i="12"/>
  <c r="BH12" i="12"/>
  <c r="BH10" i="12"/>
  <c r="CO10" i="12"/>
  <c r="CO12" i="12"/>
  <c r="CP2" i="12"/>
  <c r="AJ32" i="12"/>
  <c r="AK29" i="12"/>
  <c r="AJ30" i="12"/>
  <c r="GQ2" i="12"/>
  <c r="GP12" i="12"/>
  <c r="GP10" i="12"/>
  <c r="AO1" i="12"/>
  <c r="AN7" i="12"/>
  <c r="AN5" i="12"/>
  <c r="AN10" i="12"/>
  <c r="BJ2" i="12"/>
  <c r="BI12" i="12"/>
  <c r="FD12" i="12"/>
  <c r="FD10" i="12"/>
  <c r="FE2" i="12"/>
  <c r="AQ35" i="12"/>
  <c r="AP38" i="12"/>
  <c r="BK2" i="12"/>
  <c r="BJ10" i="12"/>
  <c r="BJ12" i="12"/>
  <c r="AK32" i="12"/>
  <c r="AL29" i="12"/>
  <c r="AK30" i="12"/>
  <c r="AR35" i="12"/>
  <c r="AQ36" i="12"/>
  <c r="AQ38" i="12"/>
  <c r="CQ2" i="12"/>
  <c r="CP10" i="12"/>
  <c r="CP12" i="12"/>
  <c r="AO7" i="12"/>
  <c r="AO5" i="12"/>
  <c r="AP1" i="12"/>
  <c r="GQ12" i="12"/>
  <c r="GU10" i="12"/>
  <c r="GR2" i="12"/>
  <c r="FF2" i="12"/>
  <c r="FE10" i="12"/>
  <c r="FE12" i="12"/>
  <c r="CQ10" i="12"/>
  <c r="CR2" i="12"/>
  <c r="CQ12" i="12"/>
  <c r="AP5" i="12"/>
  <c r="AP10" i="12"/>
  <c r="AQ1" i="12"/>
  <c r="AP7" i="12"/>
  <c r="AR38" i="12"/>
  <c r="AS35" i="12"/>
  <c r="AM29" i="12"/>
  <c r="AL30" i="12"/>
  <c r="AL32" i="12"/>
  <c r="FF12" i="12"/>
  <c r="FF10" i="12"/>
  <c r="FG2" i="12"/>
  <c r="GS2" i="12"/>
  <c r="GR10" i="12"/>
  <c r="GR12" i="12"/>
  <c r="BL2" i="12"/>
  <c r="BK12" i="12"/>
  <c r="GS12" i="12"/>
  <c r="GW10" i="12"/>
  <c r="GT2" i="12"/>
  <c r="FG12" i="12"/>
  <c r="FH2" i="12"/>
  <c r="AM30" i="12"/>
  <c r="AM32" i="12"/>
  <c r="AN29" i="12"/>
  <c r="AT35" i="12"/>
  <c r="AS36" i="12"/>
  <c r="AS38" i="12"/>
  <c r="AQ5" i="12"/>
  <c r="AR1" i="12"/>
  <c r="AQ7" i="12"/>
  <c r="BL12" i="12"/>
  <c r="BM2" i="12"/>
  <c r="BL10" i="12"/>
  <c r="CR12" i="12"/>
  <c r="CR10" i="12"/>
  <c r="CS2" i="12"/>
  <c r="AN32" i="12"/>
  <c r="AO29" i="12"/>
  <c r="AN30" i="12"/>
  <c r="FI2" i="12"/>
  <c r="FH12" i="12"/>
  <c r="AR7" i="12"/>
  <c r="AS1" i="12"/>
  <c r="AR10" i="12"/>
  <c r="AU35" i="12"/>
  <c r="AT38" i="12"/>
  <c r="GU2" i="12"/>
  <c r="GT10" i="12"/>
  <c r="GT12" i="12"/>
  <c r="BN2" i="12"/>
  <c r="BM12" i="12"/>
  <c r="CS12" i="12"/>
  <c r="CT2" i="12"/>
  <c r="AU36" i="12"/>
  <c r="AU38" i="12"/>
  <c r="AV35" i="12"/>
  <c r="AT1" i="12"/>
  <c r="AS7" i="12"/>
  <c r="GU12" i="12"/>
  <c r="GV2" i="12"/>
  <c r="GY10" i="12"/>
  <c r="BN10" i="12"/>
  <c r="BO2" i="12"/>
  <c r="BN12" i="12"/>
  <c r="AP29" i="12"/>
  <c r="AO30" i="12"/>
  <c r="AO32" i="12"/>
  <c r="FI12" i="12"/>
  <c r="FJ2" i="12"/>
  <c r="CT12" i="12"/>
  <c r="CU2" i="12"/>
  <c r="FK2" i="12"/>
  <c r="FJ12" i="12"/>
  <c r="BP2" i="12"/>
  <c r="BO12" i="12"/>
  <c r="AT7" i="12"/>
  <c r="AU1" i="12"/>
  <c r="AT5" i="12"/>
  <c r="AW35" i="12"/>
  <c r="AV38" i="12"/>
  <c r="GV12" i="12"/>
  <c r="GV10" i="12"/>
  <c r="GW2" i="12"/>
  <c r="AP32" i="12"/>
  <c r="AQ29" i="12"/>
  <c r="AP30" i="12"/>
  <c r="CV2" i="12"/>
  <c r="CU12" i="12"/>
  <c r="GX2" i="12"/>
  <c r="GW12" i="12"/>
  <c r="HA10" i="12"/>
  <c r="AX35" i="12"/>
  <c r="AW36" i="12"/>
  <c r="AW38" i="12"/>
  <c r="AV1" i="12"/>
  <c r="AU7" i="12"/>
  <c r="AQ32" i="12"/>
  <c r="AQ30" i="12"/>
  <c r="AR29" i="12"/>
  <c r="CV12" i="12"/>
  <c r="CW2" i="12"/>
  <c r="BP10" i="12"/>
  <c r="BQ2" i="12"/>
  <c r="BP12" i="12"/>
  <c r="FK12" i="12"/>
  <c r="FL2" i="12"/>
  <c r="AW1" i="12"/>
  <c r="AV7" i="12"/>
  <c r="AV5" i="12"/>
  <c r="CW12" i="12"/>
  <c r="CZ10" i="12"/>
  <c r="CX2" i="12"/>
  <c r="BR2" i="12"/>
  <c r="BQ12" i="12"/>
  <c r="AR32" i="12"/>
  <c r="AS29" i="12"/>
  <c r="AR30" i="12"/>
  <c r="AX38" i="12"/>
  <c r="AY35" i="12"/>
  <c r="FM2" i="12"/>
  <c r="FL12" i="12"/>
  <c r="GX10" i="12"/>
  <c r="GX12" i="12"/>
  <c r="GY2" i="12"/>
  <c r="AS30" i="12"/>
  <c r="AT29" i="12"/>
  <c r="AS32" i="12"/>
  <c r="CX12" i="12"/>
  <c r="CY2" i="12"/>
  <c r="FN2" i="12"/>
  <c r="FM12" i="12"/>
  <c r="AY38" i="12"/>
  <c r="AY36" i="12"/>
  <c r="AZ35" i="12"/>
  <c r="BR12" i="12"/>
  <c r="BR10" i="12"/>
  <c r="BS2" i="12"/>
  <c r="GY12" i="12"/>
  <c r="GZ2" i="12"/>
  <c r="HC10" i="12"/>
  <c r="AX1" i="12"/>
  <c r="AW7" i="12"/>
  <c r="GZ12" i="12"/>
  <c r="GZ10" i="12"/>
  <c r="HA2" i="12"/>
  <c r="CZ2" i="12"/>
  <c r="CY12" i="12"/>
  <c r="BS12" i="12"/>
  <c r="BT2" i="12"/>
  <c r="BA35" i="12"/>
  <c r="AZ38" i="12"/>
  <c r="AT32" i="12"/>
  <c r="AU29" i="12"/>
  <c r="AT30" i="12"/>
  <c r="FN12" i="12"/>
  <c r="FO2" i="12"/>
  <c r="AX7" i="12"/>
  <c r="AX5" i="12"/>
  <c r="AY1" i="12"/>
  <c r="AV29" i="12"/>
  <c r="AU32" i="12"/>
  <c r="AU30" i="12"/>
  <c r="BA38" i="12"/>
  <c r="BA36" i="12"/>
  <c r="BB35" i="12"/>
  <c r="FP2" i="12"/>
  <c r="FO12" i="12"/>
  <c r="BU2" i="12"/>
  <c r="BT12" i="12"/>
  <c r="BT10" i="12"/>
  <c r="CZ12" i="12"/>
  <c r="DA2" i="12"/>
  <c r="HB2" i="12"/>
  <c r="HE10" i="12"/>
  <c r="HA12" i="12"/>
  <c r="BA10" i="12"/>
  <c r="AY7" i="12"/>
  <c r="AY5" i="12"/>
  <c r="AZ1" i="12"/>
  <c r="BC35" i="12"/>
  <c r="BB38" i="12"/>
  <c r="BA1" i="12"/>
  <c r="AZ7" i="12"/>
  <c r="AZ5" i="12"/>
  <c r="HC2" i="12"/>
  <c r="HB12" i="12"/>
  <c r="HB10" i="12"/>
  <c r="DB2" i="12"/>
  <c r="DA12" i="12"/>
  <c r="BU12" i="12"/>
  <c r="BV2" i="12"/>
  <c r="FQ2" i="12"/>
  <c r="FP10" i="12"/>
  <c r="FP12" i="12"/>
  <c r="AW29" i="12"/>
  <c r="AV30" i="12"/>
  <c r="AV32" i="12"/>
  <c r="BA5" i="12"/>
  <c r="BB1" i="12"/>
  <c r="BA7" i="12"/>
  <c r="BC10" i="12"/>
  <c r="AW32" i="12"/>
  <c r="AW30" i="12"/>
  <c r="AX29" i="12"/>
  <c r="DB12" i="12"/>
  <c r="DC2" i="12"/>
  <c r="DB10" i="12"/>
  <c r="HG10" i="12"/>
  <c r="HC12" i="12"/>
  <c r="HD2" i="12"/>
  <c r="FR2" i="12"/>
  <c r="FQ12" i="12"/>
  <c r="BW2" i="12"/>
  <c r="BV12" i="12"/>
  <c r="BV10" i="12"/>
  <c r="BC36" i="12"/>
  <c r="BD35" i="12"/>
  <c r="BC38" i="12"/>
  <c r="DC12" i="12"/>
  <c r="DD2" i="12"/>
  <c r="DF10" i="12"/>
  <c r="AX30" i="12"/>
  <c r="AX32" i="12"/>
  <c r="AY29" i="12"/>
  <c r="BD38" i="12"/>
  <c r="BE35" i="12"/>
  <c r="BW12" i="12"/>
  <c r="BX2" i="12"/>
  <c r="FR12" i="12"/>
  <c r="FS2" i="12"/>
  <c r="HD12" i="12"/>
  <c r="HE2" i="12"/>
  <c r="HD10" i="12"/>
  <c r="BC1" i="12"/>
  <c r="BB7" i="12"/>
  <c r="BB5" i="12"/>
  <c r="BC7" i="12"/>
  <c r="BC5" i="12"/>
  <c r="BE10" i="12"/>
  <c r="BD1" i="12"/>
  <c r="HF2" i="12"/>
  <c r="HE12" i="12"/>
  <c r="HI10" i="12"/>
  <c r="BE38" i="12"/>
  <c r="BE36" i="12"/>
  <c r="BF35" i="12"/>
  <c r="AZ29" i="12"/>
  <c r="AY32" i="12"/>
  <c r="FT2" i="12"/>
  <c r="FS12" i="12"/>
  <c r="BX10" i="12"/>
  <c r="BX12" i="12"/>
  <c r="BY2" i="12"/>
  <c r="DD12" i="12"/>
  <c r="DG10" i="12"/>
  <c r="DE2" i="12"/>
  <c r="AZ32" i="12"/>
  <c r="BA29" i="12"/>
  <c r="BF38" i="12"/>
  <c r="BG35" i="12"/>
  <c r="HG2" i="12"/>
  <c r="HF10" i="12"/>
  <c r="HF12" i="12"/>
  <c r="DE12" i="12"/>
  <c r="DF2" i="12"/>
  <c r="DH10" i="12"/>
  <c r="BE1" i="12"/>
  <c r="BD5" i="12"/>
  <c r="BD7" i="12"/>
  <c r="FU2" i="12"/>
  <c r="FU12" i="12"/>
  <c r="FT12" i="12"/>
  <c r="BZ2" i="12"/>
  <c r="BY12" i="12"/>
  <c r="BZ10" i="12"/>
  <c r="BZ12" i="12"/>
  <c r="CA2" i="12"/>
  <c r="BF1" i="12"/>
  <c r="BE5" i="12"/>
  <c r="BG10" i="12"/>
  <c r="BE7" i="12"/>
  <c r="DI10" i="12"/>
  <c r="DF12" i="12"/>
  <c r="DG2" i="12"/>
  <c r="DG12" i="12"/>
  <c r="BB29" i="12"/>
  <c r="BA30" i="12"/>
  <c r="BA32" i="12"/>
  <c r="HH2" i="12"/>
  <c r="HG12" i="12"/>
  <c r="BH35" i="12"/>
  <c r="BG36" i="12"/>
  <c r="BG38" i="12"/>
  <c r="BH38" i="12"/>
  <c r="BI35" i="12"/>
  <c r="HH10" i="12"/>
  <c r="HI2" i="12"/>
  <c r="HH12" i="12"/>
  <c r="BB32" i="12"/>
  <c r="BB30" i="12"/>
  <c r="BC29" i="12"/>
  <c r="BF5" i="12"/>
  <c r="BG1" i="12"/>
  <c r="BF7" i="12"/>
  <c r="CA12" i="12"/>
  <c r="CA10" i="12"/>
  <c r="HJ2" i="12"/>
  <c r="HI12" i="12"/>
  <c r="BG7" i="12"/>
  <c r="BH1" i="12"/>
  <c r="BI10" i="12"/>
  <c r="BG5" i="12"/>
  <c r="BC30" i="12"/>
  <c r="BC32" i="12"/>
  <c r="BD29" i="12"/>
  <c r="BJ35" i="12"/>
  <c r="BI38" i="12"/>
  <c r="BI36" i="12"/>
  <c r="BJ38" i="12"/>
  <c r="BK35" i="12"/>
  <c r="BE29" i="12"/>
  <c r="BD32" i="12"/>
  <c r="BD30" i="12"/>
  <c r="BH7" i="12"/>
  <c r="BI1" i="12"/>
  <c r="BH5" i="12"/>
  <c r="HK2" i="12"/>
  <c r="HJ12" i="12"/>
  <c r="HJ10" i="12"/>
  <c r="HK12" i="12"/>
  <c r="HK10" i="12"/>
  <c r="BF29" i="12"/>
  <c r="BE30" i="12"/>
  <c r="BE32" i="12"/>
  <c r="BK38" i="12"/>
  <c r="BL35" i="12"/>
  <c r="BK36" i="12"/>
  <c r="BJ1" i="12"/>
  <c r="BI5" i="12"/>
  <c r="BK10" i="12"/>
  <c r="BI7" i="12"/>
  <c r="BM35" i="12"/>
  <c r="BL38" i="12"/>
  <c r="BJ5" i="12"/>
  <c r="BJ7" i="12"/>
  <c r="BK1" i="12"/>
  <c r="BF32" i="12"/>
  <c r="BG29" i="12"/>
  <c r="BF30" i="12"/>
  <c r="BL1" i="12"/>
  <c r="BK7" i="12"/>
  <c r="BK5" i="12"/>
  <c r="BH29" i="12"/>
  <c r="BG30" i="12"/>
  <c r="BG32" i="12"/>
  <c r="BM36" i="12"/>
  <c r="BM38" i="12"/>
  <c r="BN35" i="12"/>
  <c r="BN38" i="12"/>
  <c r="BO35" i="12"/>
  <c r="BH32" i="12"/>
  <c r="BH30" i="12"/>
  <c r="BI29" i="12"/>
  <c r="BM1" i="12"/>
  <c r="BL5" i="12"/>
  <c r="BL7" i="12"/>
  <c r="BI30" i="12"/>
  <c r="BI32" i="12"/>
  <c r="BJ29" i="12"/>
  <c r="BO38" i="12"/>
  <c r="BP35" i="12"/>
  <c r="BO36" i="12"/>
  <c r="BM5" i="12"/>
  <c r="BM7" i="12"/>
  <c r="BO10" i="12"/>
  <c r="BN1" i="12"/>
  <c r="BN5" i="12"/>
  <c r="BO1" i="12"/>
  <c r="BN7" i="12"/>
  <c r="BQ35" i="12"/>
  <c r="BP38" i="12"/>
  <c r="BJ30" i="12"/>
  <c r="BJ32" i="12"/>
  <c r="BK29" i="12"/>
  <c r="BQ38" i="12"/>
  <c r="BR35" i="12"/>
  <c r="BQ36" i="12"/>
  <c r="BO7" i="12"/>
  <c r="BO5" i="12"/>
  <c r="BQ10" i="12"/>
  <c r="BP1" i="12"/>
  <c r="BK32" i="12"/>
  <c r="BK30" i="12"/>
  <c r="BL29" i="12"/>
  <c r="BL32" i="12"/>
  <c r="BM29" i="12"/>
  <c r="BL30" i="12"/>
  <c r="BR38" i="12"/>
  <c r="BS35" i="12"/>
  <c r="BR36" i="12"/>
  <c r="BP7" i="12"/>
  <c r="BQ1" i="12"/>
  <c r="BP5" i="12"/>
  <c r="BS36" i="12"/>
  <c r="BS38" i="12"/>
  <c r="BT35" i="12"/>
  <c r="BM32" i="12"/>
  <c r="BN29" i="12"/>
  <c r="BM30" i="12"/>
  <c r="BQ5" i="12"/>
  <c r="BQ7" i="12"/>
  <c r="BS10" i="12"/>
  <c r="BR1" i="12"/>
  <c r="BN30" i="12"/>
  <c r="BN32" i="12"/>
  <c r="BO29" i="12"/>
  <c r="BT38" i="12"/>
  <c r="BU35" i="12"/>
  <c r="BS1" i="12"/>
  <c r="BR5" i="12"/>
  <c r="BR7" i="12"/>
  <c r="BU38" i="12"/>
  <c r="BV35" i="12"/>
  <c r="BU36" i="12"/>
  <c r="BU10" i="12"/>
  <c r="BS7" i="12"/>
  <c r="BS5" i="12"/>
  <c r="BT1" i="12"/>
  <c r="BO30" i="12"/>
  <c r="BO32" i="12"/>
  <c r="BP29" i="12"/>
  <c r="BP30" i="12"/>
  <c r="BP32" i="12"/>
  <c r="BQ29" i="12"/>
  <c r="BV38" i="12"/>
  <c r="BW35" i="12"/>
  <c r="BU1" i="12"/>
  <c r="BT7" i="12"/>
  <c r="BT5" i="12"/>
  <c r="BW36" i="12"/>
  <c r="BX35" i="12"/>
  <c r="BW38" i="12"/>
  <c r="BU7" i="12"/>
  <c r="BU5" i="12"/>
  <c r="BW10" i="12"/>
  <c r="BV1" i="12"/>
  <c r="BQ32" i="12"/>
  <c r="BQ30" i="12"/>
  <c r="BR29" i="12"/>
  <c r="BS29" i="12"/>
  <c r="BR30" i="12"/>
  <c r="BR32" i="12"/>
  <c r="BY35" i="12"/>
  <c r="BX38" i="12"/>
  <c r="BW1" i="12"/>
  <c r="BV5" i="12"/>
  <c r="BV7" i="12"/>
  <c r="BY10" i="12"/>
  <c r="BW5" i="12"/>
  <c r="BX1" i="12"/>
  <c r="BW7" i="12"/>
  <c r="BY38" i="12"/>
  <c r="BZ35" i="12"/>
  <c r="BY36" i="12"/>
  <c r="BS32" i="12"/>
  <c r="BS30" i="12"/>
  <c r="BT29" i="12"/>
  <c r="BT30" i="12"/>
  <c r="BT32" i="12"/>
  <c r="BU29" i="12"/>
  <c r="CA35" i="12"/>
  <c r="BZ38" i="12"/>
  <c r="BX5" i="12"/>
  <c r="BY1" i="12"/>
  <c r="BX7" i="12"/>
  <c r="BY5" i="12"/>
  <c r="BZ1" i="12"/>
  <c r="BY7" i="12"/>
  <c r="CB35" i="12"/>
  <c r="CA38" i="12"/>
  <c r="BV29" i="12"/>
  <c r="BU32" i="12"/>
  <c r="BU30" i="12"/>
  <c r="BW29" i="12"/>
  <c r="BV30" i="12"/>
  <c r="BV32" i="12"/>
  <c r="CA1" i="12"/>
  <c r="BZ5" i="12"/>
  <c r="BZ7" i="12"/>
  <c r="CC35" i="12"/>
  <c r="CB38" i="12"/>
  <c r="CB36" i="12"/>
  <c r="CC10" i="12"/>
  <c r="CB1" i="12"/>
  <c r="CA7" i="12"/>
  <c r="CA5" i="12"/>
  <c r="CD35" i="12"/>
  <c r="CC38" i="12"/>
  <c r="BW32" i="12"/>
  <c r="BW30" i="12"/>
  <c r="BX29" i="12"/>
  <c r="BX32" i="12"/>
  <c r="BY29" i="12"/>
  <c r="BX30" i="12"/>
  <c r="CC1" i="12"/>
  <c r="CB7" i="12"/>
  <c r="CD36" i="12"/>
  <c r="CE35" i="12"/>
  <c r="CD38" i="12"/>
  <c r="CF35" i="12"/>
  <c r="CE38" i="12"/>
  <c r="BY30" i="12"/>
  <c r="BY32" i="12"/>
  <c r="BZ29" i="12"/>
  <c r="CC7" i="12"/>
  <c r="CD1" i="12"/>
  <c r="BZ30" i="12"/>
  <c r="CA29" i="12"/>
  <c r="BZ32" i="12"/>
  <c r="CE1" i="12"/>
  <c r="CD7" i="12"/>
  <c r="CF38" i="12"/>
  <c r="CG35" i="12"/>
  <c r="CF36" i="12"/>
  <c r="CA30" i="12"/>
  <c r="CB29" i="12"/>
  <c r="CA32" i="12"/>
  <c r="CG38" i="12"/>
  <c r="CH35" i="12"/>
  <c r="CG36" i="12"/>
  <c r="CF1" i="12"/>
  <c r="CE7" i="12"/>
  <c r="CG10" i="12"/>
  <c r="CF7" i="12"/>
  <c r="CG1" i="12"/>
  <c r="CB30" i="12"/>
  <c r="CB32" i="12"/>
  <c r="CC29" i="12"/>
  <c r="CH38" i="12"/>
  <c r="CH36" i="12"/>
  <c r="CI35" i="12"/>
  <c r="CI38" i="12"/>
  <c r="CI36" i="12"/>
  <c r="CJ35" i="12"/>
  <c r="CH1" i="12"/>
  <c r="CG7" i="12"/>
  <c r="CD29" i="12"/>
  <c r="CC32" i="12"/>
  <c r="CC30" i="12"/>
  <c r="CD32" i="12"/>
  <c r="CD30" i="12"/>
  <c r="CE29" i="12"/>
  <c r="CJ10" i="12"/>
  <c r="CI1" i="12"/>
  <c r="CH7" i="12"/>
  <c r="CK35" i="12"/>
  <c r="CJ38" i="12"/>
  <c r="CJ1" i="12"/>
  <c r="CI7" i="12"/>
  <c r="CL35" i="12"/>
  <c r="CK38" i="12"/>
  <c r="CE32" i="12"/>
  <c r="CF29" i="12"/>
  <c r="CE30" i="12"/>
  <c r="CF32" i="12"/>
  <c r="CF30" i="12"/>
  <c r="CG29" i="12"/>
  <c r="CM35" i="12"/>
  <c r="CL38" i="12"/>
  <c r="CK1" i="12"/>
  <c r="CJ7" i="12"/>
  <c r="CL10" i="12"/>
  <c r="CK7" i="12"/>
  <c r="CL1" i="12"/>
  <c r="CK5" i="12"/>
  <c r="CN35" i="12"/>
  <c r="CM38" i="12"/>
  <c r="CG30" i="12"/>
  <c r="CH29" i="12"/>
  <c r="CG32" i="12"/>
  <c r="CH30" i="12"/>
  <c r="CI29" i="12"/>
  <c r="CH32" i="12"/>
  <c r="CO35" i="12"/>
  <c r="CN38" i="12"/>
  <c r="CL5" i="12"/>
  <c r="CL7" i="12"/>
  <c r="CN10" i="12"/>
  <c r="CM1" i="12"/>
  <c r="CM7" i="12"/>
  <c r="CN1" i="12"/>
  <c r="CO38" i="12"/>
  <c r="CP35" i="12"/>
  <c r="CI30" i="12"/>
  <c r="CJ29" i="12"/>
  <c r="CI32" i="12"/>
  <c r="CO1" i="12"/>
  <c r="CN7" i="12"/>
  <c r="CJ32" i="12"/>
  <c r="CJ30" i="12"/>
  <c r="CK29" i="12"/>
  <c r="CQ35" i="12"/>
  <c r="CP38" i="12"/>
  <c r="CR35" i="12"/>
  <c r="CQ38" i="12"/>
  <c r="CK30" i="12"/>
  <c r="CL29" i="12"/>
  <c r="CK32" i="12"/>
  <c r="CP1" i="12"/>
  <c r="CO7" i="12"/>
  <c r="CQ1" i="12"/>
  <c r="CP7" i="12"/>
  <c r="CL30" i="12"/>
  <c r="CM29" i="12"/>
  <c r="CL32" i="12"/>
  <c r="CS35" i="12"/>
  <c r="CR38" i="12"/>
  <c r="CM32" i="12"/>
  <c r="CN29" i="12"/>
  <c r="CT35" i="12"/>
  <c r="CS38" i="12"/>
  <c r="CS36" i="12"/>
  <c r="CQ7" i="12"/>
  <c r="CQ5" i="12"/>
  <c r="CR1" i="12"/>
  <c r="CS10" i="12"/>
  <c r="CR7" i="12"/>
  <c r="CS1" i="12"/>
  <c r="CR5" i="12"/>
  <c r="CU35" i="12"/>
  <c r="CT38" i="12"/>
  <c r="CN32" i="12"/>
  <c r="CO29" i="12"/>
  <c r="CS7" i="12"/>
  <c r="CS5" i="12"/>
  <c r="CT1" i="12"/>
  <c r="CP29" i="12"/>
  <c r="CO32" i="12"/>
  <c r="CU38" i="12"/>
  <c r="CV35" i="12"/>
  <c r="CW35" i="12"/>
  <c r="CV38" i="12"/>
  <c r="CQ29" i="12"/>
  <c r="CP32" i="12"/>
  <c r="CU1" i="12"/>
  <c r="CT7" i="12"/>
  <c r="CT5" i="12"/>
  <c r="CV1" i="12"/>
  <c r="CU5" i="12"/>
  <c r="CU7" i="12"/>
  <c r="CQ32" i="12"/>
  <c r="CR29" i="12"/>
  <c r="CX35" i="12"/>
  <c r="CW38" i="12"/>
  <c r="CR32" i="12"/>
  <c r="CS29" i="12"/>
  <c r="CY35" i="12"/>
  <c r="CX38" i="12"/>
  <c r="CV5" i="12"/>
  <c r="CV7" i="12"/>
  <c r="CW1" i="12"/>
  <c r="CX1" i="12"/>
  <c r="CW5" i="12"/>
  <c r="CW7" i="12"/>
  <c r="CT29" i="12"/>
  <c r="CS32" i="12"/>
  <c r="CY38" i="12"/>
  <c r="CY36" i="12"/>
  <c r="CZ35" i="12"/>
  <c r="DA35" i="12"/>
  <c r="CZ37" i="12"/>
  <c r="CZ36" i="12"/>
  <c r="CZ38" i="12"/>
  <c r="CU29" i="12"/>
  <c r="CT32" i="12"/>
  <c r="CX7" i="12"/>
  <c r="CY1" i="12"/>
  <c r="CX5" i="12"/>
  <c r="CY7" i="12"/>
  <c r="CZ1" i="12"/>
  <c r="CY5" i="12"/>
  <c r="CV29" i="12"/>
  <c r="CU32" i="12"/>
  <c r="DA38" i="12"/>
  <c r="DA36" i="12"/>
  <c r="DB35" i="12"/>
  <c r="DA37" i="12"/>
  <c r="DA1" i="12"/>
  <c r="CZ5" i="12"/>
  <c r="CZ7" i="12"/>
  <c r="DB36" i="12"/>
  <c r="DC35" i="12"/>
  <c r="DB37" i="12"/>
  <c r="DB38" i="12"/>
  <c r="CV30" i="12"/>
  <c r="CW29" i="12"/>
  <c r="CV32" i="12"/>
  <c r="CW32" i="12"/>
  <c r="CX29" i="12"/>
  <c r="DC37" i="12"/>
  <c r="DC36" i="12"/>
  <c r="DC38" i="12"/>
  <c r="DD35" i="12"/>
  <c r="DA5" i="12"/>
  <c r="DA7" i="12"/>
  <c r="DB1" i="12"/>
  <c r="DB7" i="12"/>
  <c r="DC1" i="12"/>
  <c r="DB5" i="12"/>
  <c r="DD38" i="12"/>
  <c r="DD37" i="12"/>
  <c r="DE35" i="12"/>
  <c r="DD36" i="12"/>
  <c r="CX32" i="12"/>
  <c r="CY29" i="12"/>
  <c r="DE36" i="12"/>
  <c r="DE37" i="12"/>
  <c r="DE38" i="12"/>
  <c r="DF35" i="12"/>
  <c r="CY32" i="12"/>
  <c r="CZ29" i="12"/>
  <c r="DC5" i="12"/>
  <c r="DC7" i="12"/>
  <c r="DD1" i="12"/>
  <c r="CZ32" i="12"/>
  <c r="DA29" i="12"/>
  <c r="DA32" i="12"/>
  <c r="DD7" i="12"/>
  <c r="DD5" i="12"/>
  <c r="DF36" i="12"/>
  <c r="DG35" i="12"/>
  <c r="DF37" i="12"/>
  <c r="DF38" i="12"/>
  <c r="DH35" i="12"/>
  <c r="DG38" i="12"/>
  <c r="DG37" i="12"/>
  <c r="DG36" i="12"/>
  <c r="DI35" i="12"/>
  <c r="DH36" i="12"/>
  <c r="DH38" i="12"/>
  <c r="DH37" i="12"/>
  <c r="DI37" i="12"/>
  <c r="DI36" i="12"/>
  <c r="DJ35" i="12"/>
  <c r="DI38" i="12"/>
  <c r="DK35" i="12"/>
  <c r="DJ38" i="12"/>
  <c r="DJ36" i="12"/>
  <c r="DJ37" i="12"/>
  <c r="DK38" i="12"/>
  <c r="DK37" i="12"/>
  <c r="DK36" i="12"/>
  <c r="DL35" i="12"/>
  <c r="DL38" i="12"/>
  <c r="DL36" i="12"/>
  <c r="DL37" i="12"/>
  <c r="Q12" i="12" l="1"/>
  <c r="Q32" i="12"/>
  <c r="P12" i="12"/>
  <c r="Z15" i="12"/>
  <c r="AB15" i="12"/>
</calcChain>
</file>

<file path=xl/comments1.xml><?xml version="1.0" encoding="utf-8"?>
<comments xmlns="http://schemas.openxmlformats.org/spreadsheetml/2006/main">
  <authors>
    <author>Fallmann Hubert</author>
  </authors>
  <commentList>
    <comment ref="A60" authorId="0" shapeId="0">
      <text>
        <r>
          <rPr>
            <b/>
            <sz val="9"/>
            <color indexed="8"/>
            <rFont val="Segoe UI"/>
            <family val="2"/>
            <charset val="1"/>
          </rPr>
          <t>Fallmann Hubert:</t>
        </r>
        <r>
          <rPr>
            <sz val="9"/>
            <color indexed="8"/>
            <rFont val="Segoe UI"/>
            <family val="2"/>
            <charset val="1"/>
          </rPr>
          <t xml:space="preserve">
</t>
        </r>
        <r>
          <rPr>
            <sz val="9"/>
            <color indexed="8"/>
            <rFont val="Segoe UI"/>
            <family val="2"/>
            <charset val="1"/>
          </rPr>
          <t>Used as constant on ist own "Yes"</t>
        </r>
      </text>
    </comment>
    <comment ref="A61" authorId="0" shapeId="0">
      <text>
        <r>
          <rPr>
            <b/>
            <sz val="9"/>
            <color indexed="8"/>
            <rFont val="Segoe UI"/>
            <family val="2"/>
            <charset val="1"/>
          </rPr>
          <t>Fallmann Hubert:</t>
        </r>
        <r>
          <rPr>
            <sz val="9"/>
            <color indexed="8"/>
            <rFont val="Segoe UI"/>
            <family val="2"/>
            <charset val="1"/>
          </rPr>
          <t xml:space="preserve">
</t>
        </r>
        <r>
          <rPr>
            <sz val="9"/>
            <color indexed="8"/>
            <rFont val="Segoe UI"/>
            <family val="2"/>
            <charset val="1"/>
          </rPr>
          <t>Used as a constant on ist own "No"</t>
        </r>
      </text>
    </comment>
  </commentList>
</comments>
</file>

<file path=xl/comments2.xml><?xml version="1.0" encoding="utf-8"?>
<comments xmlns="http://schemas.openxmlformats.org/spreadsheetml/2006/main">
  <authors>
    <author>Hubert Fallmann</author>
  </authors>
  <commentList>
    <comment ref="A23" authorId="0" shapeId="0">
      <text>
        <r>
          <rPr>
            <b/>
            <sz val="8"/>
            <color indexed="8"/>
            <rFont val="Tahoma"/>
            <family val="2"/>
          </rPr>
          <t>For Member States:</t>
        </r>
        <r>
          <rPr>
            <sz val="8"/>
            <color indexed="8"/>
            <rFont val="Tahoma"/>
            <family val="2"/>
          </rPr>
          <t xml:space="preserve">
If you make changes to this file, please list your Competent Authorities below the "Please select".
</t>
        </r>
      </text>
    </comment>
  </commentList>
</comments>
</file>

<file path=xl/comments3.xml><?xml version="1.0" encoding="utf-8"?>
<comments xmlns="http://schemas.openxmlformats.org/spreadsheetml/2006/main">
  <authors>
    <author>Auditor Comment</author>
  </authors>
  <commentList>
    <comment ref="B671" authorId="0" shapeId="0">
      <text>
        <r>
          <rPr>
            <b/>
            <sz val="9"/>
            <color indexed="8"/>
            <rFont val="Tahoma"/>
            <family val="2"/>
          </rPr>
          <t>Auditor Comment:</t>
        </r>
        <r>
          <rPr>
            <sz val="9"/>
            <color indexed="8"/>
            <rFont val="Tahoma"/>
            <family val="2"/>
          </rPr>
          <t xml:space="preserve">
</t>
        </r>
        <r>
          <rPr>
            <sz val="9"/>
            <color indexed="8"/>
            <rFont val="Tahoma"/>
            <family val="2"/>
          </rPr>
          <t xml:space="preserve">Added this section to ensure only the correct sheets are showing when submitted, so as to avoid confustion.
</t>
        </r>
      </text>
    </comment>
  </commentList>
</comments>
</file>

<file path=xl/sharedStrings.xml><?xml version="1.0" encoding="utf-8"?>
<sst xmlns="http://schemas.openxmlformats.org/spreadsheetml/2006/main" count="1680" uniqueCount="1503">
  <si>
    <t>-</t>
  </si>
  <si>
    <t>1.</t>
  </si>
  <si>
    <t>2.</t>
  </si>
  <si>
    <t>3.</t>
  </si>
  <si>
    <t>2b) Opinion Statement (CORSIA)</t>
  </si>
  <si>
    <t>-- select --</t>
  </si>
  <si>
    <t>Annual CO2e Emissions report</t>
  </si>
  <si>
    <t>2a) Opinion Statement (Avi)</t>
  </si>
  <si>
    <t>Annual non-CO2 aviation effects report</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</si>
  <si>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</si>
  <si>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</si>
  <si>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</si>
  <si>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</si>
  <si>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</si>
  <si>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</si>
  <si>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</si>
  <si>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</si>
  <si>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</si>
  <si>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</si>
  <si>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</si>
  <si>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</si>
  <si>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</si>
  <si>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</si>
  <si>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</si>
  <si>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</si>
  <si>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</si>
  <si>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</si>
  <si>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</si>
  <si>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</si>
  <si>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</si>
  <si>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</si>
  <si>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</si>
  <si>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</si>
  <si>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</si>
  <si>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</si>
  <si>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</si>
  <si>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</si>
  <si>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</si>
  <si>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</si>
  <si>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</si>
  <si>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</si>
  <si>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</si>
  <si>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D.</t>
  </si>
  <si>
    <t>D1</t>
  </si>
  <si>
    <t>D2</t>
  </si>
  <si>
    <t>D3</t>
  </si>
  <si>
    <t>D4</t>
  </si>
  <si>
    <t>D5</t>
  </si>
  <si>
    <t>D6</t>
  </si>
  <si>
    <t>D7</t>
  </si>
  <si>
    <t>D8</t>
  </si>
  <si>
    <t>D9</t>
  </si>
  <si>
    <t>D10</t>
  </si>
  <si>
    <t>E.</t>
  </si>
  <si>
    <t>E1</t>
  </si>
  <si>
    <t>E2</t>
  </si>
  <si>
    <t>E3</t>
  </si>
  <si>
    <t>E4</t>
  </si>
  <si>
    <t>E5</t>
  </si>
  <si>
    <t>E6</t>
  </si>
  <si>
    <t>E7</t>
  </si>
  <si>
    <t>E8</t>
  </si>
  <si>
    <t>E9</t>
  </si>
  <si>
    <t>E10</t>
  </si>
  <si>
    <t>&lt; Select Relevant guidance documents from the list &gt;</t>
  </si>
  <si>
    <t>Insttallation lines</t>
  </si>
  <si>
    <t>Aviation lines</t>
  </si>
  <si>
    <t>New field 2025</t>
  </si>
  <si>
    <t>new field 2022</t>
  </si>
  <si>
    <t>#</t>
  </si>
  <si>
    <t>4.</t>
  </si>
  <si>
    <t>5.</t>
  </si>
  <si>
    <t>6.</t>
  </si>
  <si>
    <t>7.</t>
  </si>
  <si>
    <t>8.</t>
  </si>
  <si>
    <t>9.</t>
  </si>
  <si>
    <t>10.</t>
  </si>
  <si>
    <t>Option A:</t>
  </si>
  <si>
    <t>Option A</t>
  </si>
  <si>
    <t>Option B</t>
  </si>
  <si>
    <t>Option C</t>
  </si>
  <si>
    <t>Swiss ETS - Additional information</t>
  </si>
  <si>
    <t>CORSIA</t>
  </si>
  <si>
    <t>New field for 2025</t>
  </si>
  <si>
    <t>Corsia</t>
  </si>
  <si>
    <t>New field 2022</t>
  </si>
  <si>
    <t>Non-CO2</t>
  </si>
  <si>
    <t>AnnexIActivities</t>
  </si>
  <si>
    <t>SiteVisit</t>
  </si>
  <si>
    <t>No</t>
  </si>
  <si>
    <t>RulesCompliance</t>
  </si>
  <si>
    <t>RulesCompliance2</t>
  </si>
  <si>
    <t>RulesCompliance3</t>
  </si>
  <si>
    <t>PrinciplesCompliance</t>
  </si>
  <si>
    <t>PrinciplesCompliance2</t>
  </si>
  <si>
    <t>YesNo</t>
  </si>
  <si>
    <t>accreditedcertified</t>
  </si>
  <si>
    <t>Category</t>
  </si>
  <si>
    <t>A</t>
  </si>
  <si>
    <t>B</t>
  </si>
  <si>
    <t>C</t>
  </si>
  <si>
    <t>SmallLowEmitter</t>
  </si>
  <si>
    <t>ReportingYear</t>
  </si>
  <si>
    <t>SmallEmitterDerogations</t>
  </si>
  <si>
    <t>SchemeType</t>
  </si>
  <si>
    <t>AviationReportType</t>
  </si>
  <si>
    <t>MaterialityThreshold</t>
  </si>
  <si>
    <t>RulescomplianceTKM</t>
  </si>
  <si>
    <t>SelectYesNo</t>
  </si>
  <si>
    <t>NameMissing</t>
  </si>
  <si>
    <t>ReportingScope</t>
  </si>
  <si>
    <t>Materiality</t>
  </si>
  <si>
    <t>Name Range for Drop Down menu</t>
  </si>
  <si>
    <t>MaterialityEUETS</t>
  </si>
  <si>
    <t>MaterialitySum</t>
  </si>
  <si>
    <t>MaterialitySeparately</t>
  </si>
  <si>
    <t>MaterialitySwiss</t>
  </si>
  <si>
    <t>Materiality_NonCO2</t>
  </si>
  <si>
    <t>VOS_Type</t>
  </si>
  <si>
    <t>NonCO2_Tool</t>
  </si>
  <si>
    <t>AO_Type</t>
  </si>
  <si>
    <t>Type of aircraft operator</t>
  </si>
  <si>
    <t>Small emitter</t>
  </si>
  <si>
    <t>Aircraft operator emitting less than 3000 tonnes CO2</t>
  </si>
  <si>
    <t>CompetentAuthority</t>
  </si>
  <si>
    <t>Number</t>
  </si>
  <si>
    <t>TEXT (Language Version)</t>
  </si>
  <si>
    <t>TEXT (English Original)</t>
  </si>
  <si>
    <t xml:space="preserve">VERIFICATION REPORT </t>
  </si>
  <si>
    <t>; 'Guidelines and Conditions'!$B$1</t>
  </si>
  <si>
    <r>
      <t>For the verification of operator's emission reports, aircraft operator's emission reports and non-CO</t>
    </r>
    <r>
      <rPr>
        <b/>
        <sz val="9"/>
        <rFont val="Arial"/>
        <family val="2"/>
      </rPr>
      <t>2</t>
    </r>
    <r>
      <rPr>
        <b/>
        <sz val="10"/>
        <rFont val="Arial"/>
        <family val="2"/>
      </rPr>
      <t xml:space="preserve"> aviation effects reports</t>
    </r>
  </si>
  <si>
    <t>; 'Guidelines and Conditions'!$B$2</t>
  </si>
  <si>
    <t>Before you use this file, please carry out the following steps:</t>
  </si>
  <si>
    <t>; 'Guidelines and Conditions'!$B$4</t>
  </si>
  <si>
    <t>(a)  Read carefully 'How to use this file'. These are the instructions for filling this template.</t>
  </si>
  <si>
    <t>; 'Guidelines and Conditions'!$B$5</t>
  </si>
  <si>
    <t>(b)  Identify the Competent Authority (CA) to which the operator or aircraft operator whose report you are verifying, has to submit the verified report. Note that "Member State" here means all States which are participating in the EU ETS, not only EU Member States.</t>
  </si>
  <si>
    <t>; 'Guidelines and Conditions'!$B$6</t>
  </si>
  <si>
    <t>(c)  Check the CA's webpage or directly contact the CA in order to find out if you have the correct version of the template. The template version (in particular the reference file name) is clearly indicated on the cover page of this file.</t>
  </si>
  <si>
    <t>; 'Guidelines and Conditions'!$B$7</t>
  </si>
  <si>
    <t>(d) Some Member States may require you to use an alternative system, such as internet-based form instead of a spreadsheet. Check your Member State requirements. In this case the CA will provide further information to you.</t>
  </si>
  <si>
    <t>; 'Guidelines and Conditions'!$B$8</t>
  </si>
  <si>
    <t>Go to 'How to use this file'</t>
  </si>
  <si>
    <t>; 'Guidelines and Conditions'!$B$10</t>
  </si>
  <si>
    <t>Guidelines and Conditions</t>
  </si>
  <si>
    <t>; 'Guidelines and Conditions'!$C$12</t>
  </si>
  <si>
    <t xml:space="preserve">Article 15 of Directive 2003/87/EC requires Member States to ensure that the reports submitted by operators and aircraft operators, pursuant to Article 14 of that Directive, are verified in accordance with Commission Regulation (EU) No. 600/2012 on the verification of greenhouse gas emission reports and tonne-kilometre reports and the accreditation of verifiers pursuant to Directive 2003/87/EC. </t>
  </si>
  <si>
    <t>; 'Guidelines and Conditions'!$C$14</t>
  </si>
  <si>
    <t>The Directive can be downloaded from:</t>
  </si>
  <si>
    <t>; 'Guidelines and Conditions'!$C$15</t>
  </si>
  <si>
    <t xml:space="preserve">http://eur-lex.europa.eu/LexUriServ/LexUriServ.do?uri=CONSLEG:2003L0087:20090625:EN:PDF </t>
  </si>
  <si>
    <t>See translations line 398</t>
  </si>
  <si>
    <t>The Accreditation and Verification Regulation (Commission Regulation (EU) No. 600/2012 (hereinafter the "AVR"), defines further requirements for accreditation of verifiers and the verification of emission reports and tonne-kilometre reports.</t>
  </si>
  <si>
    <t>See translations line 399</t>
  </si>
  <si>
    <t xml:space="preserve">The AVR can be downloaded from: </t>
  </si>
  <si>
    <t>; 'Guidelines and Conditions'!$C$19</t>
  </si>
  <si>
    <t xml:space="preserve">http://eur-lex.europa.eu/LexUriServ/LexUriServ.do?uri=OJ:L:2012:181:0001:0029:EN:PDF  </t>
  </si>
  <si>
    <t>See translations line 400</t>
  </si>
  <si>
    <r>
      <t>Article 6 of the AVR spells out the objective of verification to ensure the reliability of the information in the emissions or non-CO</t>
    </r>
    <r>
      <rPr>
        <sz val="8"/>
        <rFont val="Arial"/>
        <family val="2"/>
      </rPr>
      <t>2</t>
    </r>
    <r>
      <rPr>
        <sz val="10"/>
        <rFont val="Arial"/>
        <family val="2"/>
      </rPr>
      <t xml:space="preserve"> aviation effects:</t>
    </r>
  </si>
  <si>
    <t>; 'Guidelines and Conditions'!$C$22</t>
  </si>
  <si>
    <r>
      <t>A verified emissions report or non-CO</t>
    </r>
    <r>
      <rPr>
        <sz val="8"/>
        <rFont val="Arial"/>
        <family val="2"/>
      </rPr>
      <t>2</t>
    </r>
    <r>
      <rPr>
        <sz val="10"/>
        <rFont val="Arial"/>
        <family val="2"/>
      </rPr>
      <t xml:space="preserve"> aviation effects reports shall be reliable for users. It shall represent faithfully that which it either purports to represent or may reasonably be expected to represent. The process of verifying emission reports or non-CO</t>
    </r>
    <r>
      <rPr>
        <sz val="8"/>
        <rFont val="Arial"/>
        <family val="2"/>
      </rPr>
      <t>2</t>
    </r>
    <r>
      <rPr>
        <sz val="10"/>
        <rFont val="Arial"/>
        <family val="2"/>
      </rPr>
      <t xml:space="preserve"> aviation effects reports shall be an effective and reliable tool in support of quality assurance and quality control procedures, providing information upon which an operator or aircraft operator can act to improve performance in monitoring and reporting emissions or non-CO</t>
    </r>
    <r>
      <rPr>
        <sz val="8"/>
        <rFont val="Arial"/>
        <family val="2"/>
      </rPr>
      <t>2</t>
    </r>
    <r>
      <rPr>
        <sz val="10"/>
        <rFont val="Arial"/>
        <family val="2"/>
      </rPr>
      <t xml:space="preserve"> aviation effects.</t>
    </r>
  </si>
  <si>
    <t>; 'Guidelines and Conditions'!$C$23</t>
  </si>
  <si>
    <r>
      <t>Furthermore, in accordance with Annex V of Directive 2003/87/EC and the AVR, the verifier should apply a risk based approach with the aim of reaching a verification opinion providing reasonable assurance that the emissions report or non-CO</t>
    </r>
    <r>
      <rPr>
        <sz val="8"/>
        <rFont val="Arial"/>
        <family val="2"/>
      </rPr>
      <t>2</t>
    </r>
    <r>
      <rPr>
        <sz val="10"/>
        <rFont val="Arial"/>
        <family val="2"/>
      </rPr>
      <t xml:space="preserve"> aviation effects report is free from material misstatements and that the report can be verified as satisfactory.</t>
    </r>
  </si>
  <si>
    <t>; 'Guidelines and Conditions'!$C$25</t>
  </si>
  <si>
    <r>
      <t>Article 27(1) states that the conclusions on the verification of the operator's or aircraft operator's report and the verification opinion are submitted in a verification report:</t>
    </r>
    <r>
      <rPr>
        <i/>
        <sz val="10"/>
        <rFont val="Arial"/>
        <family val="2"/>
      </rPr>
      <t/>
    </r>
  </si>
  <si>
    <t>; 'Guidelines and Conditions'!$C$27</t>
  </si>
  <si>
    <r>
      <t>Based on the information collected during the verification, the verifier shall issue a verification report to the operator or aircraft operator on each emission report or non-CO</t>
    </r>
    <r>
      <rPr>
        <sz val="8"/>
        <rFont val="Arial"/>
        <family val="2"/>
      </rPr>
      <t>2</t>
    </r>
    <r>
      <rPr>
        <sz val="10"/>
        <rFont val="Arial"/>
        <family val="2"/>
      </rPr>
      <t xml:space="preserve"> aviation effects report that was subject to verification. </t>
    </r>
  </si>
  <si>
    <t>; 'Guidelines and Conditions'!$C$28</t>
  </si>
  <si>
    <r>
      <t xml:space="preserve">And Article 27 (2) of the AVR requires: </t>
    </r>
    <r>
      <rPr>
        <i/>
        <sz val="10"/>
        <rFont val="Arial"/>
        <family val="2"/>
      </rPr>
      <t/>
    </r>
  </si>
  <si>
    <t>; 'Guidelines and Conditions'!$C$30</t>
  </si>
  <si>
    <t xml:space="preserve">The operator or aircraft operator shall submit the verification report to the competent authority together with the operator’s or aircraft operator’s report concerned. </t>
  </si>
  <si>
    <t>; 'Guidelines and Conditions'!$C$31</t>
  </si>
  <si>
    <r>
      <t>This file constitutes the Verification Report template that has been developed by the Commission services as part of a series of guidance documents and electronic templates supporting  an EU-wide harmonised interpretation of the AVR. The template aims to provide a standardised, harmonised and consistent way of reporting on the verification of the operator's annual emission report, the verification of aircraft operator's emission reports and non-CO</t>
    </r>
    <r>
      <rPr>
        <sz val="8"/>
        <rFont val="Arial"/>
        <family val="2"/>
      </rPr>
      <t>2</t>
    </r>
    <r>
      <rPr>
        <sz val="10"/>
        <rFont val="Arial"/>
        <family val="2"/>
      </rPr>
      <t xml:space="preserve"> aviation effects reports. This Verification Report template represents the views of the Commission services at the time of publication.</t>
    </r>
  </si>
  <si>
    <t>; 'Guidelines and Conditions'!$C$33</t>
  </si>
  <si>
    <t>This is the version of the Verification Report template, as unanimously re-endorsed by the Climate Change Committee by written procedure in August 2016.</t>
  </si>
  <si>
    <t>See translations line 403</t>
  </si>
  <si>
    <t>The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t>
  </si>
  <si>
    <t>; 'Guidelines and Conditions'!$C$38</t>
  </si>
  <si>
    <t>Guidance on the contents of this verification report template is provided in the key guidance note on the verification report. Please consult this guidance note when completing the verification report template.</t>
  </si>
  <si>
    <t>; 'Guidelines and Conditions'!$C$40</t>
  </si>
  <si>
    <t>All guidance documents and templates developed by the Commission Services on the AVR can be found at:</t>
  </si>
  <si>
    <t>; 'Guidelines and Conditions'!$C$42</t>
  </si>
  <si>
    <t xml:space="preserve">http://ec.europa.eu/clima/policies/ets/monitoring/index_en.htm </t>
  </si>
  <si>
    <t>See translations line 404</t>
  </si>
  <si>
    <t>Information sources</t>
  </si>
  <si>
    <t>; 'Guidelines and Conditions'!$B$45</t>
  </si>
  <si>
    <t>EU Websites:</t>
  </si>
  <si>
    <t>; 'Guidelines and Conditions'!$B$46</t>
  </si>
  <si>
    <t>EU Legistlation:</t>
  </si>
  <si>
    <t>See translations line 405</t>
  </si>
  <si>
    <t>http://eur-lex.europa.eu/en/index.htm</t>
  </si>
  <si>
    <t>; 'Guidelines and Conditions'!$E$47</t>
  </si>
  <si>
    <t>EU ETS general:</t>
  </si>
  <si>
    <t>; 'Guidelines and Conditions'!$C$48</t>
  </si>
  <si>
    <t>http://ec.europa.eu/clima/policies/ets/index_en.htm</t>
  </si>
  <si>
    <t>See translations line 406</t>
  </si>
  <si>
    <t xml:space="preserve">Monitoring and Reporting in the EU ETS: 
    </t>
  </si>
  <si>
    <t>; 'Guidelines and Conditions'!$C$49</t>
  </si>
  <si>
    <t>Other websites:</t>
  </si>
  <si>
    <t>; 'Guidelines and Conditions'!$B$50</t>
  </si>
  <si>
    <t>&lt;to be provided by Member State&gt;</t>
  </si>
  <si>
    <t>; 'Guidelines and Conditions'!$C$51</t>
  </si>
  <si>
    <t>Helpdesk:</t>
  </si>
  <si>
    <t>; 'Guidelines and Conditions'!$B$54</t>
  </si>
  <si>
    <t>&lt;to be provided by Member State, if relevant&gt;</t>
  </si>
  <si>
    <t>; 'Guidelines and Conditions'!$B$55</t>
  </si>
  <si>
    <t>Member State-specific guidance is listed here:</t>
  </si>
  <si>
    <t>; 'Guidelines and Conditions'!$B$57; 'Annex 2 - basis of work (Inst)'!$B$31; 'Annex 2 - basis of work (Avi)'!$B$31</t>
  </si>
  <si>
    <t>Language version:</t>
  </si>
  <si>
    <t>; 'Guidelines and Conditions'!$B$69</t>
  </si>
  <si>
    <t>Reference filename:</t>
  </si>
  <si>
    <t>; 'Guidelines and Conditions'!$B$70</t>
  </si>
  <si>
    <t>How to use this file</t>
  </si>
  <si>
    <t>; 'READ ME How to use this file'!$B$1</t>
  </si>
  <si>
    <t>This verification report template comprises the following listed sheets. 
For Aviation there are three relevant sheets:   2a) Opinion Statement (Aviation) which covers the EU ETS and Swiss ETS; 2b) Opinion Statement (CORSIA) which covers only CORSIA data and 2c) Opinion Statement (non-CO2) which covers non-CO2 effects. 
2a), 2b) and 2c) are separate statements and should be used on their own not combined with each other:</t>
  </si>
  <si>
    <t>; 'READ ME How to use this file'!$B$2</t>
  </si>
  <si>
    <t>1) Opinion Statement (installation)</t>
  </si>
  <si>
    <t>; 'READ ME How to use this file'!$B$3</t>
  </si>
  <si>
    <t>The formal opinion document to be signed by the verifier's authorised signatory</t>
  </si>
  <si>
    <t>; 'READ ME How to use this file'!$C$3; 'READ ME How to use this file'!$C$4</t>
  </si>
  <si>
    <t>2a) Opinion Statement (aviation)</t>
  </si>
  <si>
    <t>; 'READ ME How to use this file'!$B$4</t>
  </si>
  <si>
    <t>Annex 1 : FINDINGS</t>
  </si>
  <si>
    <t>; 'READ ME How to use this file'!$B$7</t>
  </si>
  <si>
    <t>To list all remaining - uncorrected - misstatements, non-conformities and non-compliances, and the key improvement opportunities identified from the verification</t>
  </si>
  <si>
    <t>; 'READ ME How to use this file'!$C$7</t>
  </si>
  <si>
    <t>Annex 2 : BASIS OF WORK (Installation)</t>
  </si>
  <si>
    <t>; 'READ ME How to use this file'!$B$8</t>
  </si>
  <si>
    <t>Annex 2 : BASIS OF WORK (Aviation)</t>
  </si>
  <si>
    <t>; 'READ ME How to use this file'!$B$9</t>
  </si>
  <si>
    <t>Background and other information of relevance to the opinion such as the criteria that control the verification process (accreditation/certification rules etc) and the criteria against which the verification is conducted (EU ETS Rules etc).
For the Aviation Basis of Work, the text will change depending upon the scheme being reported (CO2 or Non-CO2) so it is important to ensure the sceme  name at the top is correct</t>
  </si>
  <si>
    <t>; 'READ ME How to use this file'!$C$8</t>
  </si>
  <si>
    <t xml:space="preserve">Annex 3 : CHANGES </t>
  </si>
  <si>
    <t>A summary of any specific conditions, variations, changes or clarifications approved by or applied by the Competent Authority subsequent to the issuing of the Greenhouse Gas Permit and which have NOT been included in a re-issued permit and monitoring plan at the time of completion of verification. 
AND
A summary of any relevant changes that the verifier identifies, and which have NOT been reported to the Competent Authority by 31 December of the reporting year.</t>
  </si>
  <si>
    <t>; 'READ ME How to use this file'!$C$9</t>
  </si>
  <si>
    <t>Colour codes</t>
  </si>
  <si>
    <t>; 'READ ME How to use this file'!$A$11</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</si>
  <si>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</si>
  <si>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'READ ME How to use this file'!$B$12</t>
  </si>
  <si>
    <t>Update the cells in blue to ensure that only the criteria reference documents relevant to your verifier and this verification are selected.</t>
  </si>
  <si>
    <t>; 'READ ME How to use this file'!$B$13</t>
  </si>
  <si>
    <t>Further instructions or comments are given to the right of cells, as relevant, these should be read BEFORE completion of the template. The page format has been set to printout the relevant sections of the Opinion and Annexes only and NOT the instruction column.</t>
  </si>
  <si>
    <t>; 'READ ME How to use this file'!$B$15</t>
  </si>
  <si>
    <t xml:space="preserve">The contents of the opinion statement and the three associated annexes should be copied and pasted into the relevant sections at the end of the Annual Emissions Reporting template .xls.  The operator should then submit the entire verified emissions report to the Competent Authority.  It is not possible to use the "Edit/Move or Copy Sheet" function in Excel, due to workbook protection in Excel. </t>
  </si>
  <si>
    <t>; 'READ ME How to use this file'!$B$17</t>
  </si>
  <si>
    <t>To preserve the formatting of the original verification opinion template it is advised to select Columns A:C in each tab and then use the Copy and Paste functions to copy the information between the two spread sheets.  It is NOT necessary to include the Guidelines and Conditions' or the 'How to use this file' sheets from the verification template.</t>
  </si>
  <si>
    <t>; 'READ ME How to use this file'!$B$18</t>
  </si>
  <si>
    <t>Finally - to ensure that the contents of the verification opinion and associated annexes do not accidentally get altered after copying in to the Annual Emissions Report, it is recommended that these tabs are protected using the Excel Protect Sheet function on the Tools menu.</t>
  </si>
  <si>
    <t>; 'READ ME How to use this file'!$B$20</t>
  </si>
  <si>
    <t>If you use a password to protect the sheets, please use the SAME password for all opinion statements produced by the organisation.  Please also supply this password to the Competent Authority for the purposes of them uploading information into databases etc.</t>
  </si>
  <si>
    <t>; 'READ ME How to use this file'!$B$21</t>
  </si>
  <si>
    <t>GUIDANCE FOR VERIFIERS</t>
  </si>
  <si>
    <t>; 'Opinion Statement (Inst)'!$C$1; 'Opinion Statement (Aviation)'!$D$1; 'Opinion Statement (CORSIA)'!$D$1; 'Annex 1 - Findings'!$E$1; 'Annex 2 - basis of work (Inst)'!$C$1; 'Annex 2 - basis of work (Avi)'!$C$1; 'Annex 3 - Changes '!$D$1</t>
  </si>
  <si>
    <t>Independent Reasonable Assurance Verification Report Opinion Statement - Emissions Trading System</t>
  </si>
  <si>
    <t>; 'Opinion Statement (Inst)'!$A$2; 'Opinion Statement (Aviation)'!$A$2; 'Opinion Statement (CORSIA)'!$A$2</t>
  </si>
  <si>
    <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t>
  </si>
  <si>
    <t>; 'Opinion Statement (Inst)'!$C$2; 'Opinion Statement (Aviation)'!$D$2; 'Opinion Statement (CORSIA)'!$D$2</t>
  </si>
  <si>
    <t>EU ETS Annual CO2e Emissions Reporting</t>
  </si>
  <si>
    <t>; 'Opinion Statement (Inst)'!$A$3; 'Annex 1 - Findings'!$A$2; 'EUwideConstants'!$A$125</t>
  </si>
  <si>
    <t>OPERATOR DETAILS</t>
  </si>
  <si>
    <t>; 'Opinion Statement (Inst)'!$A$5; 'Opinion Statement (Aviation)'!$A$5; 'Opinion Statement (CORSIA)'!$A$5</t>
  </si>
  <si>
    <t xml:space="preserve">Name of Operator: </t>
  </si>
  <si>
    <t>; 'Opinion Statement (Inst)'!$A$6</t>
  </si>
  <si>
    <t>&lt;insert name of Operator&gt;</t>
  </si>
  <si>
    <t>; 'Opinion Statement (Inst)'!$C$6; 'Opinion Statement (Aviation)'!$D$6; 'Opinion Statement (CORSIA)'!$D$6</t>
  </si>
  <si>
    <t>Name of Installation:</t>
  </si>
  <si>
    <t>; 'Opinion Statement (Inst)'!$A$7</t>
  </si>
  <si>
    <t>Address of Installation:</t>
  </si>
  <si>
    <t>; 'Opinion Statement (Inst)'!$A$8</t>
  </si>
  <si>
    <t xml:space="preserve">Unique ID: </t>
  </si>
  <si>
    <t>; 'Opinion Statement (Inst)'!$A$9; 'Opinion Statement (Aviation)'!$A$8; 'Opinion Statement (CORSIA)'!$A$8</t>
  </si>
  <si>
    <t xml:space="preserve">GHG Permit Number: </t>
  </si>
  <si>
    <t>; 'Opinion Statement (Inst)'!$A$10</t>
  </si>
  <si>
    <t>Date(s) of relevant approved MP and period of validity for each plan:</t>
  </si>
  <si>
    <t>; 'Opinion Statement (Inst)'!$A$11; 'Opinion Statement (Aviation)'!$A$10; 'Opinion Statement (CORSIA)'!$A$10</t>
  </si>
  <si>
    <t>Approving Competent Authority:</t>
  </si>
  <si>
    <t>; 'Opinion Statement (Inst)'!$A$12; 'Opinion Statement (Aviation)'!$A$11; 'Opinion Statement (CORSIA)'!$A$11</t>
  </si>
  <si>
    <t>&lt;Insert Competent Authority that is responsbile for approval of the monitoring plan and significant changes thereof&gt;</t>
  </si>
  <si>
    <t>; 'Opinion Statement (Inst)'!$C$12; 'Opinion Statement (Aviation)'!$D$11; 'Opinion Statement (CORSIA)'!$D$11</t>
  </si>
  <si>
    <t>Category:</t>
  </si>
  <si>
    <t>; 'Opinion Statement (Inst)'!$A$13</t>
  </si>
  <si>
    <t>Is the installation a 'low emitter'?</t>
  </si>
  <si>
    <t>; 'Opinion Statement (Inst)'!$A$14</t>
  </si>
  <si>
    <r>
      <t>A low emitter is an installation that emits less than 25 ktons of CO</t>
    </r>
    <r>
      <rPr>
        <vertAlign val="subscript"/>
        <sz val="10"/>
        <color indexed="32"/>
        <rFont val="Arial"/>
        <family val="2"/>
      </rPr>
      <t>2e</t>
    </r>
    <r>
      <rPr>
        <sz val="10"/>
        <color indexed="32"/>
        <rFont val="Arial"/>
        <family val="2"/>
      </rPr>
      <t xml:space="preserve"> per year.</t>
    </r>
  </si>
  <si>
    <t>; 'Opinion Statement (Inst)'!$C$14</t>
  </si>
  <si>
    <t>Annex 1 Activity:</t>
  </si>
  <si>
    <t>; 'Opinion Statement (Inst)'!$A$15; 'Opinion Statement (Aviation)'!$A$15; 'Opinion Statement (CORSIA)'!$A$15</t>
  </si>
  <si>
    <t>EMISSIONS DETAILS</t>
  </si>
  <si>
    <t>; 'Opinion Statement (Inst)'!$A$17; 'Opinion Statement (Aviation)'!$A$21; 'Opinion Statement (CORSIA)'!$A$18</t>
  </si>
  <si>
    <t>Reporting Year:</t>
  </si>
  <si>
    <t>; 'Opinion Statement (Inst)'!$A$18; 'Opinion Statement (Aviation)'!$A$22; 'Opinion Statement (CORSIA)'!$A$19</t>
  </si>
  <si>
    <t>Reference document:</t>
  </si>
  <si>
    <t>; 'Opinion Statement (Inst)'!$A$19; 'Opinion Statement (Aviation)'!$A$23; 'Opinion Statement (CORSIA)'!$A$20</t>
  </si>
  <si>
    <t>&lt;insert the name of the file containing the emissions report, including date and version number. This should be the name of the electronic file which should contain a date and version number in the file naming convention</t>
  </si>
  <si>
    <t>; 'Opinion Statement (Inst)'!$C$19</t>
  </si>
  <si>
    <t>Date of Emissions Report:</t>
  </si>
  <si>
    <t>; 'Opinion Statement (Inst)'!$A$20; 'Opinion Statement (Aviation)'!$A$25; 'Opinion Statement (CORSIA)'!$A$21</t>
  </si>
  <si>
    <t>&lt;insert the date of the report subject to verification (this should match the date of the report into which this verification opinion is inserted/the final version of the report if it has been revised or updated prior to final verification</t>
  </si>
  <si>
    <t>; 'Opinion Statement (Inst)'!$C$20; 'Opinion Statement (Aviation)'!$D$25; 'Opinion Statement (CORSIA)'!$D$21</t>
  </si>
  <si>
    <r>
      <t>Process Emissions in tCO</t>
    </r>
    <r>
      <rPr>
        <b/>
        <vertAlign val="subscript"/>
        <sz val="10"/>
        <rFont val="Arial"/>
        <family val="2"/>
      </rPr>
      <t>2e</t>
    </r>
    <r>
      <rPr>
        <b/>
        <sz val="10"/>
        <rFont val="Arial"/>
        <family val="2"/>
      </rPr>
      <t>:</t>
    </r>
  </si>
  <si>
    <t>; 'Opinion Statement (Inst)'!$A$21</t>
  </si>
  <si>
    <t>&lt; insert figures only&gt;</t>
  </si>
  <si>
    <t>; 'Opinion Statement (Inst)'!$C$21; 'Opinion Statement (Inst)'!$C$22; 'Opinion Statement (Aviation)'!$D$27; 'Opinion Statement (CORSIA)'!$D$22</t>
  </si>
  <si>
    <r>
      <t>Combustion Emissions in tCO</t>
    </r>
    <r>
      <rPr>
        <b/>
        <vertAlign val="subscript"/>
        <sz val="10"/>
        <rFont val="Arial"/>
        <family val="2"/>
      </rPr>
      <t>2e</t>
    </r>
    <r>
      <rPr>
        <b/>
        <sz val="10"/>
        <rFont val="Arial"/>
        <family val="2"/>
      </rPr>
      <t>:</t>
    </r>
  </si>
  <si>
    <t>; 'Opinion Statement (Inst)'!$A$22</t>
  </si>
  <si>
    <r>
      <t>Total Emissions in tCO</t>
    </r>
    <r>
      <rPr>
        <b/>
        <vertAlign val="subscript"/>
        <sz val="10"/>
        <rFont val="Arial"/>
        <family val="2"/>
      </rPr>
      <t>2e</t>
    </r>
    <r>
      <rPr>
        <b/>
        <sz val="10"/>
        <rFont val="Arial"/>
        <family val="2"/>
      </rPr>
      <t>:</t>
    </r>
  </si>
  <si>
    <t>; 'Opinion Statement (Inst)'!$A$23</t>
  </si>
  <si>
    <t>&lt; this cell automatically adds up the two above as a cross check for the entry of disaggregated emissions</t>
  </si>
  <si>
    <t>; 'Opinion Statement (Inst)'!$C$23</t>
  </si>
  <si>
    <t>Combustion Source Streams:</t>
  </si>
  <si>
    <t>; 'Opinion Statement (Inst)'!$A$24</t>
  </si>
  <si>
    <t>Gas/Diesel/Coal/HFO/etc….. &lt;please state which fuel type(s) apply to the Operator&gt;&lt; Please note that this line requires entry of a list of FUEL types (e.g. refinery fuel gas, coal etc) ONLY.  It is not required to list all individual EMISSIONS sources</t>
  </si>
  <si>
    <t>; 'Opinion Statement (Inst)'!$C$24</t>
  </si>
  <si>
    <t>Process Source Streams:</t>
  </si>
  <si>
    <t>; 'Opinion Statement (Inst)'!$A$25</t>
  </si>
  <si>
    <t>&lt; please state which process source stream(s) apply to the installation&gt;Please note this line requires a high level comment on the process source of the emissions being reported (e.g. calcination of lime/ waste gas scrubbing/ etc).  No significant detail is  required.</t>
  </si>
  <si>
    <t>; 'Opinion Statement (Inst)'!$C$25</t>
  </si>
  <si>
    <t>Methodology used:</t>
  </si>
  <si>
    <t>; 'Opinion Statement (Inst)'!$A$26; 'Opinion Statement (Aviation)'!$A$32; 'Opinion Statement (CORSIA)'!$A$23</t>
  </si>
  <si>
    <t xml:space="preserve">&lt; please ensure full titling etc is provided.  If more than one methodology (such as calculation or a combination of methodologies are being used) please clearly define which source streams relate to each methodology. </t>
  </si>
  <si>
    <t>See translations line 413</t>
  </si>
  <si>
    <t>Emissions factors used:</t>
  </si>
  <si>
    <t>; 'Opinion Statement (Inst)'!$A$27; 'Opinion Statement (Aviation)'!$A$33; 'Opinion Statement (CORSIA)'!$A$24</t>
  </si>
  <si>
    <t>&lt; state what type of factor is being used for the different types of fuels/materials (e.g. defaults/ activity-specific etc)</t>
  </si>
  <si>
    <t>; 'Opinion Statement (Inst)'!$C$27; 'Opinion Statement (Aviation)'!$C$33; 'Opinion Statement (CORSIA)'!$C$24</t>
  </si>
  <si>
    <t>Changes to the Operator/ installation during the reporting year:</t>
  </si>
  <si>
    <t>; 'Opinion Statement (Inst)'!$A$28</t>
  </si>
  <si>
    <t>&lt; provide brief details of any changes that have occurred during the reporting year that materially affect the emissions being reported and the trend from year to year, and that have not already been disclosed above.  E.g. efficiency projects, production changes etc &gt;</t>
  </si>
  <si>
    <t>; 'Opinion Statement (Inst)'!$C$28; 'Opinion Statement (Aviation)'!$D$34; 'Opinion Statement (CORSIA)'!$D$25</t>
  </si>
  <si>
    <t>SITE VERIFICATION DETAILS</t>
  </si>
  <si>
    <t>; 'Opinion Statement (Inst)'!$A$30; 'Opinion Statement (Aviation)'!$A$36; 'Opinion Statement (CORSIA)'!$A$27</t>
  </si>
  <si>
    <t>Operator/ Installation visited during verification:</t>
  </si>
  <si>
    <t>; 'Opinion Statement (Inst)'!$A$31</t>
  </si>
  <si>
    <t>yes or no &lt; E.g. because the emissions calculation and information management processes are elsewhere.  E.g. installation is unmanned and all meters are read by remote telemetry. Please see relevant guidance developed by European Commission Services.</t>
  </si>
  <si>
    <t>See translations line 415</t>
  </si>
  <si>
    <t>Date(s) of visit(s):</t>
  </si>
  <si>
    <t>; 'Opinion Statement (Inst)'!$A$32; 'Opinion Statement (Aviation)'!$A$38; 'Opinion Statement (CORSIA)'!$A$29</t>
  </si>
  <si>
    <r>
      <t>If yes</t>
    </r>
    <r>
      <rPr>
        <i/>
        <strike/>
        <sz val="10"/>
        <color indexed="10"/>
        <rFont val="Arial"/>
        <family val="2"/>
      </rPr>
      <t xml:space="preserve"> &lt; insert date of visit&gt;</t>
    </r>
  </si>
  <si>
    <t>See translations line 416</t>
  </si>
  <si>
    <t>Number of days on-site:</t>
  </si>
  <si>
    <t>; 'Opinion Statement (Inst)'!$A$33</t>
  </si>
  <si>
    <t>Name of EU ETS (lead) auditor(s)/ technical experts undertaking site visit(s):</t>
  </si>
  <si>
    <t>&lt;Insert the name of the EU ETS lead auditor, the EU ETS auditor and technical expert involved in site visits</t>
  </si>
  <si>
    <t>; 'Opinion Statement (Inst)'!$C$34; 'Opinion Statement (Aviation)'!$D$40; 'Opinion Statement (CORSIA)'!$D$31</t>
  </si>
  <si>
    <t>Justification for not undertaking site visit</t>
  </si>
  <si>
    <t>See translations line 418</t>
  </si>
  <si>
    <t>&lt;if no, insert brief reasons why a site visit was not considered necessary</t>
  </si>
  <si>
    <t>See translations line 419</t>
  </si>
  <si>
    <t>Date of written approval from Competent Authority for waive of site visit or carrying out a virtual site visit</t>
  </si>
  <si>
    <t>; 'Opinion Statement (Inst)'!$A$37</t>
  </si>
  <si>
    <t>&lt;If a site visit is waived or a virtual site visit is carried out, the date of written Competent Authority approval for waive of the site visit requirement is: &lt; insert date&gt;. If the installation is an installation with low emissions, please select NA.</t>
  </si>
  <si>
    <t>See translations line 426</t>
  </si>
  <si>
    <t>COMPLIANCE WITH EU ETS RULES</t>
  </si>
  <si>
    <t>See translations line 427</t>
  </si>
  <si>
    <t>&lt; Only brief answers are required here.  If more detail is needed  for a No response, add this to the relevant section of Annex 1 relating to findings on uncorrected non-compliances or non-conformities</t>
  </si>
  <si>
    <t>; 'Opinion Statement (Inst)'!$C$39</t>
  </si>
  <si>
    <t>Monitoring Plan requirements met:</t>
  </si>
  <si>
    <t>; 'Opinion Statement (Inst)'!$A$40; 'Opinion Statement (Aviation)'!$A$46; 'Opinion Statement (Aviation)'!$A$59; 'Opinion Statement (CORSIA)'!$A$37</t>
  </si>
  <si>
    <t>If no, because.......</t>
  </si>
  <si>
    <t>; 'Opinion Statement (Inst)'!$B$41; 'Opinion Statement (Inst)'!$B$43; 'Opinion Statement (Inst)'!$B$45; 'Opinion Statement (Inst)'!$B$48; 'Opinion Statement (Inst)'!$B$52; 'Opinion Statement (Inst)'!$B$54; 'Opinion Statement (Inst)'!$B$56; 'Opinion Statement (Inst)'!$B$58; 'Opinion Statement (Inst)'!$B$60; 'Opinion Statement (Inst)'!$B$62; 'Opinion Statement (Inst)'!$B$64; 'Opinion Statement (Inst)'!$B$70; 'Opinion Statement (Inst)'!$B$72; 'Opinion Statement (Inst)'!$B$74; 'Opinion Statement (Inst)'!$B$76; 'Opinion Statement (Inst)'!$B$78; 'Opinion Statement (Inst)'!$B$80; 'Opinion Statement (Aviation)'!$B$47; 'Opinion Statement (Aviation)'!$B$50; 'Opinion Statement (Aviation)'!$B$53; 'Opinion Statement (Aviation)'!$B$56; 'Opinion Statement (Aviation)'!$C$60; 'Opinion Statement (Aviation)'!$C$63; 'Opinion Statement (Aviation)'!$C$66; 'Opinion Statement (Aviation)'!$C$69; 'Opinion Statement (Aviation)'!$B$73; 'Opinion Statement (Aviation)'!$C$73; 'Opinion Statement (Aviation)'!$B$78; 'Opinion Statement (Aviation)'!$C$78; 'Opinion Statement (Aviation)'!$B$81; 'Opinion Statement (Aviation)'!$C$81; 'Opinion Statement (Aviation)'!$B$84; 'Opinion Statement (Aviation)'!$C$84; 'Opinion Statement (Aviation)'!$B$87; 'Opinion Statement (Aviation)'!$C$87; 'Opinion Statement (Aviation)'!$B$90; 'Opinion Statement (Aviation)'!$C$90; 'Opinion Statement (Aviation)'!$B$93; 'Opinion Statement (Aviation)'!$C$93; 'Opinion Statement (Aviation)'!$B$96; 'Opinion Statement (Aviation)'!$C$96; 'Opinion Statement (Aviation)'!$B$99; 'Opinion Statement (Aviation)'!$C$99; 'Opinion Statement (Aviation)'!$B$102; 'Opinion Statement (Aviation)'!$C$102; 'Opinion Statement (Aviation)'!$B$105; 'Opinion Statement (Aviation)'!$C$105; 'Opinion Statement (Aviation)'!$B$112; 'Opinion Statement (Aviation)'!$B$115; 'Opinion Statement (Aviation)'!$B$118; 'Opinion Statement (Aviation)'!$B$122; 'Opinion Statement (Aviation)'!$B$125; 'Opinion Statement (Aviation)'!$B$128; 'Opinion Statement (CORSIA)'!$B$38; 'Opinion Statement (CORSIA)'!$B$41; 'Opinion Statement (CORSIA)'!$B$44; 'Opinion Statement (CORSIA)'!$B$47; 'Opinion Statement (CORSIA)'!$B$52; 'Opinion Statement (CORSIA)'!$B$57; 'Opinion Statement (CORSIA)'!$B$60; 'Opinion Statement (CORSIA)'!$B$63; 'Opinion Statement (CORSIA)'!$B$66; 'Opinion Statement (CORSIA)'!$B$69; 'Opinion Statement (CORSIA)'!$B$72; 'Opinion Statement (CORSIA)'!$B$75; 'Opinion Statement (CORSIA)'!$B$78; 'Opinion Statement (CORSIA)'!$B$81; 'Opinion Statement (CORSIA)'!$B$84; 'Opinion Statement (CORSIA)'!$B$91; 'Opinion Statement (CORSIA)'!$B$94; 'Opinion Statement (CORSIA)'!$B$97; 'Opinion Statement (CORSIA)'!$B$101; 'Opinion Statement (CORSIA)'!$B$104; 'Opinion Statement (CORSIA)'!$B$107; 'Accounting'!$AK$6; 'Accounting'!$AM$6; 'Accounting'!$AO$6; 'Accounting'!$AQ$6; 'Accounting'!$AT$6; 'Accounting'!$AV$6; 'Accounting'!$AX$6; 'Accounting'!$AZ$6; 'Accounting'!$BB$6; 'Accounting'!$BD$6; 'Accounting'!$BF$6; 'Accounting'!$BH$6; 'Accounting'!$BP$6; 'Accounting'!$BR$6; 'Accounting'!$BT$6; 'Accounting'!$BV$6; 'Accounting'!$BX$6; 'Accounting'!$BZ$6; 'Accounting'!$AK$11; 'Accounting'!$AM$11; 'Accounting'!$AO$11; 'Accounting'!$AQ$11; 'Accounting'!$AT$11; 'Accounting'!$AV$11; 'Accounting'!$AX$11; 'Accounting'!$AZ$11; 'Accounting'!$BB$11; 'Accounting'!$BD$11; 'Accounting'!$BF$11; 'Accounting'!$BH$11; 'Accounting'!$BJ$11; 'Accounting'!$BL$11</t>
  </si>
  <si>
    <t>&lt; insert reasons why the rule is not complied with&gt;</t>
  </si>
  <si>
    <t>; 'Opinion Statement (Inst)'!$C$41; 'Opinion Statement (Inst)'!$C$43; 'Opinion Statement (Inst)'!$C$45; 'Opinion Statement (Inst)'!$C$52; 'Opinion Statement (Inst)'!$C$54; 'Opinion Statement (Inst)'!$C$56; 'Opinion Statement (Inst)'!$C$58; 'Opinion Statement (Inst)'!$C$62; 'Opinion Statement (Inst)'!$C$64; 'Opinion Statement (Aviation)'!$D$48; 'Opinion Statement (Aviation)'!$D$51; 'Opinion Statement (Aviation)'!$D$54; 'Opinion Statement (Aviation)'!$D$61; 'Opinion Statement (Aviation)'!$D$64; 'Opinion Statement (Aviation)'!$D$79; 'Opinion Statement (Aviation)'!$D$82; 'Opinion Statement (Aviation)'!$D$85; 'Opinion Statement (Aviation)'!$D$97; 'Opinion Statement (Aviation)'!$D$103; 'Opinion Statement (Aviation)'!$D$106; 'Opinion Statement (CORSIA)'!$D$39; 'Opinion Statement (CORSIA)'!$D$42; 'Opinion Statement (CORSIA)'!$D$45; 'Opinion Statement (CORSIA)'!$D$58; 'Opinion Statement (CORSIA)'!$D$61; 'Opinion Statement (CORSIA)'!$D$64; 'Opinion Statement (CORSIA)'!$D$76; 'Opinion Statement (CORSIA)'!$D$82; 'Opinion Statement (CORSIA)'!$D$85</t>
  </si>
  <si>
    <t>Permit conditions met:</t>
  </si>
  <si>
    <t>; 'Opinion Statement (Inst)'!$A$42</t>
  </si>
  <si>
    <t>EU Regulation on M&amp;R met:</t>
  </si>
  <si>
    <t>; 'Opinion Statement (Inst)'!$A$44; 'Opinion Statement (Aviation)'!$A$49</t>
  </si>
  <si>
    <t>&lt;please also include confirmation of compliance with the rule that biofuels or bioliquids, for which an emission factor of zero is claimed, meets the EU sustainability critera&gt;</t>
  </si>
  <si>
    <t>See translations line 428</t>
  </si>
  <si>
    <t>EU Regulation on A&amp;V met:</t>
  </si>
  <si>
    <t>See translations line 429</t>
  </si>
  <si>
    <t>Article 14(a) and Article 16(2)(f) Data verified in detail and back to source:</t>
  </si>
  <si>
    <t>See translations line 430</t>
  </si>
  <si>
    <t>&lt; insert brief reasons why detailed data verification is not considered necessary and/or why data was not verified back to primary source data&gt;</t>
  </si>
  <si>
    <t>; 'Opinion Statement (Inst)'!$C$47; 'Opinion Statement (Aviation)'!$D$74; 'Opinion Statement (CORSIA)'!$D$53</t>
  </si>
  <si>
    <t>If yes, was this part of site verification</t>
  </si>
  <si>
    <t>See translations line 431</t>
  </si>
  <si>
    <t>Article 14(b): Control activities are documented, implemented, maintained and effective to mitigate the inherent risks:</t>
  </si>
  <si>
    <t>See translations line 432</t>
  </si>
  <si>
    <t>Article 14(c ): Procedures listed in monitoring plan are documented, implemented, maintained and effective to mitigate the inherent risks and control risks:</t>
  </si>
  <si>
    <t>See translations line 433</t>
  </si>
  <si>
    <t>Article 16: Data verification:</t>
  </si>
  <si>
    <t>See translations line 434</t>
  </si>
  <si>
    <t>&lt; data verification completed as required&gt;</t>
  </si>
  <si>
    <t>; 'Opinion Statement (Inst)'!$C$55</t>
  </si>
  <si>
    <t>Article 17: Correct application of monitoring methodology:</t>
  </si>
  <si>
    <t>See translations line 435</t>
  </si>
  <si>
    <t>Article 17(4): Reporting of planned or actual changes:</t>
  </si>
  <si>
    <t>Not in template</t>
  </si>
  <si>
    <t>Article 18: Verification of methods applied for missing data:</t>
  </si>
  <si>
    <t>See translations line 439</t>
  </si>
  <si>
    <t>&lt; insert reasons why emissions report is not complete and state whether an alternative methodology has been used to complete the data gap&gt;</t>
  </si>
  <si>
    <t>; 'Opinion Statement (Inst)'!$C$60</t>
  </si>
  <si>
    <t>Article 19: Uncertainty assessment:</t>
  </si>
  <si>
    <t>See translations line 440</t>
  </si>
  <si>
    <t>&lt; confirmation of valid uncertainty assessments&gt;</t>
  </si>
  <si>
    <t>; 'Opinion Statement (Inst)'!$C$61</t>
  </si>
  <si>
    <t>Competent Authority (Annex 2) guidance on M&amp;R met:</t>
  </si>
  <si>
    <t>; 'Opinion Statement (Inst)'!$A$63; 'Opinion Statement (Aviation)'!$A$104; 'Opinion Statement (CORSIA)'!$A$83</t>
  </si>
  <si>
    <t>Previous year Non-Conformity(ies) corrected:</t>
  </si>
  <si>
    <t>; 'Opinion Statement (Inst)'!$A$65; 'Opinion Statement (Aviation)'!$A$107; 'Opinion Statement (CORSIA)'!$A$86</t>
  </si>
  <si>
    <t>Changes etc. identified and not reported to the Competent Authority/included in updated MP:</t>
  </si>
  <si>
    <t>; 'Opinion Statement (Inst)'!$A$66</t>
  </si>
  <si>
    <t>&lt; please provide, in Annex 3, a brief summary of key conditions applied, changes, clarifications or variations approved by the Competent Authority and NOT included within a re-issued permit and the approved monitoring plan at the time of completion of the verification; or additional changes identified by the verifier and not reported before the relevant year end.&gt;</t>
  </si>
  <si>
    <t>; 'Opinion Statement (Inst)'!$C$66</t>
  </si>
  <si>
    <t>COMPLIANCE WITH THE MONITORING AND REPORTING PRINCIPLES</t>
  </si>
  <si>
    <t>; 'Opinion Statement (Inst)'!$A$68; 'Opinion Statement (Aviation)'!$A$110; 'Opinion Statement (CORSIA)'!$A$89</t>
  </si>
  <si>
    <t>Accuracy:</t>
  </si>
  <si>
    <t>; 'Opinion Statement (Inst)'!$A$69; 'Opinion Statement (Aviation)'!$A$111; 'Opinion Statement (CORSIA)'!$A$90</t>
  </si>
  <si>
    <t>&lt; only brief comments are required in this section   NOTE - it is recognised that some principles are aspirational and it may not be possible to confirm absolute 'compliance'.  In addition, some principles are reliant upon others being met before 'compliance' can be 'confirmed'.&gt;</t>
  </si>
  <si>
    <t>; 'Opinion Statement (Inst)'!$C$69; 'Opinion Statement (Aviation)'!$D$111; 'Opinion Statement (CORSIA)'!$D$90</t>
  </si>
  <si>
    <t>Completeness:</t>
  </si>
  <si>
    <t>; 'Opinion Statement (Inst)'!$A$71; 'Opinion Statement (Aviation)'!$A$114; 'Opinion Statement (CORSIA)'!$A$93</t>
  </si>
  <si>
    <t>Consistency:</t>
  </si>
  <si>
    <t>; 'Opinion Statement (Inst)'!$A$73; 'Opinion Statement (Aviation)'!$A$117; 'Opinion Statement (CORSIA)'!$A$96</t>
  </si>
  <si>
    <t>&lt; insert reasons why the principle is not complied with</t>
  </si>
  <si>
    <t>; 'Opinion Statement (Inst)'!$C$74; 'Opinion Statement (Inst)'!$C$76; 'Opinion Statement (Inst)'!$C$78; 'Opinion Statement (Inst)'!$C$80; 'Opinion Statement (Aviation)'!$D$113; 'Opinion Statement (Aviation)'!$D$116; 'Opinion Statement (Aviation)'!$D$119; 'Opinion Statement (Aviation)'!$D$123; 'Opinion Statement (Aviation)'!$D$126; 'Opinion Statement (Aviation)'!$D$128; 'Opinion Statement (CORSIA)'!$D$92; 'Opinion Statement (CORSIA)'!$D$95; 'Opinion Statement (CORSIA)'!$D$98; 'Opinion Statement (CORSIA)'!$D$102; 'Opinion Statement (CORSIA)'!$D$105; 'Opinion Statement (CORSIA)'!$D$107</t>
  </si>
  <si>
    <t>Comparability over time:</t>
  </si>
  <si>
    <t>; 'Opinion Statement (Inst)'!$A$75; 'Opinion Statement (Aviation)'!$A$120; 'Opinion Statement (CORSIA)'!$A$99</t>
  </si>
  <si>
    <t>&lt;provide brief comments on whether there have been significant changes to the monitoring methodology such that the current reported emissions cannot be compared to previous periods. For example, changes from calculation to measurement based methodologies, introduction or removal of source streams.&gt;</t>
  </si>
  <si>
    <t>; 'Opinion Statement (Inst)'!$C$75; 'Opinion Statement (Aviation)'!$D$121; 'Opinion Statement (CORSIA)'!$D$100</t>
  </si>
  <si>
    <t>Transparency:</t>
  </si>
  <si>
    <t>; 'Opinion Statement (Inst)'!$A$77; 'Opinion Statement (Aviation)'!$A$124; 'Opinion Statement (CORSIA)'!$A$103</t>
  </si>
  <si>
    <t>Integrity of methodology:</t>
  </si>
  <si>
    <t>; 'Opinion Statement (Inst)'!$A$79; 'Opinion Statement (Aviation)'!$A$127; 'Opinion Statement (CORSIA)'!$A$106</t>
  </si>
  <si>
    <t>Continuous improvement:</t>
  </si>
  <si>
    <t>; 'Opinion Statement (Inst)'!$A$81; 'Opinion Statement (Aviation)'!$A$129; 'Opinion Statement (CORSIA)'!$A$108</t>
  </si>
  <si>
    <t>&lt;please outline in Annex 1 any key points of performance improvement identified or state here why non-applicable&gt;</t>
  </si>
  <si>
    <t>; 'Opinion Statement (Inst)'!$C$81; 'Opinion Statement (Aviation)'!$D$129; 'Opinion Statement (CORSIA)'!$D$108</t>
  </si>
  <si>
    <t>OPINION</t>
  </si>
  <si>
    <t>; 'Opinion Statement (Inst)'!$A$83; 'Opinion Statement (Aviation)'!$A$132; 'Opinion Statement (Aviation)'!$A$154; 'Opinion Statement (Aviation)'!$A$176; 'Opinion Statement (CORSIA)'!$A$110</t>
  </si>
  <si>
    <t>Delete the Opinion Template text lines that are NOT applicable</t>
  </si>
  <si>
    <t>; 'Opinion Statement (Inst)'!$C$83</t>
  </si>
  <si>
    <t xml:space="preserve">OPINION - verified as satisfactory: </t>
  </si>
  <si>
    <t>; 'Opinion Statement (Inst)'!$A$84; 'Opinion Statement (Aviation)'!$A$133; 'Opinion Statement (Aviation)'!$A$155; 'Opinion Statement (Aviation)'!$A$177; 'Opinion Statement (CORSIA)'!$A$111</t>
  </si>
  <si>
    <r>
      <t>We have conducted a verification of the greenhouse gas data reported by the above Operator in its Annual Emissions Report as presented above.   On the basis of the verification work undertaken (see Annex 2)</t>
    </r>
    <r>
      <rPr>
        <b/>
        <sz val="10"/>
        <rFont val="Arial"/>
        <family val="2"/>
      </rPr>
      <t xml:space="preserve"> these data are fairly stated.</t>
    </r>
  </si>
  <si>
    <t>; 'Opinion Statement (Inst)'!$B$84</t>
  </si>
  <si>
    <r>
      <t xml:space="preserve">&lt; </t>
    </r>
    <r>
      <rPr>
        <b/>
        <i/>
        <sz val="10"/>
        <color indexed="32"/>
        <rFont val="Arial"/>
        <family val="2"/>
      </rPr>
      <t>Either</t>
    </r>
    <r>
      <rPr>
        <i/>
        <sz val="10"/>
        <color indexed="32"/>
        <rFont val="Arial"/>
        <family val="2"/>
      </rPr>
      <t xml:space="preserve"> this opinion text  if there is no problem and there are no specific comments to be made in relation to things that might affect data quality or the interpretation of the opinion by a user&gt; This opinion statement may only be selected if there are no uncorrected misstatements, non-conformities and non-compliances.</t>
    </r>
    <r>
      <rPr>
        <i/>
        <sz val="10"/>
        <color indexed="18"/>
        <rFont val="Arial"/>
        <family val="2"/>
      </rPr>
      <t>&gt;</t>
    </r>
  </si>
  <si>
    <t>; 'Opinion Statement (Inst)'!$C$84</t>
  </si>
  <si>
    <t>&lt;NOTE - only a positive form of words is acceptable for a verified opinion - DO NOT CHANGE THE FORM OF WORDS IN THESE OPINION TEXTS - ADD DETAIL WHERE REQUESTED&gt;</t>
  </si>
  <si>
    <t>; 'Opinion Statement (Inst)'!$C$85</t>
  </si>
  <si>
    <t xml:space="preserve">OPINION - verified with comments: </t>
  </si>
  <si>
    <t>; 'Opinion Statement (Inst)'!$A$86; 'Opinion Statement (Aviation)'!$A$134; 'Opinion Statement (Aviation)'!$A$156; 'Opinion Statement (Aviation)'!$A$178; 'Opinion Statement (CORSIA)'!$A$112</t>
  </si>
  <si>
    <r>
      <t xml:space="preserve">We have conducted a verification of the greenhouse gas data reported by the above Operator in its Annual Emissions Report as presented above. </t>
    </r>
    <r>
      <rPr>
        <b/>
        <sz val="10"/>
        <rFont val="Arial"/>
        <family val="2"/>
      </rPr>
      <t xml:space="preserve">  On the basis of the verification work undertaken (see Annex 2) these data are fairly stated, with the exception of: </t>
    </r>
  </si>
  <si>
    <t>; 'Opinion Statement (Inst)'!$B$86</t>
  </si>
  <si>
    <t xml:space="preserve">&lt; OR this opinion text if the opinion is qualified with comments for the user of the opinion . 
Please provide brief details of any exceptions that might affect the data and therefore qualify the opinion.&gt;
</t>
  </si>
  <si>
    <t>; 'Opinion Statement (Inst)'!$C$86</t>
  </si>
  <si>
    <t>&lt;‌NOTE - only a positive form of words is acceptable for a verified opinion - DO NOT CHANGE THE FORM OF WORDS IN THESE OPINION TEXTS - ADD DETAIL OR ADD COMMENTS WHERE REQUESTED&gt;</t>
  </si>
  <si>
    <t>; 'Opinion Statement (Inst)'!$C$87</t>
  </si>
  <si>
    <t>Comments which qualify the opinion:</t>
  </si>
  <si>
    <t>; 'Opinion Statement (Inst)'!$A$88; 'Opinion Statement (Aviation)'!$A$136; 'Opinion Statement (Aviation)'!$A$158; 'Opinion Statement (Aviation)'!$A$180; 'Opinion Statement (CORSIA)'!$A$114</t>
  </si>
  <si>
    <t>&lt;Note - these are effectively warning caveats to the opinion user including indication of non-material misstatements, non-compliances and non-conformities which don't prevent the verifier from stating with reasonable assurance that the data are free from material misstatements remaining at the point of confirming the verification opinion (just a summary of main points if the verifier specifically wishes to draw a user's attention to them; the details of all non-material misstatements, non-conformities, non-compliances and recommendations for improvements should be listed in the findings in Annex 1).&gt;</t>
  </si>
  <si>
    <t>; 'Opinion Statement (Inst)'!$C$88</t>
  </si>
  <si>
    <t>&lt;insert comments in relation to any exceptions that have been noted that might/ do affect the verification and therefore which caveat the opinion. Please number each comment separately.&gt;</t>
  </si>
  <si>
    <t>; 'Opinion Statement (Inst)'!$C$95; 'Opinion Statement (Aviation)'!$D$142; 'Opinion Statement (Aviation)'!$D$164; 'Opinion Statement (Aviation)'!$D$186; 'Opinion Statement (CORSIA)'!$D$120</t>
  </si>
  <si>
    <t xml:space="preserve">OPINION - not verified: </t>
  </si>
  <si>
    <t>; 'Opinion Statement (Inst)'!$A$100; 'Opinion Statement (Aviation)'!$A$145; 'Opinion Statement (Aviation)'!$A$167; 'Opinion Statement (Aviation)'!$A$189; 'Opinion Statement (CORSIA)'!$A$123</t>
  </si>
  <si>
    <r>
      <t xml:space="preserve">We have conducted a verification of the greenhouse gas data reported by the above Operator in its Annual Emissions Report as presented above.  On the basis of the work undertaken (see Annex 2) </t>
    </r>
    <r>
      <rPr>
        <b/>
        <sz val="10"/>
        <rFont val="Arial"/>
        <family val="2"/>
      </rPr>
      <t>these data CANNOT be verified due to -</t>
    </r>
    <r>
      <rPr>
        <sz val="10"/>
        <rFont val="Arial"/>
        <family val="2"/>
      </rPr>
      <t xml:space="preserve"> &lt;delete as appropriate&gt;</t>
    </r>
  </si>
  <si>
    <t>; 'Opinion Statement (Inst)'!$B$100</t>
  </si>
  <si>
    <r>
      <t xml:space="preserve">&lt; </t>
    </r>
    <r>
      <rPr>
        <b/>
        <i/>
        <strike/>
        <sz val="10"/>
        <color indexed="10"/>
        <rFont val="Arial"/>
        <family val="2"/>
      </rPr>
      <t>OR</t>
    </r>
    <r>
      <rPr>
        <i/>
        <strike/>
        <sz val="10"/>
        <color indexed="10"/>
        <rFont val="Arial"/>
        <family val="2"/>
      </rPr>
      <t xml:space="preserve">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misstatements.&gt;</t>
    </r>
  </si>
  <si>
    <t>See translations line 441</t>
  </si>
  <si>
    <t>- uncorrected material misstatement (individual or in aggregate)</t>
  </si>
  <si>
    <t>; 'Opinion Statement (Inst)'!$B$99</t>
  </si>
  <si>
    <t>- uncorrected material non-conformity (individual or in aggregate)</t>
  </si>
  <si>
    <t>; 'Opinion Statement (Inst)'!$B$100; 'Opinion Statement (Aviation)'!$B$147; 'Opinion Statement (Aviation)'!$B$169; 'Opinion Statement (Aviation)'!$B$191; 'Opinion Statement (CORSIA)'!$B$125</t>
  </si>
  <si>
    <t>- limitations in the data or information made available for verification</t>
  </si>
  <si>
    <t>; 'Opinion Statement (Inst)'!$B$101; 'Opinion Statement (Aviation)'!$B$148; 'Opinion Statement (Aviation)'!$B$170; 'Opinion Statement (Aviation)'!$B$192; 'Opinion Statement (CORSIA)'!$B$126</t>
  </si>
  <si>
    <t>- limitations of scope due to lack of clarity &amp; or scope of the approved monitoring plan</t>
  </si>
  <si>
    <t>; 'Opinion Statement (Inst)'!$B$102; 'Opinion Statement (Aviation)'!$B$149; 'Opinion Statement (Aviation)'!$B$171; 'Opinion Statement (Aviation)'!$B$193; 'Opinion Statement (CORSIA)'!$B$127</t>
  </si>
  <si>
    <t>&lt;select the appropriate reasons from the list provided or add a reason if relevant&gt;</t>
  </si>
  <si>
    <t>; 'Opinion Statement (Inst)'!$C$102; 'Opinion Statement (Aviation)'!$D$146; 'Opinion Statement (Aviation)'!$D$168; 'Opinion Statement (Aviation)'!$D$190; 'Opinion Statement (CORSIA)'!$D$124</t>
  </si>
  <si>
    <t>- the monitoring plan is not approved by the competent authority</t>
  </si>
  <si>
    <t>; 'Opinion Statement (Inst)'!$B$103; 'Opinion Statement (Aviation)'!$B$150; 'Opinion Statement (Aviation)'!$B$172; 'Opinion Statement (Aviation)'!$B$194; 'Opinion Statement (CORSIA)'!$B$128</t>
  </si>
  <si>
    <t>VERIFICATION TEAM</t>
  </si>
  <si>
    <t>; 'Opinion Statement (Inst)'!$A$104; 'Opinion Statement (Aviation)'!$A$197; 'Opinion Statement (CORSIA)'!$A$131</t>
  </si>
  <si>
    <t>Lead EU ETS Auditor:</t>
  </si>
  <si>
    <t>; 'Opinion Statement (Inst)'!$A$105; 'Opinion Statement (Aviation)'!$A$198; 'Opinion Statement (CORSIA)'!$A$132</t>
  </si>
  <si>
    <t>&lt;insert name</t>
  </si>
  <si>
    <t>; 'Opinion Statement (Inst)'!$C$105; 'Opinion Statement (Inst)'!$C$106; 'Opinion Statement (Inst)'!$C$107; 'Opinion Statement (Inst)'!$C$108; 'Opinion Statement (Inst)'!$C$109; 'Opinion Statement (Aviation)'!$D$198; 'Opinion Statement (Aviation)'!$D$199; 'Opinion Statement (Aviation)'!$D$200; 'Opinion Statement (Aviation)'!$D$201; 'Opinion Statement (Aviation)'!$D$202; 'Opinion Statement (CORSIA)'!$D$132; 'Opinion Statement (CORSIA)'!$D$133; 'Opinion Statement (CORSIA)'!$D$134; 'Opinion Statement (CORSIA)'!$D$135; 'Opinion Statement (CORSIA)'!$D$136</t>
  </si>
  <si>
    <t>EU ETS Auditor(s):</t>
  </si>
  <si>
    <t>; 'Opinion Statement (Inst)'!$A$106; 'Opinion Statement (Aviation)'!$A$199; 'Opinion Statement (CORSIA)'!$A$133</t>
  </si>
  <si>
    <t>Technical Expert(s) (EU ETS Auditor):</t>
  </si>
  <si>
    <t>; 'Opinion Statement (Inst)'!$A$107; 'Opinion Statement (Aviation)'!$A$200; 'Opinion Statement (CORSIA)'!$A$134</t>
  </si>
  <si>
    <t>Independent Reviewer:</t>
  </si>
  <si>
    <t>; 'Opinion Statement (Inst)'!$A$108; 'Opinion Statement (Aviation)'!$A$201; 'Opinion Statement (CORSIA)'!$A$135</t>
  </si>
  <si>
    <t>Technical Expert(s) (Independent Review):</t>
  </si>
  <si>
    <t>; 'Opinion Statement (Inst)'!$A$109; 'Opinion Statement (Aviation)'!$A$202; 'Opinion Statement (CORSIA)'!$A$136</t>
  </si>
  <si>
    <t>Signed on behalf of</t>
  </si>
  <si>
    <t>; 'Opinion Statement (Inst)'!$A$113;  'Opinion Statement (Aviation)'!$A$222; 'Opinion Statement (CORSIA)'!$A$151</t>
  </si>
  <si>
    <t>&lt;insert authorised signature here</t>
  </si>
  <si>
    <t>; 'Opinion Statement (Inst)'!$C$111; 'Opinion Statement (Aviation)'!$D$204; 'Opinion Statement (CORSIA)'!$D$138</t>
  </si>
  <si>
    <t>Name of authorised signatory:</t>
  </si>
  <si>
    <t>; 'Opinion Statement (Inst)'!$A$112</t>
  </si>
  <si>
    <t>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organisation.&gt;</t>
  </si>
  <si>
    <t>; 'Opinion Statement (Inst)'!$C$112; 'Opinion Statement (Aviation)'!$D$205; 'Opinion Statement (CORSIA)'!$D$139</t>
  </si>
  <si>
    <t>Date of Opinion:</t>
  </si>
  <si>
    <t>; 'Opinion Statement (Inst)'!$A$113</t>
  </si>
  <si>
    <t>&lt;insert date of opinion - Note this date must change if the opinion is updated</t>
  </si>
  <si>
    <t>; 'Opinion Statement (Inst)'!$C$113; 'Opinion Statement (Aviation)'!$D$206; 'Opinion Statement (CORSIA)'!$D$140</t>
  </si>
  <si>
    <t>Name of verifier:</t>
  </si>
  <si>
    <t>; 'Opinion Statement (Inst)'!$A$115; 'Opinion Statement (Aviation)'!$A$208; 'Opinion Statement (CORSIA)'!$A$142</t>
  </si>
  <si>
    <t>&lt;insert formal name of the verifier</t>
  </si>
  <si>
    <t>; 'Opinion Statement (Inst)'!$C$115; 'Opinion Statement (Aviation)'!$D$208; 'Opinion Statement (CORSIA)'!$D$142</t>
  </si>
  <si>
    <t>Contact Address:</t>
  </si>
  <si>
    <t>; 'Opinion Statement (Inst)'!$A$116</t>
  </si>
  <si>
    <t>&lt;insert formal contact address of the verifier, including email address</t>
  </si>
  <si>
    <t>; 'Opinion Statement (Inst)'!$C$116; 'Opinion Statement (Aviation)'!$D$209; 'Opinion Statement (CORSIA)'!$D$143</t>
  </si>
  <si>
    <t>Date of verification contract:</t>
  </si>
  <si>
    <t>; 'Opinion Statement (Inst)'!$A$117; 'Opinion Statement (Aviation)'!$A$210; 'Opinion Statement (CORSIA)'!$A$144</t>
  </si>
  <si>
    <t>Is the verifier accredited or a certified natural person?</t>
  </si>
  <si>
    <t>; 'Opinion Statement (Inst)'!$A$118</t>
  </si>
  <si>
    <t>Name of National AB or verifier Certifying National Authority:</t>
  </si>
  <si>
    <t>See translations line 445</t>
  </si>
  <si>
    <t>&lt; insert the National Accreditation Body's name e.g. UKAS if verifier is accredited; insert name of the Certifying National Authority if the verifier is certified under AVR Article 54(2).&gt;</t>
  </si>
  <si>
    <t>See translations line 446</t>
  </si>
  <si>
    <t xml:space="preserve">Accreditation/ Certification number: </t>
  </si>
  <si>
    <t>; 'Opinion Statement (Inst)'!$A$120</t>
  </si>
  <si>
    <t>&lt; as issued by the above Accreditation Body/ Certifying National Authority&gt;</t>
  </si>
  <si>
    <t>; 'Opinion Statement (Inst)'!$C$120; 'Opinion Statement (Aviation)'!$D$213; 'Opinion Statement (CORSIA)'!$D$147</t>
  </si>
  <si>
    <t xml:space="preserve">Name of Aircraft Operator: </t>
  </si>
  <si>
    <t>; 'Opinion Statement (Aviation)'!$A$6; 'Opinion Statement (CORSIA)'!$A$6</t>
  </si>
  <si>
    <t>Address of Aircraft Operator:</t>
  </si>
  <si>
    <t>; 'Opinion Statement (Aviation)'!$A$7; 'Opinion Statement (CORSIA)'!$A$7</t>
  </si>
  <si>
    <t>CRCO Reference Number:</t>
  </si>
  <si>
    <t>; 'Opinion Statement (Aviation)'!$A$9; 'Opinion Statement (CORSIA)'!$A$9</t>
  </si>
  <si>
    <t>Approved Monitoring Plan Reference Number:</t>
  </si>
  <si>
    <t>; 'Opinion Statement (Aviation)'!$A$12; 'Opinion Statement (CORSIA)'!$A$12</t>
  </si>
  <si>
    <t>Are 'Small Emitter' rules being applied:</t>
  </si>
  <si>
    <t>; 'Opinion Statement (Aviation)'!$A$13; 'Opinion Statement (CORSIA)'!$A$13</t>
  </si>
  <si>
    <t>Select what is being used:</t>
  </si>
  <si>
    <t>; 'Opinion Statement (Aviation)'!$A$14; 'Opinion Statement (CORSIA)'!$A$14</t>
  </si>
  <si>
    <t>Aviation</t>
  </si>
  <si>
    <t>; 'Opinion Statement (Aviation)'!$B$15; 'Opinion Statement (CORSIA)'!$B$15; 'Accounting'!$B$9</t>
  </si>
  <si>
    <t>&lt;insert the name of the file containing the emissions report, including date and version number&gt;This should be the name of the electronic file which should contain a date and version number in the file naming convention &gt;</t>
  </si>
  <si>
    <t>; 'Opinion Statement (Aviation)'!$D$23; 'Opinion Statement (CORSIA)'!$D$20</t>
  </si>
  <si>
    <t>Type of report:</t>
  </si>
  <si>
    <t>; 'Opinion Statement (Aviation)'!$A$24</t>
  </si>
  <si>
    <t>&lt;insert the date of the report subject to verification (this should match the date of the report into which this verification opinion is inserted/the final version of the report if it has been revised or updated prior to final verification&gt;</t>
  </si>
  <si>
    <t>See translations line 87</t>
  </si>
  <si>
    <r>
      <t>Total Emissions tCO</t>
    </r>
    <r>
      <rPr>
        <b/>
        <vertAlign val="subscript"/>
        <sz val="10"/>
        <rFont val="Arial"/>
        <family val="2"/>
      </rPr>
      <t>2e</t>
    </r>
    <r>
      <rPr>
        <b/>
        <sz val="10"/>
        <rFont val="Arial"/>
        <family val="2"/>
      </rPr>
      <t>:</t>
    </r>
  </si>
  <si>
    <t>; 'Opinion Statement (CORSIA)'!$A$22</t>
  </si>
  <si>
    <r>
      <t>Total Tonne/kilometres tCO</t>
    </r>
    <r>
      <rPr>
        <b/>
        <strike/>
        <vertAlign val="subscript"/>
        <sz val="10"/>
        <color indexed="10"/>
        <rFont val="Arial"/>
        <family val="2"/>
      </rPr>
      <t>2e</t>
    </r>
    <r>
      <rPr>
        <b/>
        <strike/>
        <sz val="10"/>
        <color indexed="10"/>
        <rFont val="Arial"/>
        <family val="2"/>
      </rPr>
      <t>:</t>
    </r>
  </si>
  <si>
    <t>Deleted from template</t>
  </si>
  <si>
    <t xml:space="preserve">&lt; please ensure full titling etc is provided&gt;.  If more than one methodology, please clearly define which source streams relate to each methodology. </t>
  </si>
  <si>
    <t>; 'Opinion Statement (Aviation)'!$D$32; 'Opinion Statement (CORSIA)'!$D$23</t>
  </si>
  <si>
    <t>&lt; state what type of factor is being used for the different types of fuels/materials (e.g. defaults/ fuel specific etc) &gt;</t>
  </si>
  <si>
    <t>; 'Opinion Statement (Aviation)'!$D$33; 'Opinion Statement (CORSIA)'!$D$24</t>
  </si>
  <si>
    <t>Changes to the Aircraft Operator during the reporting year:</t>
  </si>
  <si>
    <t>; 'Opinion Statement (Aviation)'!$A$34; 'Opinion Statement (CORSIA)'!$A$25</t>
  </si>
  <si>
    <t>Physical site visit carried out during the verification:</t>
  </si>
  <si>
    <t>; 'Opinion Statement (Aviation)'!$A$37; 'Opinion Statement (CORSIA)'!$A$28</t>
  </si>
  <si>
    <t>Yes / No &lt; Noting the MRR definition of 'site' for aviation, E.g. because the emissions calculation and information management processes are elsewhere.   See relevant guidance developed by the European Commission Services.</t>
  </si>
  <si>
    <t>See translations line 458</t>
  </si>
  <si>
    <t>Virtual site visit carried out during the verification:</t>
  </si>
  <si>
    <t>Opinion Statement (Aviation)$A$37; Opinion Statement (CORSIA) $A$29</t>
  </si>
  <si>
    <t>Yes/No &lt;If the site visit was carried out virtually because of force majeure or Article 34b reasons  and complete the section below on justification for carrying out virtual site visits under Article 34a (force majeure) or Article 34b&gt;.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t>
  </si>
  <si>
    <t>Opinion Statement (Aviation)$D$37; Opinion Statement (CORSIA) $D$29</t>
  </si>
  <si>
    <t>&lt;enter N/A if the site is not physically visited&gt;</t>
  </si>
  <si>
    <t>Not  used in template</t>
  </si>
  <si>
    <t>Number of days for site visit:</t>
  </si>
  <si>
    <t>; 'Opinion Statement (Aviation)'!$A$39; 'Opinion Statement (CORSIA)'!$A$30</t>
  </si>
  <si>
    <t>Name of EU ETS (lead) auditor(s) and technical experts undertaking site visit(s):</t>
  </si>
  <si>
    <t>; 'Opinion Statement (Aviation)'!$A$40; 'Opinion Statement (CORSIA)'!$A$31</t>
  </si>
  <si>
    <t>Justification for not undertaking site visit:</t>
  </si>
  <si>
    <t>See translations line 460</t>
  </si>
  <si>
    <r>
      <t xml:space="preserve">&lt;if a site visit was waived in accordance with Artilce 33 AVR, </t>
    </r>
    <r>
      <rPr>
        <i/>
        <sz val="10"/>
        <color indexed="32"/>
        <rFont val="Arial"/>
        <family val="2"/>
      </rPr>
      <t>insert brief reasons why visit was not considered necessary&gt;</t>
    </r>
  </si>
  <si>
    <t>; 'Opinion Statement (Aviation)'!$D$41; 'Opinion Statement (CORSIA)'!$D$32</t>
  </si>
  <si>
    <t>Only brief answers are required here.  If more detail is needed  for a No response, add this to the relevant section of Annex 1 relating to findings on uncorrected non-compliances or non-conformities&gt;</t>
  </si>
  <si>
    <t>; 'Opinion Statement (Aviation)'!$D$45; 'Opinion Statement (Aviation)'!$D$58; 'Opinion Statement (CORSIA)'!$D$36</t>
  </si>
  <si>
    <t>Use of biofuels has been assessed in accordance with Article 18 of Directive 2009/28/EC:</t>
  </si>
  <si>
    <t>&lt;please confirm that biofuels for aviation for which an emission factor of zero is claimed, meets the EU sustainability criteria. If zero rating is not claimed&gt;</t>
  </si>
  <si>
    <t>&lt;please insert reasons why the rule was not complied with&gt; &lt;If the evidence of compliance  biofuels, RFNBO, RCF or SLCF with sustainability or GHG savings criteria could not be assessed, please state so&gt;</t>
  </si>
  <si>
    <t>; 'Opinion Statement (Aviation)'!$D$57; 'Opinion Statement (Aviation)'!$D$70; 'Opinion Statement (CORSIA)'!$D$48</t>
  </si>
  <si>
    <t>Article 16 (1),(2f),(2h): Data verification:</t>
  </si>
  <si>
    <t>See translations line 476</t>
  </si>
  <si>
    <t>&lt;data verification completed as required&gt;</t>
  </si>
  <si>
    <t>; 'Opinion Statement (Aviation)'!$D$83; 'Opinion Statement (CORSIA)'!$D$62</t>
  </si>
  <si>
    <t>Article 16(2)(c): Completeness of flights/data when compared to air traffic data e.g. Eurocontrol:</t>
  </si>
  <si>
    <t>&lt; insert reasons why data is not complete or comparable&gt;</t>
  </si>
  <si>
    <t>; 'Opinion Statement (Aviation)'!$D$88; 'Opinion Statement (CORSIA)'!$D$67</t>
  </si>
  <si>
    <t>Article 16(2)(d): Consistency between reported data and 'mass &amp; balance' documentation:</t>
  </si>
  <si>
    <t>See translations line 477</t>
  </si>
  <si>
    <t>&lt; insert reasons why data is not consistent&gt;</t>
  </si>
  <si>
    <t>; 'Opinion Statement (Aviation)'!$D$91; 'Opinion Statement (Aviation)'!$D$94; 'Opinion Statement (CORSIA)'!$D$70; 'Opinion Statement (CORSIA)'!$D$73</t>
  </si>
  <si>
    <t>Article 16(2)(e): Consistency between aggregate fuel consumption and fuel purchase/supply data:</t>
  </si>
  <si>
    <t>See translations line 478</t>
  </si>
  <si>
    <t>&lt; insert reasons why the emissions report is not complete and state whether there are data gaps that have used an alternate methodology or simplified approach&gt;</t>
  </si>
  <si>
    <t>; 'Opinion Statement (Aviation)'!$D$100; 'Opinion Statement (CORSIA)'!$D$79</t>
  </si>
  <si>
    <t xml:space="preserve"> &lt; confirmation of valid uncertainty assessments&gt;</t>
  </si>
  <si>
    <t>; 'Opinion Statement (Aviation)'!$D$101</t>
  </si>
  <si>
    <t>; 'Opinion Statement (Aviation)'!$D$107</t>
  </si>
  <si>
    <t>Changes etc identified and not reported to the Competent Authority/included in updated MP:</t>
  </si>
  <si>
    <t>; 'Opinion Statement (Aviation)'!$A$108; 'Opinion Statement (CORSIA)'!$A$87</t>
  </si>
  <si>
    <t>&lt; please provide, in Annex 3, a brief summary of key conditions applied, changes, clarifications or variations approved by the Competent Authority and NOT included within a re-issued monitoring plan at the time of completion of the verification;  or additional changes identified by the verifier and not reported before the relevant year end&gt;</t>
  </si>
  <si>
    <t>See translations line 480</t>
  </si>
  <si>
    <t xml:space="preserve">Yes (See Annex 1 for recommendations) / No, no improvements identified as required.  </t>
  </si>
  <si>
    <t>; 'Opinion Statement (Aviation)'!$B$129; 'Opinion Statement (CORSIA)'!$B$108</t>
  </si>
  <si>
    <t xml:space="preserve">Delete the Opinion Template text lines that are NOT applicable
</t>
  </si>
  <si>
    <t>See translations line 490</t>
  </si>
  <si>
    <r>
      <t xml:space="preserve">We have conducted a verification of the greenhouse gas data [or Tonne-kilometre data] reported by the above Operator in its Annual Emissions Report [or Tonne-kilometre report] as presented above.  </t>
    </r>
    <r>
      <rPr>
        <b/>
        <strike/>
        <sz val="10"/>
        <color indexed="10"/>
        <rFont val="Arial"/>
        <family val="2"/>
      </rPr>
      <t xml:space="preserve"> On the basis of the verification work undertaken (see Annex 2) these data are fairly stated.</t>
    </r>
    <r>
      <rPr>
        <sz val="10"/>
        <rFont val="Arial"/>
        <family val="2"/>
      </rPr>
      <t/>
    </r>
  </si>
  <si>
    <r>
      <t xml:space="preserve">&lt; </t>
    </r>
    <r>
      <rPr>
        <b/>
        <i/>
        <strike/>
        <sz val="10"/>
        <color indexed="10"/>
        <rFont val="Arial"/>
        <family val="2"/>
      </rPr>
      <t>Either</t>
    </r>
    <r>
      <rPr>
        <i/>
        <strike/>
        <sz val="10"/>
        <color indexed="10"/>
        <rFont val="Arial"/>
        <family val="2"/>
      </rPr>
      <t xml:space="preserve">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          NOTE - only a positive form of words is acceptable for a verified opinion - DO NOT CHANGE THE FORM OF WORDS IN THESE OPINION TEXTS - ADD DETAIL WHERE REQUESTED</t>
    </r>
  </si>
  <si>
    <t>See translations line 492</t>
  </si>
  <si>
    <r>
      <t>We have conducted a verification of the greenhouse gas data [or Tonne-kilometre data] reported by the above Operator in its Annual Emissions Report [or Tonne-km report]</t>
    </r>
    <r>
      <rPr>
        <b/>
        <strike/>
        <sz val="10"/>
        <color indexed="10"/>
        <rFont val="Arial"/>
        <family val="2"/>
      </rPr>
      <t xml:space="preserve"> </t>
    </r>
    <r>
      <rPr>
        <strike/>
        <sz val="10"/>
        <color indexed="10"/>
        <rFont val="Arial"/>
        <family val="2"/>
      </rPr>
      <t xml:space="preserve">as presented above.   </t>
    </r>
    <r>
      <rPr>
        <b/>
        <strike/>
        <sz val="10"/>
        <color indexed="10"/>
        <rFont val="Arial"/>
        <family val="2"/>
      </rPr>
      <t xml:space="preserve">On the basis of the verification work undertaken (see Annex 2) these data are fairly stated, with the exception of: </t>
    </r>
  </si>
  <si>
    <r>
      <t xml:space="preserve">&lt; </t>
    </r>
    <r>
      <rPr>
        <b/>
        <i/>
        <strike/>
        <sz val="10"/>
        <color indexed="10"/>
        <rFont val="Arial"/>
        <family val="2"/>
      </rPr>
      <t>OR</t>
    </r>
    <r>
      <rPr>
        <i/>
        <strike/>
        <sz val="10"/>
        <color indexed="10"/>
        <rFont val="Arial"/>
        <family val="2"/>
      </rPr>
      <t xml:space="preserve"> this opinion text if the opinion is qualified with comments for the user of the opinion. 
Please provide brief details of any exceptions that might affect the data and therefore qualify the opinion.</t>
    </r>
  </si>
  <si>
    <t>See translations line 494</t>
  </si>
  <si>
    <t>&lt; Note - these are effectively warning caveats to the opinion user including indication of non-material misstatements, non-compliances and non-conformities from stating with reasonable assurance that the data are free from material misstatements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t>
  </si>
  <si>
    <r>
      <t>We have conducted a verificatio</t>
    </r>
    <r>
      <rPr>
        <i/>
        <strike/>
        <sz val="10"/>
        <color indexed="10"/>
        <rFont val="Arial"/>
        <family val="2"/>
      </rPr>
      <t xml:space="preserve">n of the greenhouse gas data [or Tonne-kilometre data] reported by the above Operator in its Annual Emissions Report [or Tonne-km report] as presented above.  </t>
    </r>
    <r>
      <rPr>
        <b/>
        <i/>
        <strike/>
        <sz val="10"/>
        <color indexed="10"/>
        <rFont val="Arial"/>
        <family val="2"/>
      </rPr>
      <t xml:space="preserve">On the basis of the work undertaken (see Annex 2) these data CANNOT be verified due to </t>
    </r>
    <r>
      <rPr>
        <i/>
        <strike/>
        <sz val="10"/>
        <color indexed="10"/>
        <rFont val="Arial"/>
        <family val="2"/>
      </rPr>
      <t>- &lt;</t>
    </r>
    <r>
      <rPr>
        <strike/>
        <sz val="10"/>
        <color indexed="10"/>
        <rFont val="Arial"/>
        <family val="2"/>
      </rPr>
      <t>delete as appropriate&gt;</t>
    </r>
  </si>
  <si>
    <r>
      <t xml:space="preserve">&lt; </t>
    </r>
    <r>
      <rPr>
        <b/>
        <i/>
        <strike/>
        <sz val="10"/>
        <color indexed="10"/>
        <rFont val="Arial"/>
        <family val="2"/>
      </rPr>
      <t>OR</t>
    </r>
    <r>
      <rPr>
        <i/>
        <strike/>
        <sz val="10"/>
        <color indexed="10"/>
        <rFont val="Arial"/>
        <family val="2"/>
      </rPr>
      <t xml:space="preserve"> this opinion text if it is not possible to verify the data due to material misstatement(s), limitation of scope or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t>
    </r>
  </si>
  <si>
    <t>See translations line 498</t>
  </si>
  <si>
    <t>- uncorrected material mis-statement (individual or in aggregate)</t>
  </si>
  <si>
    <t>; 'Opinion Statement (Aviation)'!$B$146; 'Opinion Statement (Aviation)'!$B$168; 'Opinion Statement (Aviation)'!$B$190; 'Opinion Statement (CORSIA)'!$B$124</t>
  </si>
  <si>
    <t>Name of authorised signatory :</t>
  </si>
  <si>
    <t>; 'Opinion Statement (Aviation)'!$A$205; 'Opinion Statement (CORSIA)'!$A$139</t>
  </si>
  <si>
    <t>Date of Opinion :</t>
  </si>
  <si>
    <t>Contact Address :</t>
  </si>
  <si>
    <t>; 'Opinion Statement (Aviation)'!$A$209; 'Opinion Statement (CORSIA)'!$A$143</t>
  </si>
  <si>
    <t>Is the Verifier Accredited or Certified natural person?</t>
  </si>
  <si>
    <t>; 'Opinion Statement (Aviation)'!$A$211; 'Opinion Statement (CORSIA)'!$A$145</t>
  </si>
  <si>
    <t>&lt; insert the national Accreditation Body's name e.g. UKAS if verifier is accredited; insert name of the Certifying National Authority if the verifier is certified under AVR Article 54(2).&gt;</t>
  </si>
  <si>
    <t>See translations line 522</t>
  </si>
  <si>
    <t>Verification Report - Emissions Trading System</t>
  </si>
  <si>
    <t>; 'Annex 1 - Findings'!$A$1; 'Annex 2 - basis of work (Inst)'!$A$2; 'Annex 2 - basis of work (Avi)'!$A$2</t>
  </si>
  <si>
    <t>Please enter the name of the operator as entered in sheet "Opinion Statement"</t>
  </si>
  <si>
    <t>; 'Annex 1 - Findings'!$E$3</t>
  </si>
  <si>
    <t xml:space="preserve">Annex 1A - Misstatements, Non-conformities, Non-compliances and Recommended Improvements </t>
  </si>
  <si>
    <t>; 'Annex 1 - Findings'!$A$4</t>
  </si>
  <si>
    <t>Uncorrected Misstatements that were not corrected before issuance of the verification report</t>
  </si>
  <si>
    <t>; 'Annex 1 - Findings'!$C$6</t>
  </si>
  <si>
    <t>Material?</t>
  </si>
  <si>
    <t>; 'Annex 1 - Findings'!$D$6; 'Annex 1 - Findings'!$D$19; 'Annex 1 - Findings'!$D$31</t>
  </si>
  <si>
    <t>Please select "Yes" or "No" in the column "Material?" as appropriate</t>
  </si>
  <si>
    <t>; 'Annex 1 - Findings'!$D$7 &amp; below that cell</t>
  </si>
  <si>
    <t>; 'Annex 1 - Findings'!$B$7; 'Annex 1 - Findings'!$D$7; 'Annex 1 - Findings'!$B$8; 'Annex 1 - Findings'!$D$8; 'Annex 1 - Findings'!$B$9; 'Annex 1 - Findings'!$D$9; 'Annex 1 - Findings'!$B$10; 'Annex 1 - Findings'!$D$10; 'Annex 1 - Findings'!$B$11; 'Annex 1 - Findings'!$D$11; 'Annex 1 - Findings'!$B$12; 'Annex 1 - Findings'!$D$12; 'Annex 1 - Findings'!$B$13; 'Annex 1 - Findings'!$D$13; 'Annex 1 - Findings'!$B$14; 'Annex 1 - Findings'!$D$14; 'Annex 1 - Findings'!$B$15; 'Annex 1 - Findings'!$D$15; 'Annex 1 - Findings'!$B$16; 'Annex 1 - Findings'!$D$16; 'Annex 1 - Findings'!$B$20; 'Annex 1 - Findings'!$D$20; 'Annex 1 - Findings'!$B$21; 'Annex 1 - Findings'!$D$21; 'Annex 1 - Findings'!$B$22; 'Annex 1 - Findings'!$D$22; 'Annex 1 - Findings'!$B$23; 'Annex 1 - Findings'!$D$23; 'Annex 1 - Findings'!$B$24; 'Annex 1 - Findings'!$D$24; 'Annex 1 - Findings'!$B$25; 'Annex 1 - Findings'!$D$25; 'Annex 1 - Findings'!$B$26; 'Annex 1 - Findings'!$D$26; 'Annex 1 - Findings'!$B$27; 'Annex 1 - Findings'!$D$27; 'Annex 1 - Findings'!$B$28; 'Annex 1 - Findings'!$D$28; 'Annex 1 - Findings'!$B$29; 'Annex 1 - Findings'!$D$29; 'Annex 1 - Findings'!$B$32; 'Annex 1 - Findings'!$D$32; 'Annex 1 - Findings'!$B$33; 'Annex 1 - Findings'!$D$33; 'Annex 1 - Findings'!$B$34; 'Annex 1 - Findings'!$D$34; 'Annex 1 - Findings'!$B$35; 'Annex 1 - Findings'!$D$35; 'Annex 1 - Findings'!$B$36; 'Annex 1 - Findings'!$D$36; 'Annex 1 - Findings'!$B$37; 'Annex 1 - Findings'!$D$37; 'Annex 1 - Findings'!$B$38; 'Annex 1 - Findings'!$D$38; 'Annex 1 - Findings'!$B$39; 'Annex 1 - Findings'!$D$39; 'Annex 1 - Findings'!$B$40; 'Annex 1 - Findings'!$D$40; 'Annex 1 - Findings'!$B$41; 'Annex 1 - Findings'!$D$41; 'Annex 1 - Findings'!$B$44; 'Annex 1 - Findings'!$B$45; 'Annex 1 - Findings'!$B$46; 'Annex 1 - Findings'!$B$47; 'Annex 1 - Findings'!$B$48; 'Annex 1 - Findings'!$B$49; 'Annex 1 - Findings'!$B$50; 'Annex 1 - Findings'!$B$51; 'Annex 1 - Findings'!$B$52; 'Annex 1 - Findings'!$B$53; 'Annex 1 - Findings'!$B$56; 'Annex 1 - Findings'!$B$57; 'Annex 1 - Findings'!$B$58; 'Annex 1 - Findings'!$B$59; 'Annex 1 - Findings'!$B$60; 'Annex 1 - Findings'!$B$61; 'Annex 1 - Findings'!$B$62; 'Annex 1 - Findings'!$B$63; 'Annex 1 - Findings'!$B$64; 'Annex 1 - Findings'!$B$65; 'Annex 1 - Findings'!$C$69; 'Annex 1 - Findings'!$D$70; 'Annex 1 - Findings'!$D$71; 'Annex 1 - Findings'!$D$72; 'Annex 1 - Findings'!$D$74; 'Annex 1 - Findings'!$D$75; 'Annex 1 - Findings'!$C$77; 'Annex 1 - Findings'!$D$78; 'Annex 1 - Findings'!$D$79; 'Annex 1 - Findings'!$D$80; 'Annex 1 - Findings'!$D$82; 'Annex 1 - Findings'!$D$83; 'Annex 2 - basis of work (Avi)'!$B$7; 'Annex 3 - Changes '!$B$8; 'Annex 3 - Changes '!$B$9; 'Annex 3 - Changes '!$B$10; 'Annex 3 - Changes '!$B$11; 'Annex 3 - Changes '!$B$12; 'Annex 3 - Changes '!$B$13; 'Annex 3 - Changes '!$B$14; 'Annex 3 - Changes '!$B$15; 'Annex 3 - Changes '!$B$16; 'Annex 3 - Changes '!$B$17; 'Annex 3 - Changes '!$B$18; 'Annex 3 - Changes '!$B$22; 'Annex 3 - Changes '!$B$23; 'Annex 3 - Changes '!$B$24; 'Annex 3 - Changes '!$B$25; 'Annex 3 - Changes '!$B$26; 'Annex 3 - Changes '!$B$27; 'Annex 3 - Changes '!$B$28; 'Annex 3 - Changes '!$B$29; 'Annex 3 - Changes '!$B$30; 'Annex 3 - Changes '!$B$31; 'Annex 3 - Changes '!$B$32; 'EUwideConstants'!$A$93; 'EUwideConstants'!$A$117</t>
  </si>
  <si>
    <t>&lt; Please insert relevant description, one line per uncorrected misstatement point.  If further space is required, please add rows and individually number points.  If there are NO uncorrected misstatements please state NOT APPLICABLE in the first row.</t>
  </si>
  <si>
    <t>; 'Annex 1 - Findings'!$E$7</t>
  </si>
  <si>
    <t>&lt; State details of misstatement including nature, size, and which element of the report it relates to; and why it has a material effect, if applicable.  Need to clearly state whether the misstatement is over-stated (e.g. higher than it should be) or under-stated (lower than it should be)&gt; For more information on how to classify and report misstatements please see the guidance of the European Commission Services.</t>
  </si>
  <si>
    <t>; 'Annex 1 - Findings'!$E$12</t>
  </si>
  <si>
    <t>Uncorrected Non-conformities with approved Monitoring Plan</t>
  </si>
  <si>
    <t>; 'Annex 1 - Findings'!$C$18</t>
  </si>
  <si>
    <t>&lt; Including discrepancies between approved plan and actual sources, source streams and boundaries etc identified during verification</t>
  </si>
  <si>
    <t>; 'Annex 1 - Findings'!$C$19</t>
  </si>
  <si>
    <t>&lt; Please complete any relevant data.  One line per non-conformity point.  If further space is required, please add rows and individually number points.  If there are NO non-conformities please state NOT APPLICABLE in the first row.</t>
  </si>
  <si>
    <t>; 'Annex 1 - Findings'!$E$20</t>
  </si>
  <si>
    <t>&lt;State details of non-conformity including nature and size of non-conformity and which element of the monitoring plan it relates to&gt; For more information on how to classify and report non-conformities please see the guidance of the European Commission Services.</t>
  </si>
  <si>
    <t>; 'Annex 1 - Findings'!$E$25</t>
  </si>
  <si>
    <t>Uncorrected Non-compliances with MRR which were identified during verification</t>
  </si>
  <si>
    <t>; 'Annex 1 - Findings'!$C$31</t>
  </si>
  <si>
    <t>&lt; Please complete any relevant data.  One line per non-compliance point.  If further space is required, please add rows and individually number points.  If there are NO non-compliances please state NOT APPLICABLE in the first row.</t>
  </si>
  <si>
    <t>; 'Annex 1 - Findings'!$E$32</t>
  </si>
  <si>
    <t>&lt;State details of non-compliance including nature and size of non-compliance and which element of the Monitoring and Reporting Regulation it relates to&gt; For more information on how to classify and report non-compliances please see the guidance of the European Commission Services.</t>
  </si>
  <si>
    <t>; 'Annex 1 - Findings'!$E$37</t>
  </si>
  <si>
    <t xml:space="preserve">Recommended Improvements, if any </t>
  </si>
  <si>
    <t>; 'Annex 1 - Findings'!$C$43</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</si>
  <si>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t>
  </si>
  <si>
    <t>; 'Annex 1 - Findings'!$E$44</t>
  </si>
  <si>
    <t>; 'Annex 1 - Findings'!$E$49</t>
  </si>
  <si>
    <r>
      <t xml:space="preserve">Prior year Non-conformities that have NOT been resolved.  
</t>
    </r>
    <r>
      <rPr>
        <i/>
        <sz val="9"/>
        <rFont val="Arial"/>
        <family val="2"/>
      </rPr>
      <t>Any prior year Non-conformities reported in the previous Verification Report that have been resolved do not need to be listed here.</t>
    </r>
  </si>
  <si>
    <t>; 'Annex 1 - Findings'!$C$55</t>
  </si>
  <si>
    <t>&lt; Please complete any relevant data.  One cell per unresolved prior year improvement point.  If further space is required, please add rows and individually number points.  If there are NO outstanding improvement points please state NOT APPLICABLE in the first row.</t>
  </si>
  <si>
    <t>; 'Annex 1 - Findings'!$E$56</t>
  </si>
  <si>
    <t>This section is not applicable to the verification of tonne-kilometre reports.</t>
  </si>
  <si>
    <t>; 'Annex 1 - Findings'!$E$61</t>
  </si>
  <si>
    <t>Annex 1B - Methodologies to close data gaps</t>
  </si>
  <si>
    <t>; 'Annex 1 - Findings'!$A$67</t>
  </si>
  <si>
    <t>Was a data gap method required?</t>
  </si>
  <si>
    <t>; 'Annex 1 - Findings'!$C$70; 'Annex 1 - Findings'!$C$78</t>
  </si>
  <si>
    <t>If Yes, was this approved by the CA before completion of the verification?</t>
  </si>
  <si>
    <t>See translations line 555</t>
  </si>
  <si>
    <t xml:space="preserve">If No, - </t>
  </si>
  <si>
    <t>; 'Annex 1 - Findings'!$C$73; 'Annex 1 - Findings'!$C$81</t>
  </si>
  <si>
    <t>- was the method used conservative (If No, please provide more details)</t>
  </si>
  <si>
    <t>; 'Annex 1 - Findings'!$C$74; 'Annex 1 - Findings'!$C$82</t>
  </si>
  <si>
    <t>- did the method lead to a material misstatement (If Yes, please provide more details)</t>
  </si>
  <si>
    <t>; 'Annex 1 - Findings'!$C$75; 'Annex 1 - Findings'!$C$83</t>
  </si>
  <si>
    <t>Note - the name of the Installation will be automatically picked up once it is entered on the Annex 1 Tab</t>
  </si>
  <si>
    <t>; 'Annex 2 - basis of work (Inst)'!$C$3; 'Annex 2 - basis of work (Avi)'!$C$3; 'Annex 3 - Changes '!$D$3</t>
  </si>
  <si>
    <t>Annex 2 - Further information of relevance to the Opinion</t>
  </si>
  <si>
    <t>; 'Annex 2 - basis of work (Inst)'!$A$5; 'Annex 2 - basis of work (Avi)'!$A$5</t>
  </si>
  <si>
    <t>Do not change the form of words in this worksheet EXCEPT where instructed to do so</t>
  </si>
  <si>
    <t>; 'Annex 2 - basis of work (Inst)'!$C$5; 'Annex 2 - basis of work (Avi)'!$C$5</t>
  </si>
  <si>
    <t xml:space="preserve">Objectives and scope of the Verification: </t>
  </si>
  <si>
    <t>; 'Annex 2 - basis of work (Inst)'!$A$8; 'Annex 2 - basis of work (Avi)'!$A$8</t>
  </si>
  <si>
    <t>To verify the Operator's or Aircraft operator's annual emissions [tonne-kilometre data] to a reasonable level of assurance for the Annual Emissions Report [Tonne-Kilometre Report] (as summarised in the attached Opinion Statement) under the EU Emissions Trading System and confirm compliance with approved monitoring requirements, approved monitoring plan and the EU Regulation on Monitoring and Reporting.</t>
  </si>
  <si>
    <t>Responsibilities:</t>
  </si>
  <si>
    <t>; 'Annex 2 - basis of work (Inst)'!$A$9; 'Annex 2 - basis of work (Avi)'!$A$9</t>
  </si>
  <si>
    <r>
      <t xml:space="preserve">The </t>
    </r>
    <r>
      <rPr>
        <b/>
        <sz val="10"/>
        <rFont val="Arial"/>
        <family val="2"/>
      </rPr>
      <t>Operator or Aircraft operator</t>
    </r>
    <r>
      <rPr>
        <sz val="10"/>
        <rFont val="Arial"/>
        <family val="2"/>
      </rPr>
      <t xml:space="preserve"> is solely responsible for the preparation and reporting of their annual greenhouse gas (GHG) emissions [tonne-kilometre data] for the purposes of the EU ETS in accordance with the rules and their approved monitoring plan (as listed in the attached Opinion Statement); for any information and assessments that support the reported data; for determining the installation's objectives in relation to GHG information and for establishing and maintaining appropriate procedures, performance management and internal control systems from which the reported information is derived.</t>
    </r>
  </si>
  <si>
    <t xml:space="preserve"> </t>
  </si>
  <si>
    <r>
      <t>The</t>
    </r>
    <r>
      <rPr>
        <b/>
        <sz val="10"/>
        <rFont val="Arial"/>
        <family val="2"/>
      </rPr>
      <t xml:space="preserve"> Competent Authority</t>
    </r>
    <r>
      <rPr>
        <sz val="10"/>
        <rFont val="Arial"/>
        <family val="2"/>
      </rPr>
      <t xml:space="preserve"> is responsible for</t>
    </r>
  </si>
  <si>
    <t>; 'Annex 2 - basis of work (Inst)'!$B$10; 'Annex 2 - basis of work (Avi)'!$B$10</t>
  </si>
  <si>
    <t>- issuing and varying applicable permits to Operators or Aircraft operators</t>
  </si>
  <si>
    <t>- enforcing the requirements of Regulation EU no. 601/2012 on monitoring and reporting (MRR) and any conditions of applicable permits;</t>
  </si>
  <si>
    <t>- agreeing certain aspects of the verification process, e.g. site visit waivers; 
In exceptional circumstances, including those stated in Article 70(1)and 70(2) of the MRR,  the CA may determine an Operator's emissions for the purposes of the ETS.</t>
  </si>
  <si>
    <t>; 'Annex 2 - basis of work (Inst)'!$B$13; 'Annex 2 - basis of work (Avi)'!$B$13</t>
  </si>
  <si>
    <t>- agreeing certain aspects of the verification process, e.g. site visit waivers; 
In exceptional circumstances, including those stated in Article 70(1)and 70(2) of the MRR,  the CA may determine an Aircraft Operator's emissions for the purposes of the ETS.</t>
  </si>
  <si>
    <r>
      <t>The</t>
    </r>
    <r>
      <rPr>
        <b/>
        <sz val="10"/>
        <rFont val="Arial"/>
        <family val="2"/>
      </rPr>
      <t xml:space="preserve"> Verifier </t>
    </r>
    <r>
      <rPr>
        <sz val="10"/>
        <rFont val="Arial"/>
        <family val="2"/>
      </rPr>
      <t xml:space="preserve">(as named on the Opinion Statement) is responsible for, in accordance with its verification contract and Commission Regulation EU no. 600/2012 on Accreditation and Verification, carrying out the verification of an Operator or Aircraft operator in the public interest, independent of the Operator or Aircraft operator and the competent authorities responsible for Directive 2003/87/EC. It is the responsibility of  the Verifier to form an independent opinion, based on the examination of information and data presented in the Annual Emissions Report, and to report that opinion to the operator or aircraft operator.  We also report if, in our opinion:           </t>
    </r>
  </si>
  <si>
    <t xml:space="preserve">•   the Annual Emissions Report is or may be associated with misstatements (omissions, misrepresentations or errors) or non-conformities; or                                                                                                                                                              </t>
  </si>
  <si>
    <t>; 'Annex 2 - basis of work (Inst)'!$B$15; 'Annex 2 - basis of work (Avi)'!$B$15</t>
  </si>
  <si>
    <t xml:space="preserve">•   the Operator or Aircraft operator is not complying with  Regulation EU no. 601/2012 on monitoring and reporting , even if the monitoring plan is approved by the competent authority.                                                                                                                                                            </t>
  </si>
  <si>
    <t>•   the EU ETS lead auditor/auditor has not received all the information and explanations that they require to conduct their examination to a reasonable level of assurance; or</t>
  </si>
  <si>
    <t>; 'Annex 2 - basis of work (Inst)'!$B$17; 'Annex 2 - basis of work (Avi)'!$B$17</t>
  </si>
  <si>
    <t>•  improvements can be made to the Operator's or Aircraft operator's performance in monitoring and reporting of emissions and/or compliance with the approved monitoring plan and Regulation EU no. 601/2012 on monitoring and reporting.</t>
  </si>
  <si>
    <t xml:space="preserve">Work performed &amp; basis of the opinion: </t>
  </si>
  <si>
    <t>; 'Annex 2 - basis of work (Inst)'!$A$19; 'Annex 2 - basis of work (Avi)'!$A$19</t>
  </si>
  <si>
    <t>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or Aircraft operator's approved monitoring plan.  This also involved assessing where necessary estimates and judgements made by the Operator or Aircraft operator in preparing the data and considering the overall adequacy of the presentation of the data in the Annual Emissions Report and its potential for material misstatement.</t>
  </si>
  <si>
    <t>Materiality level</t>
  </si>
  <si>
    <t>; 'Annex 2 - basis of work (Inst)'!$A$20; 'Annex 2 - basis of work (Avi)'!$A$20</t>
  </si>
  <si>
    <t>See Article 23 of AVR</t>
  </si>
  <si>
    <t>&lt;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</si>
  <si>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GHG quantification is subject to inherent uncertainty due to the designed capability of measurement instrumentation and testing methodologies and incomplete scientific knowledge used in the determination of emissions factors and global warming potentials</t>
  </si>
  <si>
    <t>; 'Annex 2 - basis of work (Inst)'!$B$22; 'Annex 2 - basis of work (Avi)'!$B$22</t>
  </si>
  <si>
    <r>
      <t xml:space="preserve">Reference documents cited : </t>
    </r>
    <r>
      <rPr>
        <i/>
        <sz val="10"/>
        <rFont val="Arial"/>
        <family val="2"/>
      </rPr>
      <t xml:space="preserve">
</t>
    </r>
  </si>
  <si>
    <t>; 'Annex 2 - basis of work (Inst)'!$A$24; 'Annex 2 - basis of work (Avi)'!$A$24</t>
  </si>
  <si>
    <t>Conduct of the Verification (1) - For Accredited Verifiers</t>
  </si>
  <si>
    <t>; 'Annex 2 - basis of work (Inst)'!$B$24; 'Annex 2 - basis of work (Avi)'!$B$24</t>
  </si>
  <si>
    <r>
      <t xml:space="preserve">&lt;select the set of criteria that are appropriate to the accreditation/ certification held by the verifier (delete non-relevant sets).&gt;  It is expected that for most VBs only set (1) will be required.
</t>
    </r>
    <r>
      <rPr>
        <b/>
        <i/>
        <sz val="10"/>
        <color indexed="32"/>
        <rFont val="Arial"/>
        <family val="2"/>
      </rPr>
      <t>Note, some of the documents may undergo update and revision so you need to check that the correct version is being cited</t>
    </r>
  </si>
  <si>
    <t>; 'Annex 2 - basis of work (Inst)'!$C$24; 'Annex 2 - basis of work (Avi)'!$C$24</t>
  </si>
  <si>
    <t>1) EU Regulation EU no. 600/2012 on verification of GHG emissions reports and tonne-kilometre reports and the accreditation of verifiers pursuant to Directive 2003/87/EC….. (AVR)</t>
  </si>
  <si>
    <t>2) EN ISO 14065:2013 Requirements for greenhouse gas validation and verification bodies for use in accreditation or other forms of recognition.</t>
  </si>
  <si>
    <t>3) EN ISO 14064-3:2012 Specification with guidance for the validation and verification of GHG assertions</t>
  </si>
  <si>
    <t>4) IAF MD 6:2014 International Accreditation Forum (IAF) Mandatory Document for the Application of ISO 14065:2013 (Issue 2, March 2014)</t>
  </si>
  <si>
    <t>; 'Annex 2 - basis of work (Inst)'!$B$28; 'Annex 2 - basis of work (Avi)'!$B$28</t>
  </si>
  <si>
    <t>5) Guidance developed by European Commission Services on verification and accreditation</t>
  </si>
  <si>
    <t>; 'Annex 2 - basis of work (Inst)'!$B$29; 'Annex 2 - basis of work (Avi)'!$B$29</t>
  </si>
  <si>
    <t xml:space="preserve">6) EA-6/03 European Co-operation for Accreditation Guidance For the Recognition of Verifiers under EU ETS Directive </t>
  </si>
  <si>
    <t>; 'Annex 2 - basis of work (Inst)'!$B$30; 'Annex 2 - basis of work (Avi)'!$B$30</t>
  </si>
  <si>
    <t>Select Relevant guidance documents from the list</t>
  </si>
  <si>
    <t>; 'Annex 2 - basis of work (Inst)'!$B$32; 'Annex 2 - basis of work (Inst)'!$B$33; 'Annex 2 - basis of work (Avi)'!$B$32; 'Annex 2 - basis of work (Avi)'!$B$33</t>
  </si>
  <si>
    <t>Conduct of the Verification (2) - Additional criteria for Accredited Verifiers that are also financial assurance providers</t>
  </si>
  <si>
    <t>; 'Annex 2 - basis of work (Inst)'!$B$35; 'Annex 2 - basis of work (Avi)'!$B$34</t>
  </si>
  <si>
    <t>&lt;This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</si>
  <si>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 'Annex 2 - basis of work (Inst)'!$C$35; 'Annex 2 - basis of work (Avi)'!$C$34</t>
  </si>
  <si>
    <t>i) International Standard on Assurance Engagements 3000 : Assurance Engagements other than Audits or Reviews of Historical Information, issued by the International Auditing and Assurance Standards Board.</t>
  </si>
  <si>
    <t>; 'Annex 2 - basis of work (Inst)'!$B$36; 'Annex 2 - basis of work (Avi)'!$B$35</t>
  </si>
  <si>
    <t>ii) International Standard on Assurance Engagements 3410 : Assurance Engagements on Greenhouse Gas Statements, issued by the International Auditing and Assurance Standards Board.</t>
  </si>
  <si>
    <t>; 'Annex 2 - basis of work (Inst)'!$B$37; 'Annex 2 - basis of work (Avi)'!$B$36</t>
  </si>
  <si>
    <t>Conduct of the Verification (3) - For Verifiers Certified under AVR Article 54(2)</t>
  </si>
  <si>
    <t>&lt; This set should be selected only if the verifier is a Certified Natural Person as outlined under Article 54(2) of the AVR.</t>
  </si>
  <si>
    <t>1) EC Regulation EU no. 600/2012 on verification of GHG emissions reports and tonne-kilometre reports and the accreditation of verifiers pursuant to Directive 2003/87/EC….. (AVR)</t>
  </si>
  <si>
    <t>2) EU guidance on certified verifiers developed by the Commission Services</t>
  </si>
  <si>
    <t>; 'Annex 2 - basis of work (Inst)'!$B$40; 'Annex 2 - basis of work (Avi)'!$B$39</t>
  </si>
  <si>
    <r>
      <t xml:space="preserve">3)….. </t>
    </r>
    <r>
      <rPr>
        <i/>
        <sz val="10"/>
        <rFont val="Arial"/>
        <family val="2"/>
      </rPr>
      <t>Need to insert any other requirements/ guidance that are applied to the Certified Verifiers e.g. any local MS rules on the Certification Process</t>
    </r>
  </si>
  <si>
    <t>; 'Annex 2 - basis of work (Inst)'!$B$41; 'Annex 2 - basis of work (Avi)'!$B$40</t>
  </si>
  <si>
    <t>Rules etc of the EU ETS</t>
  </si>
  <si>
    <t>; 'Annex 2 - basis of work (Inst)'!$B$42; 'Annex 2 - basis of work (Avi)'!$B$41</t>
  </si>
  <si>
    <t>&lt; 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</si>
  <si>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A) EC Regulation EU no. 601/2012 on the Monitoring and Reporting of GHGs pursuant to Directive 2003/87/EC (MRR)</t>
  </si>
  <si>
    <t>B) EU Guidance developed by the European Commission Services to support the harmonised interpretation of the Monitoring and Reporting Regulation</t>
  </si>
  <si>
    <t>; 'Annex 2 - basis of work (Inst)'!$B$44; 'Annex 2 - basis of work (Avi)'!$B$43</t>
  </si>
  <si>
    <t>C) EU Guidance material developed by the European Commission Services to support the harmonised interpretation of the AVR</t>
  </si>
  <si>
    <t>; 'Annex 2 - basis of work (Inst)'!$B$45; 'Annex 2 - basis of work (Avi)'!$B$44</t>
  </si>
  <si>
    <t>D) need to insert any other national requirements/ guidance that are applicable</t>
  </si>
  <si>
    <t>; 'Annex 2 - basis of work (Inst)'!$B$46; 'Annex 2 - basis of work (Avi)'!$B$45</t>
  </si>
  <si>
    <t>Verification Opinion - Emissions Trading System</t>
  </si>
  <si>
    <t>; 'Annex 3 - Changes '!$A$2</t>
  </si>
  <si>
    <t xml:space="preserve">Annex 3 - Summary of conditions / changes/ clarification / variations </t>
  </si>
  <si>
    <t>; 'Annex 3 - Changes '!$A$5</t>
  </si>
  <si>
    <t>A) approved by the Competent Authority but which have NOT been incorporated within a re-issued Permit/ Monitoring Plan at completion of verification</t>
  </si>
  <si>
    <t>; 'Annex 3 - Changes '!$A$6</t>
  </si>
  <si>
    <t>&lt; This should list anything that has been agreed (e.g. in a letter, email, fax or phone call) but that has not been incorporated within the greenhouse gas emissions permit/monitoring plan.  It should also include, for example, new technical units, new processes, closure notification etc.</t>
  </si>
  <si>
    <t>; 'Annex 3 - Changes '!$D$8</t>
  </si>
  <si>
    <t>&lt; Please complete any relevant data.  One line per comment. If further space is required, please add rows and individually number points.  If there are NO relevant comments to be made please state NOT APPLICABLE in the first row.</t>
  </si>
  <si>
    <t>; 'Annex 3 - Changes '!$D$13; 'Annex 3 - Changes '!$D$30</t>
  </si>
  <si>
    <t>B) identified by the verifier and which have NOT been reported by 31 December of the reporting year</t>
  </si>
  <si>
    <t>; 'Annex 3 - Changes '!$A$20</t>
  </si>
  <si>
    <t>&lt; This should include changes to capacity, activity levels and/or operation of the installation that could impact upon the allocation of allowances; and changes to the monitoring plan that have not been approved by the Competent Authority before completion of the verification</t>
  </si>
  <si>
    <t>&lt; this should list any changes to the capacity, activity levels and/or operation of the installation  that have been identified by the verifier in the course of their work and which have not been notified to the Competent Authority by 31 December of the relevant year. It should also list any changes to the monitoring plan that were not notified to the Competent Authority by the end of the year and have not been approved by the Competent Authority before completion of the verification.</t>
  </si>
  <si>
    <t>&lt;There should be no duplication between this section and the one above.</t>
  </si>
  <si>
    <t>; 'Annex 3 - Changes '!$D$28</t>
  </si>
  <si>
    <t>Combustion</t>
  </si>
  <si>
    <t>; 'EUwideConstants'!$A$2</t>
  </si>
  <si>
    <t>Combustion in installations incinerating municipal waste</t>
  </si>
  <si>
    <t xml:space="preserve">Refining of mineral oil </t>
  </si>
  <si>
    <t>; 'EUwideConstants'!$A$3</t>
  </si>
  <si>
    <t>Production of coke</t>
  </si>
  <si>
    <t>; 'EUwideConstants'!$A$4</t>
  </si>
  <si>
    <t>Metal ore roasting or sintering</t>
  </si>
  <si>
    <t>; 'EUwideConstants'!$A$5</t>
  </si>
  <si>
    <t>Production of pig iron or steel</t>
  </si>
  <si>
    <t>; 'EUwideConstants'!$A$6</t>
  </si>
  <si>
    <t>Production or processing of ferrous metals</t>
  </si>
  <si>
    <t>; 'EUwideConstants'!$A$7</t>
  </si>
  <si>
    <t>Production of primary aluminium</t>
  </si>
  <si>
    <t>; 'EUwideConstants'!$A$8</t>
  </si>
  <si>
    <t>Production of secondary aluminium</t>
  </si>
  <si>
    <t>; 'EUwideConstants'!$A$9</t>
  </si>
  <si>
    <t>Production or processing of non-ferrous metals</t>
  </si>
  <si>
    <t>; 'EUwideConstants'!$A$10</t>
  </si>
  <si>
    <t>Production of cement clinker</t>
  </si>
  <si>
    <t>; 'EUwideConstants'!$A$11</t>
  </si>
  <si>
    <t>Production of lime, or calcination of dolomite/magnesite</t>
  </si>
  <si>
    <t>; 'EUwideConstants'!$A$12</t>
  </si>
  <si>
    <t>Manufacture of glass</t>
  </si>
  <si>
    <t>; 'EUwideConstants'!$A$13</t>
  </si>
  <si>
    <t>Manufacture of ceramics</t>
  </si>
  <si>
    <t>; 'EUwideConstants'!$A$14</t>
  </si>
  <si>
    <t>Manufacture of mineral wool</t>
  </si>
  <si>
    <t>; 'EUwideConstants'!$A$15</t>
  </si>
  <si>
    <t>Production or processing of gypsum or plasterboard</t>
  </si>
  <si>
    <t>; 'EUwideConstants'!$A$16</t>
  </si>
  <si>
    <t>Production of pulp</t>
  </si>
  <si>
    <t>; 'EUwideConstants'!$A$17</t>
  </si>
  <si>
    <t>Production of paper or cardboard</t>
  </si>
  <si>
    <t>; 'EUwideConstants'!$A$18</t>
  </si>
  <si>
    <t>Production of carbon black</t>
  </si>
  <si>
    <t>; 'EUwideConstants'!$A$19</t>
  </si>
  <si>
    <t>Production of nitrous oxide</t>
  </si>
  <si>
    <t>; 'EUwideConstants'!$A$20</t>
  </si>
  <si>
    <t>Production of adipic acid</t>
  </si>
  <si>
    <t>; 'EUwideConstants'!$A$21</t>
  </si>
  <si>
    <t>Production of glyoxal and glyoxylic acid</t>
  </si>
  <si>
    <t>; 'EUwideConstants'!$A$22</t>
  </si>
  <si>
    <t>Production of ammonia</t>
  </si>
  <si>
    <t>; 'EUwideConstants'!$A$23</t>
  </si>
  <si>
    <t>Production of bulk chemicals</t>
  </si>
  <si>
    <t>; 'EUwideConstants'!$A$24</t>
  </si>
  <si>
    <t>Production of hydrogen and synthesis gas</t>
  </si>
  <si>
    <t>; 'EUwideConstants'!$A$25</t>
  </si>
  <si>
    <t>Production of soda ash and sodium bicarbonate</t>
  </si>
  <si>
    <t>; 'EUwideConstants'!$A$26</t>
  </si>
  <si>
    <t>Capture of greenhouse gases under Directive 2009/31/EC</t>
  </si>
  <si>
    <t>; 'EUwideConstants'!$A$27</t>
  </si>
  <si>
    <t>Transport of greenhouse gases under Directive 2009/31/EC</t>
  </si>
  <si>
    <t>; 'EUwideConstants'!$A$28</t>
  </si>
  <si>
    <t>Storage of greenhouse gases under Directive 2009/31/EC</t>
  </si>
  <si>
    <t>; 'EUwideConstants'!$A$29</t>
  </si>
  <si>
    <t>Yes</t>
  </si>
  <si>
    <t>; 'Opinion Statement (Aviation)'!$B$18; 'Opinion Statement (Aviation)'!$B$19; 'EUwideConstants'!$A$32; 'EUwideConstants'!$A$36; 'EUwideConstants'!$A$41; 'EUwideConstants'!$A$46; 'EUwideConstants'!$A$51; 'EUwideConstants'!$A$59; 'EUwideConstants'!$A$72; 'EUwideConstants'!$A$112; 'EUwideConstants'!$A$118</t>
  </si>
  <si>
    <t>N/A</t>
  </si>
  <si>
    <t>; 'EUwideConstants'!$A$38</t>
  </si>
  <si>
    <t>No. See Annex 3 for details</t>
  </si>
  <si>
    <t>; 'EUwideConstants'!$A$42</t>
  </si>
  <si>
    <t>; 'EUwideConstants'!$A$43; 'EUwideConstants'!$A$48</t>
  </si>
  <si>
    <t>No. See Annex 1 for details</t>
  </si>
  <si>
    <t>; 'EUwideConstants'!$A$47</t>
  </si>
  <si>
    <t>Yes. See Annex 1 for recommendations.</t>
  </si>
  <si>
    <t>; 'EUwideConstants'!$A$55</t>
  </si>
  <si>
    <t xml:space="preserve">No, no improvements identified as required.  </t>
  </si>
  <si>
    <t>; 'EUwideConstants'!$A$56</t>
  </si>
  <si>
    <t>accredited</t>
  </si>
  <si>
    <t>certified</t>
  </si>
  <si>
    <t>Small emitter tool</t>
  </si>
  <si>
    <t>; 'EUwideConstants'!$A$88</t>
  </si>
  <si>
    <t>ETS support facility</t>
  </si>
  <si>
    <t>; 'EUwideConstants'!$A$89</t>
  </si>
  <si>
    <t>Small emitter tool &amp; ETS support facility</t>
  </si>
  <si>
    <t>; 'EUwideConstants'!$A$90</t>
  </si>
  <si>
    <t>Annual CO2e emissions report</t>
  </si>
  <si>
    <t>; 'EUwideConstants'!$A$102</t>
  </si>
  <si>
    <t>; 'EUwideConstants'!$A$103</t>
  </si>
  <si>
    <t xml:space="preserve">Unless otherwise stated in Annex 1, the materiality level was 2% of the total reported emissions for the period subject to verification. </t>
  </si>
  <si>
    <t>; 'EUwideConstants'!$A$106</t>
  </si>
  <si>
    <t xml:space="preserve">Unless otherwise stated in Annex 1, the materiality level was 5% of the total reported emissions for the period subject to verification. </t>
  </si>
  <si>
    <t>; 'EUwideConstants'!$A$107</t>
  </si>
  <si>
    <t xml:space="preserve">Unless otherwise stated in Annex 1, the materiality level was 5% of the total reported tonne-kilometre data for the period subject to verification. </t>
  </si>
  <si>
    <t>; 'EUwideConstants'!$A$108</t>
  </si>
  <si>
    <t>DELETE</t>
  </si>
  <si>
    <r>
      <t>Unless otherwise stated in Annex 1, the materiality level was 5% of the total reported CO</t>
    </r>
    <r>
      <rPr>
        <vertAlign val="subscript"/>
        <sz val="10"/>
        <rFont val="Arial"/>
        <family val="2"/>
      </rPr>
      <t xml:space="preserve">2e </t>
    </r>
    <r>
      <rPr>
        <sz val="10"/>
        <rFont val="Arial"/>
        <family val="2"/>
      </rPr>
      <t>emissions (related to non-CO2 aviation effects) for the period subject to verification</t>
    </r>
  </si>
  <si>
    <t>see Annex 1</t>
  </si>
  <si>
    <t>; 'EUwideConstants'!$A$109</t>
  </si>
  <si>
    <t xml:space="preserve">N/A  </t>
  </si>
  <si>
    <t>; 'EUwideConstants'!$A$114</t>
  </si>
  <si>
    <t>yes</t>
  </si>
  <si>
    <t>Please enter the name of the operator in sheet Annex 1.</t>
  </si>
  <si>
    <t>; 'EUwideConstants'!$A$122</t>
  </si>
  <si>
    <t>MS are free to use this sheet</t>
  </si>
  <si>
    <t>; 'MSParameters'!$A$1</t>
  </si>
  <si>
    <t>Drop down list for Annex 2; Reference documents cited:</t>
  </si>
  <si>
    <t>; 'MSParameters'!$A$4</t>
  </si>
  <si>
    <r>
      <t>Conduct of the Verification</t>
    </r>
    <r>
      <rPr>
        <b/>
        <u/>
        <sz val="10"/>
        <color indexed="10"/>
        <rFont val="Arial"/>
        <family val="2"/>
      </rPr>
      <t xml:space="preserve"> (1) - For Accredited Verification Bodies</t>
    </r>
  </si>
  <si>
    <t>; 'MSParameters'!$A$5</t>
  </si>
  <si>
    <t>; 'MSParameters'!$A$6</t>
  </si>
  <si>
    <t>&lt;Specific national guidance1&gt;</t>
  </si>
  <si>
    <t>; 'MSParameters'!$A$7</t>
  </si>
  <si>
    <t>&lt;Specific national guidance2&gt;</t>
  </si>
  <si>
    <t>; 'MSParameters'!$A$8</t>
  </si>
  <si>
    <r>
      <t>Conduct of the Verification</t>
    </r>
    <r>
      <rPr>
        <b/>
        <u/>
        <sz val="10"/>
        <color indexed="10"/>
        <rFont val="Arial"/>
        <family val="2"/>
      </rPr>
      <t xml:space="preserve"> (2) - For Certified Verification Bodies</t>
    </r>
  </si>
  <si>
    <t>Please select</t>
  </si>
  <si>
    <t>; 'MSParameters'!$A$15</t>
  </si>
  <si>
    <t xml:space="preserve">&lt; Please include all approved MP versions that are relevant for the reporting period, including the versions that have been approved just before the issuing of the verification report and are relevant for the reporting period.  </t>
  </si>
  <si>
    <t>; 'Opinion Statement (Inst)'!$C$11; 'Opinion Statement (Aviation)'!$D$10; 'Opinion Statement (CORSIA)'!$D$10</t>
  </si>
  <si>
    <t>&lt; a data gap method as required by Article 65 MRR</t>
  </si>
  <si>
    <t>New in 2022</t>
  </si>
  <si>
    <t>New in 2022 + Non-CO2 effects in 2026</t>
  </si>
  <si>
    <t xml:space="preserve">Article 15 of Directive 2003/87/EC requires Member States to ensure that the reports submitted by operators and aircraft operators, pursuant to Article 14 of that Directive, are verified in accordance with Commission Regulation (EU) No. 2018/2067 on the verification of data and the accreditation of verifiers pursuant to Directive 2003/87/EC. </t>
  </si>
  <si>
    <t>Guidelines and Conditions'!$C$14</t>
  </si>
  <si>
    <t>http://eur-lex.europa.eu/eli/dir/2003/87</t>
  </si>
  <si>
    <t>Guidelines and Conditions'!$C$16</t>
  </si>
  <si>
    <t>The Accreditation and Verification Regulation (Commission Regulation (EU) No. 2018/2067 (hereinafter the "AVR"), defines further requirements for accreditation of verifiers and the verification of emission reports.</t>
  </si>
  <si>
    <t>Guidelines and Conditions'!$C$18</t>
  </si>
  <si>
    <t>https://eur-lex.europa.eu/eli/reg_impl/2018/2067</t>
  </si>
  <si>
    <t>Guidelines and Conditions'!$C$20</t>
  </si>
  <si>
    <t xml:space="preserve">The EU and Switzerland have concluded an agreement linking their respective emission trading schemes. The agreement has entered into force on 1 January 2020. In line with the Agreement every aircraft operator is assigned to one administering Member State which is responsible for enforcing EU ETS and the Swiss ETS. To effectively manage the administration of EU ETS and the Swiss ETS a one-stop shop has been introduced. For that reason combined templates have been developed for the monitoring plan, the emisssion report and the verification report for aircraft operators falling under the EU ETS and Swiss ETS. </t>
  </si>
  <si>
    <t>Guidelines and Conditions'!$C$34</t>
  </si>
  <si>
    <t>For the verification of emission reports of aircraft operators falling under Commission Regulation 2025/ 927 a separate verification opinion statement (CORSIA) has been developed. Verifiers verifying emission reports of aircraft operators that are  subject to EU ETS and CORSIA, have to sign off separately on the EU ETS data and CORSIA data. They have to complete two separate verification reports to report on  EU ETS and CORSIA verifications.</t>
  </si>
  <si>
    <t>Guidelines and Conditions'!$C$35</t>
  </si>
  <si>
    <t xml:space="preserve">For the verification of non-CO2 aviation effects reports of aircraft operators a separate verification opinion statement has been developed. Verifiers verifying non-CO2 aviation effects reports of aircraft operators that are required to monitor and report non-CO2 aviation effects in accordance with Article 56a of the MRR, have to sign off separately on non-CO2 aviation effects. They have to complete two separate verification reports related to the verification of emission reports and the verification of non-CO2 aviation effects reports. </t>
  </si>
  <si>
    <t>Guidelines and Conditions'!$C$36</t>
  </si>
  <si>
    <t>This is the  version of the Verification Report template, as unanimously re-endorsed by the Climate Change Committee by written procedure in August 2016 and updated in January 2022, February 2025 and January 2026</t>
  </si>
  <si>
    <t>Guidelines and Conditions'!$C$37</t>
  </si>
  <si>
    <t>https://ec.europa.eu/clima/eu-action/eu-emissions-trading-system-eu-ets/monitoring-reporting-and-verification-eu-ets-emissions_en</t>
  </si>
  <si>
    <t>Guidelines and Conditions'!$C$43; 'Guidelines and Conditions'!$E$49</t>
  </si>
  <si>
    <t>EU Legislation:</t>
  </si>
  <si>
    <t>Guidelines and Conditions'!$C$47</t>
  </si>
  <si>
    <t>https://ec.europa.eu/clima/eu-action/eu-emissions-trading-system-eu-ets_en</t>
  </si>
  <si>
    <t>Guidelines and Conditions'!$E$48</t>
  </si>
  <si>
    <t>Please note that for aircraft operators falling under the EU ETS and Swiss ETS the verification report is combined. Instructions on how to complete the sections in this combined report are included in the guidance in the opinion statement and KGN II.6 on verification report</t>
  </si>
  <si>
    <t>READ ME How to use this file'!$C$5</t>
  </si>
  <si>
    <t>READ ME How to use this file'!$B$6</t>
  </si>
  <si>
    <r>
      <t xml:space="preserve">The formal opinion document to be signed by the verifier's authorised signatory. This tab has to be filled in for the verification of CORSIA emission reports from aircraft operators falling under Commission Regulation 2025/927. </t>
    </r>
    <r>
      <rPr>
        <b/>
        <sz val="10"/>
        <color indexed="10"/>
        <rFont val="Arial"/>
        <family val="2"/>
      </rPr>
      <t xml:space="preserve">For the verification of emission reports of aircraft operators </t>
    </r>
    <r>
      <rPr>
        <b/>
        <sz val="10"/>
        <rFont val="Arial"/>
        <family val="2"/>
      </rPr>
      <t>subject to both EU ETS and CORSIA</t>
    </r>
    <r>
      <rPr>
        <b/>
        <sz val="10"/>
        <color indexed="10"/>
        <rFont val="Arial"/>
        <family val="2"/>
      </rPr>
      <t xml:space="preserve"> verifiers have</t>
    </r>
    <r>
      <rPr>
        <b/>
        <sz val="10"/>
        <rFont val="Arial"/>
        <family val="2"/>
      </rPr>
      <t xml:space="preserve"> to fill in the opinion statement (aviation) and opinion statement (opinion statement CORSIA aviation) to report separately on both verifications. Please see KGN II.6 for more information. </t>
    </r>
  </si>
  <si>
    <t>READ ME How to use this file'!$C$6</t>
  </si>
  <si>
    <r>
      <t>2c) Opinion Statement (non-CO</t>
    </r>
    <r>
      <rPr>
        <u/>
        <sz val="8"/>
        <color indexed="12"/>
        <rFont val="Arial"/>
        <family val="2"/>
      </rPr>
      <t>2</t>
    </r>
    <r>
      <rPr>
        <u/>
        <sz val="10"/>
        <color indexed="12"/>
        <rFont val="Arial"/>
        <family val="2"/>
      </rPr>
      <t xml:space="preserve"> aviation effects report)</t>
    </r>
  </si>
  <si>
    <t>READ ME How to use this file'!$B$7</t>
  </si>
  <si>
    <r>
      <t>The formal opinion document to be signed by the verifier's authorised signatory. This tab has to be filledin for the verification of non-CO</t>
    </r>
    <r>
      <rPr>
        <vertAlign val="subscript"/>
        <sz val="8"/>
        <rFont val="Arial"/>
        <family val="2"/>
      </rPr>
      <t>2</t>
    </r>
    <r>
      <rPr>
        <sz val="10"/>
        <rFont val="Arial"/>
        <family val="2"/>
      </rPr>
      <t xml:space="preserve"> aviation effects reports from aircraft operators required to monitor and report non-CO</t>
    </r>
    <r>
      <rPr>
        <vertAlign val="subscript"/>
        <sz val="8"/>
        <rFont val="Arial"/>
        <family val="2"/>
      </rPr>
      <t>2</t>
    </r>
    <r>
      <rPr>
        <sz val="10"/>
        <rFont val="Arial"/>
        <family val="2"/>
      </rPr>
      <t xml:space="preserve"> aviation effects in accordance with Article 14(5) of the EU ETS DIrective. For the verification of aircraft operator's non-CO</t>
    </r>
    <r>
      <rPr>
        <vertAlign val="subscript"/>
        <sz val="10"/>
        <rFont val="Arial"/>
        <family val="2"/>
      </rPr>
      <t>2</t>
    </r>
    <r>
      <rPr>
        <sz val="10"/>
        <rFont val="Arial"/>
        <family val="2"/>
      </rPr>
      <t xml:space="preserve"> aviation effects reports the verifier has to fill in a separate opinion statement. </t>
    </r>
  </si>
  <si>
    <t>READ ME How to use this file'!$C$7</t>
  </si>
  <si>
    <t>Cells in green will automatically calculate or give an auto message depending on the information given in other cells</t>
  </si>
  <si>
    <t>READ ME How to use this file'!$B$14</t>
  </si>
  <si>
    <t>Gas/Diesel/Coal/HFO/etc….. &lt;please state which fuel type(s) apply to the Operator&gt; &lt; Please note that this line requires entry of a list of FUEL types (e.g. refinery fuel gas, coal etc) ONLY.  It is not required to list all individual EMISSIONS sources</t>
  </si>
  <si>
    <t>Opinion Statement (Inst)'!$C$24</t>
  </si>
  <si>
    <t>&lt; please state which process source stream(s) apply to the installation&gt; Please note this line requires a high level comment on the process source of the emissions being reported (e.g. calcination of lime/ waste gas scrubbing/ etc).  No significant detail is required.</t>
  </si>
  <si>
    <t>Opinion Statement (Inst)'!$C$25</t>
  </si>
  <si>
    <t>&lt; please ensure full titles etc are provided.  If more than one methodology (such as calculation or a combination of methodologies are being used) please clearly define which source streams relate to each methodology.&gt;</t>
  </si>
  <si>
    <t>Opinion Statement (Inst)'!$C$26</t>
  </si>
  <si>
    <t>&lt; state what type of factor is being used for the different types of fuels/materials (e.g. defaults/ activity-specific etc)&gt;</t>
  </si>
  <si>
    <t>Opinion Statement (Inst)'!$C$27</t>
  </si>
  <si>
    <t>yes or no &lt; If the site visit was waived under Article 31 and 32, please provide brief details below under justification as to why not and specify which criteria in Article 32 was used to waive site visit. Please see section 3 of KGN II.5  provided by the Commission.&gt; 
&lt;If the site visit was carried out virtually because of force majeure under Article 34a, please select no and complete the section below on justification for carrying out virtual site visits.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t>
  </si>
  <si>
    <t>Opinion Statement (Inst)'!$C$31</t>
  </si>
  <si>
    <t xml:space="preserve">If yes &lt; insert date of visit&gt;. If a virtual site visit has been carried out according to Article 34a AVR please also insert date of virtual site visit. </t>
  </si>
  <si>
    <t>Opinion Statement (Inst)'!$C$32</t>
  </si>
  <si>
    <t>Name of  EU ETS (lead) auditor(s)/ technical experts undertaking site visit(s):</t>
  </si>
  <si>
    <t>Opinion Statement (Inst)'!$A$34</t>
  </si>
  <si>
    <t xml:space="preserve">AVR Article 31 and 32: Justification for not undertaking site visit </t>
  </si>
  <si>
    <t>Opinion Statement (Inst)'!$A$35</t>
  </si>
  <si>
    <t>&lt; if no above, insert brief reasons why a site visit was not considered necessary</t>
  </si>
  <si>
    <t>Opinion Statement (Inst)'!$C$35</t>
  </si>
  <si>
    <t xml:space="preserve">AVR Article 34a: Justification for conducting a virtual site visit </t>
  </si>
  <si>
    <t>Opinion Statement (Inst)'!$A$36; 'Opinion Statement (Aviation)'!$A$42; 'Opinion Statement (CORSIA)'!$A$33</t>
  </si>
  <si>
    <t>&lt; if a virtual site visit was carried out because of force majeure (Article 34a AVR), insert brief reasons why a virtual site visit was considered necessary. Please also specify the date on which approval of the CA was obtained for the virtual site visit. If a generic authorisation for virtual site visit was issued in accordance with Article 34a(4) of the AVR please specify this. If the virtual site visit was followed-up by a physical site visit, please include the reasons for doing so and give the data of the physical site visit and the corresponding reporting period. For more information please see section 4 of KGN II.5 on site visits.&gt;</t>
  </si>
  <si>
    <t>Opinion Statement (Inst)'!$C$36; 'Opinion Statement (Aviation)'!$D$42; 'Opinion Statement (CORSIA)'!$D$33</t>
  </si>
  <si>
    <t>AVR Article 34b: Justification for conducting a virtual site visit</t>
  </si>
  <si>
    <t>Opinion Statement (Aviation)$A$43; Opinion Statement (CORSIA) $A$35</t>
  </si>
  <si>
    <t>&lt; if a virtual site visit was carried out in accordance with Article 34b AVR, insert brief reasons why a virtual site visit was considered necessary and confirmation that the verification was not carried out under any of the situations falling under Article 34b(3). For more information please see section 4 of KGN II.5 on site visits.&gt;</t>
  </si>
  <si>
    <t>Opinion Statement (Aviation)$D$43; Opinion Statement (CORSIA) $D$35</t>
  </si>
  <si>
    <t>Date of last physical site visit and  corresponding reporting period</t>
  </si>
  <si>
    <t>Opinion Statement (Aviation)$A$45</t>
  </si>
  <si>
    <t>&lt; If a virtual site visit is carried in accordance with Article 34a or 34b AVR, provide the date of last physical site visit carried out and the reporting period to which it related.&gt;</t>
  </si>
  <si>
    <t>Opinion Statement (Aviation)$D$45</t>
  </si>
  <si>
    <t>&lt; If response above is no, the date of written Competent Authority approval for waiver of the site visit requirement is: &lt; insert date&gt;</t>
  </si>
  <si>
    <t>Opinion Statement (Inst)'!$C$37</t>
  </si>
  <si>
    <t>COMPLIANCE WITH EU ETS RULES FOR EU ETS tCO2 DECLARED ABOVE</t>
  </si>
  <si>
    <t>Opinion Statement (Inst)'!$A$39; 'Opinion Statement (Aviation)'!$A$45</t>
  </si>
  <si>
    <t>&lt;Please also include confirmation of compliance with the rule that biomass fuels, renewable fuels of non-biological origin, recycled carbon fuels or synthetic low carbon fuels used for combustion for which an emission factor of zero is claimed meets the sustainability and/or the greenhouse gas emissions saving criteria laid down in paragraphs 2 to 7 and 10 of Article 29 or Article 29a of the RED DIrective or Article 2 point 13 of Directive (EU) 2024/1788. Please see MRR Guidance 3 on when sustainability and GHG savings criteria apply&gt;</t>
  </si>
  <si>
    <t>Opinion Statement (Inst)'!$C$44</t>
  </si>
  <si>
    <t>COMPLIANCE WITH EU REGULATION ON A&amp;V</t>
  </si>
  <si>
    <t>Opinion Statement (Inst)'!$A$46; 'Opinion Statement (Aviation)'!$A$71; 'Opinion Statement (CORSIA)'!$A$50</t>
  </si>
  <si>
    <t>Data verified in detail and back to source: 
(EU ETS AVR Article 14 &amp; Article 16(2)(g))</t>
  </si>
  <si>
    <t>Opinion Statement (Inst)'!$A$47; 'Opinion Statement (Aviation)'!$A$72</t>
  </si>
  <si>
    <t>If yes, was this part of site verification….</t>
  </si>
  <si>
    <t>Opinion Statement (Inst)'!$B$49; 'Opinion Statement (Aviation)'!$B$75; 'Opinion Statement (Aviation)'!$C$75; 'Opinion Statement (CORSIA)'!$B$54; 'Accounting'!$AR$6; 'Accounting'!$AR$11</t>
  </si>
  <si>
    <t>Control activities are documented, implemented, maintained and effective to mitigate the inherent risks:
(EU ETS AVR Article 14(b))</t>
  </si>
  <si>
    <t>Opinion Statement (Inst)'!$A$51; 'Opinion Statement (Aviation)'!$A$77</t>
  </si>
  <si>
    <t>Procedures listed in monitoring plan are documented, implemented, maintained and effective to mitigate the inherent risks and control risks:
(EU ETS AVR Article 14(c))</t>
  </si>
  <si>
    <t>Opinion Statement (Inst)'!$A$53; 'Opinion Statement (Aviation)'!$A$80</t>
  </si>
  <si>
    <t>Data verification:
(EU ETS AVR Article 16)</t>
  </si>
  <si>
    <t>Opinion Statement (Inst)'!$A$55</t>
  </si>
  <si>
    <t>Correct application of monitoring methodology:
(EU ETS AVR Article 17)</t>
  </si>
  <si>
    <t>Opinion Statement (Inst)'!$A$57; 'Opinion Statement (Aviation)'!$A$95</t>
  </si>
  <si>
    <t>Correct attribution to flights (EU ETS AVR Article 17(6))</t>
  </si>
  <si>
    <t>Opinion Statement (CORSIA) $A$105</t>
  </si>
  <si>
    <t>&lt;please indicate if non-compliance with Article 53a to 54c of the MRR or inconsistencies were observed when checking the aircraft operator's evidence in accordance with Article 17(6) of the AVR&gt; &lt;please note that this rule is not applicable to CH ETS&gt;</t>
  </si>
  <si>
    <t>Opinion Statement (CORSIA) $D$105</t>
  </si>
  <si>
    <t>&lt;insert reasons why the rules is not complied with. Please use Annex I for further details&gt;</t>
  </si>
  <si>
    <t>Opinion Statement (CORSIA) $D$107</t>
  </si>
  <si>
    <t>Verification of methods applied for missing data:
(EU ETS AVR Article 18)</t>
  </si>
  <si>
    <t>Opinion Statement (Inst)'!$A$59; 'Opinion Statement (Aviation)'!$A$98</t>
  </si>
  <si>
    <t>Uncertainty assessment:
(EU ETS AVR Article 19)</t>
  </si>
  <si>
    <t>Opinion Statement (Inst)'!$A$61; 'Opinion Statement (Aviation)'!$A$101</t>
  </si>
  <si>
    <t>&lt; OR this opinion text if it is not possible to verify the data due to material misstatement(s), limitation of scope or non-conformities that, individually or combined with other non-conformities  that provide insufficient clarity and prevent the verifier from stating with reasonable assurance that the data are free from material misstatements. These issues should be specifically identified, as material items, in Annex 1, along with non-material concerns remaining at the point of final verification&gt;</t>
  </si>
  <si>
    <t>Opinion Statement (Inst)'!$C$98</t>
  </si>
  <si>
    <t>Checks have been carried out on Annex Xa information and  the amounts of the fuels used from a supplier do not exceed the amount that the operator  has acquired from that supplier (EU (ETS AVR Article 16(2) (ha) and Article 17(7))</t>
  </si>
  <si>
    <t>Opinion Statement (Inst)'!$A$63</t>
  </si>
  <si>
    <t xml:space="preserve">&lt;Please confirm that checks have been carried out on the consistency between the information listed in Annex Xa MRR and the operator's evidence, including fuel invoices, delivery notes and contracts with fuel suppliers.&gt; 
&lt;Please also confirm that the following checks have been carried out:
1) if the operator has purchased fuels that are not used in the reporting period, the verifier must  check whether the methodology in the approved monitoring plan on how to allocate amounts of fuel between the different fuel suppliers has been applied correctly
2) the verifier must check and confirm that the amounts of fuel from a supplier used do not exceed the amounts acquired from that supplier while taking into account the amounts stored in stock&gt;
Please see Annex IV of the Explanatory Guidance (EGD1)
</t>
  </si>
  <si>
    <t>Opinion Statement (Inst)'!$C$63</t>
  </si>
  <si>
    <t>&lt; please insert any observations and inconsistencies identified in your check &gt;</t>
  </si>
  <si>
    <t>Opinion Statement (Inst)'!$C$64</t>
  </si>
  <si>
    <t xml:space="preserve">Checks have been carried out on the consistency between data on flights in NEATS or another Commission approved third-party IT tool with the data on flights in the emission report </t>
  </si>
  <si>
    <t>&lt; where a non-CO2 aviation effects report of an aircraft operator has been generated from NEATS or another Commission approved IT tool without any input of that aircraft operator, the report is considered verified. However the verifer performing CO2 verification reports should carry during the verification of CO2 emission reports confirm  that the data on flights in NEATS or the other IT toool is consistent with the data on
flights in the emission report taking into account the scope of flights covered by Directive 2003/87/EC and the flights reported by the aircraft  operator. Please also provide a description of any findings and observations regarding consistency and completeness of flights&gt;</t>
  </si>
  <si>
    <t>Name of National AB or authority certifying the verifier under EU ETS:</t>
  </si>
  <si>
    <t>Opinion Statement (Inst)'!$A$119; 'Opinion Statement (Aviation)'!$A$212; 'Opinion Statement (CORSIA)'!$A$146</t>
  </si>
  <si>
    <t>&lt; insert the National Accreditation Body's name e.g. COFRAC if verifier is accredited; insert name of the Certifying National Authority if the verifier is certified under AVR Article 55(2).&gt;</t>
  </si>
  <si>
    <t>Opinion Statement (Inst)'!$C$119</t>
  </si>
  <si>
    <t>SCHEME DETAILS</t>
  </si>
  <si>
    <t>Opinion Statement (Aviation)'!$A$17</t>
  </si>
  <si>
    <t>&lt; select the schemes below that are covered by this verification report. Respond to both lines&gt;</t>
  </si>
  <si>
    <t>Opinion Statement (Aviation)'!$D$17</t>
  </si>
  <si>
    <t>EU ETS Aviation</t>
  </si>
  <si>
    <t>Opinion Statement (Aviation)'!$A$18; 'Opinion Statement (Aviation)'!$B$136; 'EUwideConstants'!$A$94</t>
  </si>
  <si>
    <t>EU ETS Aviation (CO2 reporting)</t>
  </si>
  <si>
    <t>EU ETS Aviation (non-CO2 aviation effects reporting)</t>
  </si>
  <si>
    <t>Swiss ETS Aviation</t>
  </si>
  <si>
    <t>Opinion Statement (Aviation)'!$A$19</t>
  </si>
  <si>
    <t>Emissions data:</t>
  </si>
  <si>
    <t>Opinion Statement (Aviation)'!$A$26</t>
  </si>
  <si>
    <t>Total EU ETS Emissions tCO2e:</t>
  </si>
  <si>
    <t>Opinion Statement (Aviation)'!$B$26</t>
  </si>
  <si>
    <t>Total Swiss ETS Emissions tCO2e:</t>
  </si>
  <si>
    <t>Opinion Statement (Aviation)'!$C$26</t>
  </si>
  <si>
    <t>Total EU ETS Emissions tCO2e (non-CO2 effects):</t>
  </si>
  <si>
    <t>&lt; auto message based on values inserted at line 27 tells verifier how to apply materiality level &gt;</t>
  </si>
  <si>
    <t>Opinion Statement (Aviation)'!$D$28</t>
  </si>
  <si>
    <t>&lt; auto message based on values inserted at line 27 tells verifier which Verifier Opinion Statement (VOS) Option to apply &gt;</t>
  </si>
  <si>
    <t>Opinion Statement (Aviation)'!$D$29</t>
  </si>
  <si>
    <t>Total combined emissions covered by ETS schemes tCO2e:</t>
  </si>
  <si>
    <t>Opinion Statement (Aviation)'!$A$30</t>
  </si>
  <si>
    <r>
      <t xml:space="preserve">&lt; insert figures only&gt;  </t>
    </r>
    <r>
      <rPr>
        <i/>
        <strike/>
        <sz val="10"/>
        <color indexed="18"/>
        <rFont val="Arial"/>
        <family val="2"/>
      </rPr>
      <t xml:space="preserve">Due to Regulation  (EU) 2017/2392 for preparing for ICAO’s global market based measure, no further submissions of t km data are currently planned. However, a new amendment of the EU ETS Directive may require the submission of tonne km data in the future again. If submission of tonne km is required, separate verification opinion statements are needed. Use VOS option A and C in that case (if the aircraft operator is falling under EU ETS and Swiss ETS) </t>
    </r>
  </si>
  <si>
    <t>Opinion Statement (Aviation)'!$D$31</t>
  </si>
  <si>
    <t xml:space="preserve">Yes / No &lt; Noting the AVR definition of 'site' for aviation. If the site visit was waived under Article 33, please provide brief details below under justification as to why not. See section 3.2.7 Guidance Document III.&gt;
</t>
  </si>
  <si>
    <t>Opinion Statement (Aviation)'!$D$37; 'Opinion Statement (CORSIA)'!$D$28</t>
  </si>
  <si>
    <t>&lt;please fill in the box if the site is physically visited or if a virtual site visit has been carried out according to Article 34a AVR or Article 34b AVR. Enter N/A if no  visit was carried out at all&gt;</t>
  </si>
  <si>
    <t>Opinion Statement (Aviation)'!$D$38; 'Opinion Statement (Aviation)'!$D$39; 'Opinion Statement (CORSIA)'!$D$29; 'Opinion Statement (CORSIA)'!$D$30</t>
  </si>
  <si>
    <t>Article 33: Justification for not undertaking site visit:</t>
  </si>
  <si>
    <t>Opinion Statement (Aviation)'!$A$41; 'Opinion Statement (CORSIA)'!$A$32</t>
  </si>
  <si>
    <t>AVR Article 34a: Date of written approval from Competent Authority for a virtual site visit:</t>
  </si>
  <si>
    <t>Opinion Statement (Aviation)'!$A$43; 'Opinion Statement (CORSIA)'!$A$34</t>
  </si>
  <si>
    <t>&lt;If a virtual site visit is carried out because of force majeure in accordance with Article 34a AVR, the date of written Competent Authority approval for virtual site visit requirement is: &lt; insert date&gt;</t>
  </si>
  <si>
    <t>Opinion Statement (Aviation)'!$D$43; 'Opinion Statement (CORSIA)'!$D$34</t>
  </si>
  <si>
    <t>Flight exemption criteria met:</t>
  </si>
  <si>
    <t>Opinion Statement (Aviation)'!$A$52; 'Opinion Statement (Aviation)'!$A$65; 'Opinion Statement (CORSIA)'!$A$43</t>
  </si>
  <si>
    <t>Confirmation that there is sufficient confidence in each CORSIA eligible fuel claim and that the reductions from their use is an accurate representation.</t>
  </si>
  <si>
    <t>Opinion Statement (CORSIA) $A$48</t>
  </si>
  <si>
    <t>&lt;Please confirm that  the claimed amount of reductions from the use of CORSIA eligible fuels is an accurate representation of reductions over the reporting period, as detemined by delegated act pursuant to Article 28c of EU ETS Directive and is supported by sufficient and appropriate internal and external evidence. If there are any inconsistencies, please state so and provide detail in Annex I&gt;</t>
  </si>
  <si>
    <t>Opinion Statement (CORSIA) $D$48</t>
  </si>
  <si>
    <t>Confirmation that there is no double-claiming of the same batches of CORSIA eligible fuels</t>
  </si>
  <si>
    <t>Opinion Statement (CORSIA) $A$51</t>
  </si>
  <si>
    <t>&lt;Please confirm that the claimed batches of CORSIA eligible fuels have not been claimed by the aircraft operator under other voluntary or mandatory greenhouse gas schemes it has participated in during the relevant CORSIA period and the CORSIA period immediately preceding it&gt; &lt;Any inconsistency outside of this mandatory check should be included here for further consideration by the Member State (e.g. potential double claiming with another operator)&gt;</t>
  </si>
  <si>
    <t>Opinion Statement (CORSIA) $D$51</t>
  </si>
  <si>
    <t>Confirmation that CORSIA eligible fuels claimed have been certified as such and that this is supported by sufficient internal and external evidence</t>
  </si>
  <si>
    <t>Opinion Statement (CORSIA) $A$54</t>
  </si>
  <si>
    <t>&lt;please confirm that CORSIA eligible fuels claimed have been certified as such and that this is supported by sufficient internal and external evidence&gt;</t>
  </si>
  <si>
    <t>Opinion Statement (CORSIA) $D$54</t>
  </si>
  <si>
    <t>&lt;please insert reasons why the rule is not complied with&gt;</t>
  </si>
  <si>
    <t>Opinion Statement (CORSIA) $D$56</t>
  </si>
  <si>
    <t>Evidence demonstrates that biofuels, RFNBO, RCF or SLCF comply with sustainability and GHG savings criteria in accordance with Article 29 of Directive 2018/2001/EC, Article 29a Directive 2018/2001/EC or Article 2 point 13 of Directive (EU) 2024/1788:</t>
  </si>
  <si>
    <t>Opinion Statement (Aviation)'!$A$55; 'Opinion Statement (Aviation)'!$A$68; 'Opinion Statement (CORSIA)'!$A$46</t>
  </si>
  <si>
    <t>&lt;please confirm that the evidence demonstrates that biofuels for aviation, RFNBO, RCF or SLCF for which an emission factor of zero is claimed, meets the EU sustainability and GHG savings criteria. If zero rating is not claimed, enter N/A&gt;</t>
  </si>
  <si>
    <t>Opinion Statement (Aviation)'!$D$55; 'Opinion Statement (Aviation)'!$D$68</t>
  </si>
  <si>
    <t>COMPLIANCE WITH SWISS ETS RULES FOR SWISS ETS tCO2 DECLARED ABOVE</t>
  </si>
  <si>
    <t>Opinion Statement (Aviation)'!$B$58</t>
  </si>
  <si>
    <t>Ordinance on reduction of CO2 emissions: Chapter IV, section 3 met:</t>
  </si>
  <si>
    <t>Opinion Statement (Aviation)'!$A$62</t>
  </si>
  <si>
    <t>&lt; insert reasons why the rule is not complied with - Note Swiss exemption rules are slightly different to the EU rules&gt;</t>
  </si>
  <si>
    <t>Opinion Statement (Aviation)'!$D$67</t>
  </si>
  <si>
    <t>Data verification:
(EU ETS AVR Article 16 (1),(2g),(2i))</t>
  </si>
  <si>
    <t>Opinion Statement (Aviation)'!$A$83</t>
  </si>
  <si>
    <t>Completeness of flights/data when compared to air traffic data e.g. Eurocontrol:
(EU ETS AVR Article 16(2)(d))</t>
  </si>
  <si>
    <t>Opinion Statement (Aviation)'!$A$86</t>
  </si>
  <si>
    <t>&lt; please indicate whether a check has been carried out on the completeness of flight information data and whether the data was complete. For further information please see section 7.3.1 GD III on verification in ETS Aviation&gt;</t>
  </si>
  <si>
    <t>Consistency between reported data and 'mass &amp; balance' documentation:
(EU ETS AVR Article 16(2)(e))</t>
  </si>
  <si>
    <t>Opinion Statement (Aviation)'!$A$89</t>
  </si>
  <si>
    <t>Opinion Statement (Aviation)'!$A$92</t>
  </si>
  <si>
    <t>Consistency between aggregate fuel consumption and fuel purchase/supply data:
(EU ETS AVR Article 16(2)(f))</t>
  </si>
  <si>
    <t>Opinion Statement (Aviation)'!$D$108; 'Opinion Statement (CORSIA)'!$D$87</t>
  </si>
  <si>
    <t>Opinion Statement (Aviation)$A$96</t>
  </si>
  <si>
    <t>Completeness and accuracy of the amount of neat zero-rated alternative aviation fuel claimed</t>
  </si>
  <si>
    <t>Opinion Statement (Aviation)$D$96</t>
  </si>
  <si>
    <t xml:space="preserve">&lt;Please confirm that check has been carried out on the completeness and accuracy of the amount of neat zero-rated alternative aviation fuel claimed &gt; </t>
  </si>
  <si>
    <t>Opinion Statement (Aviation)$D$97</t>
  </si>
  <si>
    <t>&lt;insert reasons why the check was not performed&gt; 
&lt;if a check has been performed and inconsistencies in the completeness and accuracy were observed, please state this&gt;</t>
  </si>
  <si>
    <t>Opinion Statement (Aviation)$A$99</t>
  </si>
  <si>
    <t>Completeness and accuracy of the amount of neat eligible aviation fuel per fuel category as per Article 3c(6) of Directive 2003/87/EC</t>
  </si>
  <si>
    <t>Opinion Statement (Aviation)$D$99</t>
  </si>
  <si>
    <t>&lt;Please confirm that check has been carried out on the completeness and accuracy of neat eligible aviation fuel per fuel category as per Article 3c(6) of Directive 2003/87/EC&gt; &lt;please note that this check does not have to be carried out under the Swiss ETS&gt;</t>
  </si>
  <si>
    <t>Opinion Statement (Aviation)$D$100</t>
  </si>
  <si>
    <t>Opinion Statement (Aviation)'!$A$131</t>
  </si>
  <si>
    <t>Opinion Statement (Aviation)'!$B$131</t>
  </si>
  <si>
    <t>Complete this Opinion section if the report is for a report that only covers EU ETS aviation emissions; OR The data for EU Aviation and Swiss Aviation are verified as separate sets of data</t>
  </si>
  <si>
    <t>Opinion Statement (Aviation)'!$D$131; 'Opinion Statement (Aviation)'!$D$153; 'Opinion Statement (Aviation)'!$D$175</t>
  </si>
  <si>
    <t>Use the + symbol (or click the square) in the left margin to hide this Option if it is not applicable</t>
  </si>
  <si>
    <t>Opinion Statement (Aviation)'!$D$132</t>
  </si>
  <si>
    <t>Delete the Opinion Template text lines in this OPTION that are NOT applicable - THE OPINION TEXT SELECTED APPLIES WHERE ONLY EU ETS ARE REPORTED</t>
  </si>
  <si>
    <t>Opinion Statement (Aviation)'!$B$133</t>
  </si>
  <si>
    <t>We have conducted a verification of the greenhouse gas data reported by the above Aircraft Operator in its Annual Emissions Report  as presented above for the EU ETS. On the basis of the verification work undertaken (see Annex 2) these data are fairly stated.</t>
  </si>
  <si>
    <t>Opinion Statement (Aviation)'!$D$133</t>
  </si>
  <si>
    <t>&lt; Either this opinion text if there is no problem and there are no specific comments to be made in relation to things that might affect data quality or the interpretation of the opinion by a user for the EU ETS.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t>
  </si>
  <si>
    <t>Opinion Statement (Aviation)'!$B$134</t>
  </si>
  <si>
    <t xml:space="preserve">We have conducted a verification of the greenhouse gas data reported by the above Aircraft Operator in its Annual Emissions Report as presented above for the EU ETS.   On the basis of the verification work undertaken (see Annex 2) these data are fairly stated, with the exception of: </t>
  </si>
  <si>
    <t>Opinion Statement (Aviation)'!$D$134</t>
  </si>
  <si>
    <t>&lt; OR this opinion text if the opinion is qualified with comments for the user of the opinion in relation to EU ETS reporting. 
Please provide brief details of any exceptions that might affect the data and therefore qualify the opinion.</t>
  </si>
  <si>
    <t>Opinion Statement (Aviation)'!$D$135; 'Opinion Statement (CORSIA)'!$D$113</t>
  </si>
  <si>
    <t>‌NOTE - only a positive form of words is acceptable for a verified opinion - DO NOT CHANGE THE FORM OF WORDS IN THESE OPINION TEXTS - AMEND THE REPORT TYPE AND ADD DETAIL OR ADD COMMENTS WHERE REQUESTED</t>
  </si>
  <si>
    <t>Opinion Statement (Aviation)'!$D$136; 'Opinion Statement (Aviation)'!$D$180; 'Opinion Statement (CORSIA)'!$D$114</t>
  </si>
  <si>
    <t xml:space="preserve">&lt;Note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t>
  </si>
  <si>
    <t>Opinion Statement (Aviation)'!$B$145</t>
  </si>
  <si>
    <t>We have conducted a verification of the greenhouse gas data reported by the above Aircraft Operator in its Annual Emissions Report as presented above for the EU ETS.  On the basis of the work undertaken (see Annex 2) these data CANNOT be verified due to - &lt;select/delete as appropriate&gt;</t>
  </si>
  <si>
    <t>Opinion Statement (Aviation)'!$D$145; 'Opinion Statement (Aviation)'!$D$167; 'Opinion Statement (CORSIA)'!$D$123</t>
  </si>
  <si>
    <t>&lt;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 These issues (material misstatements, non-conformities or non-compliance) should be specifically identified, as material items, in Annex 1, along with non-material concerns remaining at the point of final verification)</t>
  </si>
  <si>
    <t>Opinion Statement (Aviation)'!$A$153</t>
  </si>
  <si>
    <t>Option B:</t>
  </si>
  <si>
    <t>Opinion Statement (Aviation)'!$B$153</t>
  </si>
  <si>
    <t>Complete this Opinion section if the report is for the combined total for both EU ETS AND Swiss aviation emissions, and the Swiss emissions are &lt;1000t</t>
  </si>
  <si>
    <t>Opinion Statement (Aviation)'!$D$154</t>
  </si>
  <si>
    <t>Delete the Opinion Template text lines that are NOT applicable - THE OPINION TEXT SELECTED APPLIES WHERE COMBINED EU ETS &amp; SWISS ETS DATA ARE REPORTED</t>
  </si>
  <si>
    <t>Opinion Statement (Aviation)'!$B$155</t>
  </si>
  <si>
    <t>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t>
  </si>
  <si>
    <t>Opinion Statement (Aviation)'!$D$155</t>
  </si>
  <si>
    <t>&lt; Either this opinion text if there is no problem and there are no specific comments to be made in relation to things that might affect data quality or the interpretation of the opinion by a user FOR BOTH OF THE ETSs.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t>
  </si>
  <si>
    <t>Opinion Statement (Aviation)'!$B$156</t>
  </si>
  <si>
    <t xml:space="preserve">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 with the exception of: </t>
  </si>
  <si>
    <t>Opinion Statement (Aviation)'!$D$156</t>
  </si>
  <si>
    <t xml:space="preserve">&lt; OR this opinion text if the opinion is qualified with comments for the user of the opinion in relation to combined EU ETS and Swiss ETS data.
Please provide brief details of any exceptions that might affect the data and therefore qualify the opinion. </t>
  </si>
  <si>
    <t>Opinion Statement (Aviation)'!$D$157</t>
  </si>
  <si>
    <t>‌NOTE - only a positive form of words is acceptable for a verified opinion - DO NOT CHANGE THE FORM OF WORDS IN THESE OPINION TEXTS -  AND ADD DETAIL OR ADD COMMENTS WHERE REQUESTED</t>
  </si>
  <si>
    <t>Opinion Statement (Aviation)'!$B$158; 'EUwideConstants'!$A$96</t>
  </si>
  <si>
    <t>Both EU &amp; Swiss Aviation ETSs (combined data)</t>
  </si>
  <si>
    <t>Opinion Statement (Aviation)'!$D$158</t>
  </si>
  <si>
    <t>&lt;Note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&lt;PLEASE SELECT WHICH SCHEME THE COMMENTS APPLY TO; IF MORE THAN ONE SCHEME HAS COMMENTS LIST EACH UNDER ITS OWN HEADING&gt;</t>
  </si>
  <si>
    <t>Opinion Statement (Aviation)'!$B$167</t>
  </si>
  <si>
    <t>We have conducted a verification of the greenhouse gas data reported by the above Aircraft Operator in its Annual Emissions Report containing the combined data as presented above for the EU ETS and Swiss ETS.  On the basis of the work undertaken (see Annex 2) these data CANNOT be verified due to - &lt;select/delete as appropriate&gt;</t>
  </si>
  <si>
    <t>Opinion Statement (Aviation)'!$A$175</t>
  </si>
  <si>
    <t>Option C:</t>
  </si>
  <si>
    <t>Opinion Statement (Aviation)'!$B$175</t>
  </si>
  <si>
    <t>Complete this Opinion section for the Swiss Emissions if the emissions report covers data for both EU ETS AND Swiss aviation emissions, but the Swiss emissions are 1000t or more.  In this case Option A will also be completed for the EU ETS related data.</t>
  </si>
  <si>
    <t>Opinion Statement (Aviation)'!$D$176</t>
  </si>
  <si>
    <t>Delete the Opinion Template text lines that are NOT applicable - THE OPINION TEXT SELECTED APPLIES WHERE SWISS ETS DATA IS REPORTED SEPARATELY</t>
  </si>
  <si>
    <t>Opinion Statement (Aviation)'!$B$177</t>
  </si>
  <si>
    <t>We have conducted a verification of the greenhouse gas data reported by the above Aircraft Operator in its Annual Emissions Report as presented above for the Swiss ETS. On the basis of the verification work undertaken (see Annex 2) these data are fairly stated.</t>
  </si>
  <si>
    <t>Opinion Statement (Aviation)'!$D$177</t>
  </si>
  <si>
    <t>&lt; Either this opinion text if there is no problem and there are no specific comments to be made in relation to things that might affect data quality or the interpretation of the opinion by a user OF THE SWISS ETS. This opinion statement may only be selected if there are no uncorrected misstatements, non-conformities and non-compliances. NOTE - only a positive form of words is acceptable for a verified opinion - DO NOT CHANGE THE FORM OF WORDS IN THESE OPINION TEXTS - ADD DETAIL WHERE REQUESTED.</t>
  </si>
  <si>
    <t>Opinion Statement (Aviation)'!$B$178</t>
  </si>
  <si>
    <t xml:space="preserve">We have conducted a verification of the greenhouse gas data reported by the above Aircraft Operator in its Annual Emissions Report as presented above for the Swiss ETS.   On the basis of the verification work undertaken (see Annex 2) these data are fairly stated, with the exception of: </t>
  </si>
  <si>
    <t>Opinion Statement (Aviation)'!$D$178</t>
  </si>
  <si>
    <t>&lt; OR this opinion text if the opinion is qualified with comments for the user of the opinion in relation to Swiss ETS data.
Please provide brief details of any exceptions that might affect the data and therefore qualify the opinion.</t>
  </si>
  <si>
    <t>Opinion Statement (Aviation)'!$D$179</t>
  </si>
  <si>
    <t>‌NOTE - only a positive form of words is acceptable for a verified opinion - DO NOT CHANGE THE FORM OF WORDS IN THESE OPINION TEXTS - AND ADD DETAIL OR ADD COMMENTS WHERE REQUESTED</t>
  </si>
  <si>
    <t>Opinion Statement (Aviation)'!$B$180; 'EUwideConstants'!$A$95</t>
  </si>
  <si>
    <t>Opinion Statement (Aviation)'!$B$189</t>
  </si>
  <si>
    <t>We have conducted a verification of the greenhouse gas data reported by the above Aircraft Operator in its Annual Emissions Report  as presented above for the Swiss ETS.  On the basis of the work undertaken (see Annex 2) these data CANNOT be verified due to - &lt;select/delete as appropriate&gt;</t>
  </si>
  <si>
    <t>Opinion Statement (Aviation)'!$D$189</t>
  </si>
  <si>
    <t>&lt;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misstatements.These issues (material misstatements, non-conformities or non-compliance) should be specifically identified, as material items, in Annex 1, along with non-material concerns remaining at the point of final verification)&gt;</t>
  </si>
  <si>
    <t>Opinion Statement (Aviation)'!$A$206; 'Opinion Statement (CORSIA)'!$A$140</t>
  </si>
  <si>
    <t>Date of Opinion(s) :</t>
  </si>
  <si>
    <t>Opinion Statement (Aviation)'!$D$212; 'Opinion Statement (CORSIA)'!$D$146</t>
  </si>
  <si>
    <t>&lt; insert the national Accreditation Body's name e.g. COFRAC if verifier is accredited; insert name of the Certifying National Authority if the verifier is certified under AVR Article 55(2);  insert the name of the Swiss approving body, if relevant.&gt;</t>
  </si>
  <si>
    <t>Opinion Statement (Aviation)'!$A$213; 'Opinion Statement (CORSIA)'!$A$147</t>
  </si>
  <si>
    <t xml:space="preserve">Accreditation/ Certification/ Registration number under EU ETS: </t>
  </si>
  <si>
    <t>Opinion Statement (CORSIA) $A$156</t>
  </si>
  <si>
    <t>Name of National AB under CORSIA</t>
  </si>
  <si>
    <t>Opinion Statement (CORSIA) $D$156</t>
  </si>
  <si>
    <t>&lt;insert the name of the Accreditation Body that has accredited the verifier under CORSIA&gt;</t>
  </si>
  <si>
    <t>Opinion Statement (CORSIA) $A$157</t>
  </si>
  <si>
    <t>Accreditation number under CORSIA</t>
  </si>
  <si>
    <t>Opinion Statement (CORSIA) $D$157</t>
  </si>
  <si>
    <t>&lt;as issued by the Accreditation Body under CORSIA&gt;</t>
  </si>
  <si>
    <t>Opinion Statement (CORSIA)'!$A$3</t>
  </si>
  <si>
    <t>CORSIA Annual CO2e Emissions Reporting</t>
  </si>
  <si>
    <t>Opinion Statement (CORSIA)'!$A$36</t>
  </si>
  <si>
    <t>COMPLIANCE WITH EU CORSIA RULES FOR CORSIA tCO2 DECLARED ABOVE</t>
  </si>
  <si>
    <t>Opinion Statement (CORSIA)'!$A$40</t>
  </si>
  <si>
    <t>Opinion Statement (CORSIA)'!$D$40</t>
  </si>
  <si>
    <t xml:space="preserve">Aircraft operators falling under the Delegated act pursuant to Article 28c of EU ETS Directive have to meet the MRR. Delegated act pursuant to Article 28c of EU ETS Directive also outlines which flights to report under CORSIA. Aircraft operators have to take  these requirements into account when assessing the completeness of flights. 
</t>
  </si>
  <si>
    <t>Opinion Statement (CORSIA)'!$A$45</t>
  </si>
  <si>
    <t>Delegated act pursuant to Article 28c of EU ETS Directive met with respect to CORSIA eligible fuels</t>
  </si>
  <si>
    <t>Opinion Statement (CORSIA)'!$D$45</t>
  </si>
  <si>
    <t>&lt;Please report any inconsistencies or non-compliance that was identified when assessing whether the aircraft operator's evidence of monitoring and reporting CORSIA eligible fuels over the reporting period is in compliance with the Delegated Act pursuan to Article 28c of EU ETS Directive&gt;</t>
  </si>
  <si>
    <t>Opinion Statement (CORSIA)'!$D$46</t>
  </si>
  <si>
    <t>&lt;please confirm that biofuels for aviation, RFNBO, RCF and SLCF for which an emission factor of zero is claimed, meets the EU sustainability and GHG savings criteria. If zero rating is not claimed enter N/A&gt;</t>
  </si>
  <si>
    <t>Opinion Statement (CORSIA)'!$A$51</t>
  </si>
  <si>
    <t>Data verified in detail and back to source: 
(AVR Article 14 &amp; Article 16(2)(g))</t>
  </si>
  <si>
    <t>Opinion Statement (CORSIA)'!$A$56</t>
  </si>
  <si>
    <t>Control activities are documented, implemented, maintained and effective to mitigate the inherent risks:
(AVR Article 14(b))</t>
  </si>
  <si>
    <t>Opinion Statement (CORSIA)'!$A$59</t>
  </si>
  <si>
    <t>Procedures listed in monitoring plan are documented, implemented, maintained and effective to mitigate the inherent risks and control risks:
(AVR Article 14(c))</t>
  </si>
  <si>
    <t>Opinion Statement (CORSIA)'!$A$62</t>
  </si>
  <si>
    <t>Data verification:
(AVR Article 16 (1),(2g),(2i))</t>
  </si>
  <si>
    <t>Opinion Statement (CORSIA)'!$A$65</t>
  </si>
  <si>
    <t>Completeness of flights/data when compared to air traffic data e.g. Eurocontrol:
(AVR Article 16(2)(d))</t>
  </si>
  <si>
    <t>Opinion Statement (CORSIA)'!$A$68</t>
  </si>
  <si>
    <t>Consistency between reported data and 'mass &amp; balance' documentation:
(AVR Article 16(2)(e))</t>
  </si>
  <si>
    <t>Opinion Statement (CORSIA)'!$A$71</t>
  </si>
  <si>
    <t>Consistency between aggregate fuel consumption and fuel purchase/supply data:
(AVR Article 16(2)(f))</t>
  </si>
  <si>
    <t>Opinion Statement (CORSIA)'!$A$74</t>
  </si>
  <si>
    <t>Correct application of monitoring methodology:
(AVR Article 17)</t>
  </si>
  <si>
    <t>Opinion Statement (CORSIA)'!$A$77</t>
  </si>
  <si>
    <t>Verification of methods applied for missing data:
(AVR Article 18)</t>
  </si>
  <si>
    <t>Opinion Statement (CORSIA)'!$A$80</t>
  </si>
  <si>
    <t>Uncertainty assessment:
(AVR Article 19)</t>
  </si>
  <si>
    <t>Opinion Statement (CORSIA)'!$D$80</t>
  </si>
  <si>
    <t xml:space="preserve">&lt; confirmation of valid uncertainty assessments&gt; </t>
  </si>
  <si>
    <t>Opinion Statement (CORSIA)'!$D$110</t>
  </si>
  <si>
    <t>Delete the Opinion Template text lines in this OPTION that are NOT applicable - THE OPINION TEXT SELECTED APPLIES WHERE ONLY CORSIA IS REPORTED</t>
  </si>
  <si>
    <t>Opinion Statement (CORSIA)'!$B$111</t>
  </si>
  <si>
    <t>We have conducted a verification of the greenhouse gas data reported by the above Aircraft Operator in its Annual Emissions Report as presented above for the CORSIA. On the basis of the verification work undertaken (see Annex 2) these data are fairly stated.</t>
  </si>
  <si>
    <t>Opinion Statement (CORSIA)'!$D$111</t>
  </si>
  <si>
    <t>&lt; Either this opinion text if there is no problem and there are no specific comments to be made in relation to things that might affect data quality or the interpretation of the opinion by a user for CORSIA.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t>
  </si>
  <si>
    <t>Opinion Statement (CORSIA)'!$B$112</t>
  </si>
  <si>
    <t xml:space="preserve">We have conducted a verification of the greenhouse gas data reported by the above Aircraft Operator in its Annual Emissions Report as presented above for the CORSIA.   On the basis of the verification work undertaken (see Annex 2) these data are fairly stated, with the exception of: </t>
  </si>
  <si>
    <t>Opinion Statement (CORSIA)'!$D$112</t>
  </si>
  <si>
    <t>&lt; OR this opinion text if the opinion is qualified with comments for the user of the opinion in relation to CORSIA reporting. 
Please provide brief details of any exceptions that might affect the data and therefore qualify the opinion.</t>
  </si>
  <si>
    <t>Opinion Statement (CORSIA)'!$B$123</t>
  </si>
  <si>
    <t>We have conducted a verification of the greenhouse gas data reported by the above Aircraft Operator in its Annual Emissions Report as presented above for the CORSIA.  On the basis of the work undertaken (see Annex 2) these data CANNOT be verified due to - &lt;select/delete as appropriate&gt;</t>
  </si>
  <si>
    <t>Annex 1 - Findings'!$B$6; 'Annex 1 - Findings'!$B$19; 'Annex 1 - Findings'!$B$31; 'Annex 1 - Findings'!$B$43; 'Annex 1 - Findings'!$B$55; 'Annex 1 - Findings'!$B$69; 'Annex 1 - Findings'!$B$77; 'Annex 2 - basis of work (Avi)'!$A$7; 'Annex 3 - Changes '!$B$7; 'Annex 3 - Changes '!$B$21</t>
  </si>
  <si>
    <t>Scheme:</t>
  </si>
  <si>
    <t>Annex 1 - Findings'!$E$6</t>
  </si>
  <si>
    <t>Please select "Yes" or "No" in the column "Material?" as appropriate AND specify which scheme the finding relates to</t>
  </si>
  <si>
    <t>Annex 1 - Findings'!$E$70; 'Annex 1 - Findings'!$E$78</t>
  </si>
  <si>
    <t>&lt; a data gap method as required by Article 66 MRR or Annex 16 of the Swiss CO2 Ordinance (in the case of Swiss ETS).  Please select which scheme the data gap comment applies to</t>
  </si>
  <si>
    <t>Annex 1 - Findings'!$C$71; 'Annex 1 - Findings'!$C$79</t>
  </si>
  <si>
    <t>If Yes, was this approved by the competent authority before completion of the verification?</t>
  </si>
  <si>
    <t>Annex 1 - Findings'!$C$72; 'Annex 1 - Findings'!$C$80</t>
  </si>
  <si>
    <t>If Yes, did the number of flights with data gaps exceed 5% of the annual reported flights?</t>
  </si>
  <si>
    <t>Annex 1 - Findings'!$E$72</t>
  </si>
  <si>
    <t>&lt; If it concerns the verification of an operator's emission report orthe aircraft operator's non-CO2 aviation effects report, this question can be left blank.</t>
  </si>
  <si>
    <t>Annex 1 - Findings'!$E$80</t>
  </si>
  <si>
    <t>&lt; if it concerns the verification of an operator's emission report or the aircraft operator's non-CO2 aviation effects report, this question can be left blank</t>
  </si>
  <si>
    <t>Annex 2 - basis of work (Inst)'!$B$8</t>
  </si>
  <si>
    <t>To verify the Operator's annual emissions to a reasonable level of assurance for the Annual Emissions Report (as summarised in the attached Opinion Statement) under the EU Emissions Trading System and to confirm compliance with approved monitoring requirements, approved monitoring plan and the EU Regulation on Monitoring and Reporting.</t>
  </si>
  <si>
    <t>Annex 2 - basis of work (Inst)'!$B$9</t>
  </si>
  <si>
    <t>The Operator is solely responsible for the preparation and reporting of their annual greenhouse gas (GHG) emissions for the purposes of the EU ETS in accordance with the rules and their approved monitoring plan (as listed in the attached Opinion Statement); for any information and assessments that support the reported data; for determining the installation's objectives in relation to GHG information and for establishing and maintaining appropriate procedures, performance management and internal control systems from which the reported information is derived.</t>
  </si>
  <si>
    <t>Annex 2 - basis of work (Inst)'!$B$11; 'Annex 2 - basis of work (Avi)'!$B$11</t>
  </si>
  <si>
    <t>- issuing and varying applicable permits to Operators</t>
  </si>
  <si>
    <t>Annex 2 - basis of work (Inst)'!$B$12</t>
  </si>
  <si>
    <t>- issuing and varying applicable permits to Aircraft Operators</t>
  </si>
  <si>
    <t>- enforcing the requirements of Regulation EU no. 2018/2066 on monitoring and reporting (MRR) and any conditions of applicable permits;</t>
  </si>
  <si>
    <t>Annex 2 - basis of work (Inst)'!$B$14; 'Annex 2 - basis of work (Avi)'!$B$14</t>
  </si>
  <si>
    <t xml:space="preserve">The Verifier (as named on the Opinion Statement) is responsible for, in accordance with its verification contract and Commission Regulation EU no. 2018/2067 on Accreditation and Verification, carrying out the verification of an Operator in the public interest, independent of the Operator and the competent authorities responsible for Directive 2003/87/EC. It is the responsibility of  the Verifier to form an independent opinion, based on the examination of information and data presented in the Annual Emissions Report, and to report that opinion to the Operator.  We also report if, in our opinion:           </t>
  </si>
  <si>
    <t>Annex 2 - basis of work (Inst)'!$B$16</t>
  </si>
  <si>
    <t xml:space="preserve">The Verifier (as named on the Opinion Statement) is responsible for, in accordance with its verification contract and Commission Regulation EU no. 2018/2067 on Accreditation and Verification, carrying out the verification of an Aircraft Operator in the public interest, independent of the Aircraft Operator and the competent authorities responsible for Directive 2003/87/EC. It is the responsibility of  the Verifier to form an independent opinion, based on the examination of information and data presented in the Annual Emissions Report or non-CO2 aviation effects Report, and to report that opinion to the Aircraft Operator.  We also report if, in our opinion:           </t>
  </si>
  <si>
    <t xml:space="preserve">•   the Operator  is not complying with  Regulation EU no. 2018/2066 on monitoring and reporting , even if the monitoring plan is approved by the competent authority.                                                                                                                                                            </t>
  </si>
  <si>
    <t>Annex 2 - basis of work (Inst)'!$B$18</t>
  </si>
  <si>
    <t>•  improvements can be made to the Operator's performance in monitoring and reporting of emissions or non-CO2 aviation effects and/or compliance with the approved monitoring plan and Regulation EU no. 2018/2066 on monitoring and reporting.</t>
  </si>
  <si>
    <t>Annex 2 - basis of work (Inst)'!$B$19</t>
  </si>
  <si>
    <t>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approved monitoring plan.  This also involved assessing where necessary estimates and judgements made by the Operator in preparing the data and considering the overall adequacy of the presentation of the data in the Annual Emissions Report or non-CO2 aviation effects Report and its potential for material misstatement.</t>
  </si>
  <si>
    <t>Annex 2 - basis of work (Inst)'!$C$20; 'Annex 2 - basis of work (Avi)'!$C$20; 'Accounting'!$Y$6; 'Accounting'!$Y$11</t>
  </si>
  <si>
    <t>Annex 2 - basis of work (Inst)'!$C$21; 'Annex 2 - basis of work (Avi)'!$C$21</t>
  </si>
  <si>
    <t>&lt;Free Text: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</si>
  <si>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Annex 2 - basis of work (Inst)'!$B$25; 'Annex 2 - basis of work (Avi)'!$B$25</t>
  </si>
  <si>
    <t>1) EU Regulation EU no.  2018/2067 on verification of data and the accreditation of verifiers pursuant to Directive 2003/87/EC….. (AVR)</t>
  </si>
  <si>
    <t>Annex 2 - basis of work (Inst)'!$B$26; 'Annex 2 - basis of work (Avi)'!$B$26</t>
  </si>
  <si>
    <t>2) EN ISO 14065:2020 General principles and requirements for bodies validating and verifying environmental information</t>
  </si>
  <si>
    <t>Annex 2 - basis of work (Inst)'!$B$27; 'Annex 2 - basis of work (Avi)'!$B$27</t>
  </si>
  <si>
    <t>3) EN ISO 14064-3:2019 Specification with guidance for the validation and verification of GHG assertions</t>
  </si>
  <si>
    <t>Annex 2 - basis of work (Inst)'!$B$38; 'Annex 2 - basis of work (Avi)'!$B$37</t>
  </si>
  <si>
    <t>Conduct of the Verification (3) - For Verifiers Certified under AVR Article 55(2)</t>
  </si>
  <si>
    <t>Annex 2 - basis of work (Inst)'!$C$38; 'Annex 2 - basis of work (Avi)'!$C$37</t>
  </si>
  <si>
    <t>&lt; This set should be selected only if the verifier is a Certified Natural Person as outlined under Article 55(2) of the AVR.</t>
  </si>
  <si>
    <t>Annex 2 - basis of work (Inst)'!$B$39; 'Annex 2 - basis of work (Avi)'!$B$38</t>
  </si>
  <si>
    <t>1) EC Regulation EU no.  2018/2067 on verification of data and the accreditation of verifiers pursuant to Directive 2003/87/EC….. (AVR)</t>
  </si>
  <si>
    <t>Annex 2 - basis of work (Inst)'!$C$42; 'Annex 2 - basis of work (Avi)'!$C$41</t>
  </si>
  <si>
    <t>&lt; This set should be selected by all verifiers where reporting covers the EU ETS
Note - check to ensure that the list is valid for the Member State in which the opinon is being issued as some MS Guidance may only be applicable in an individual MS.
As a minimum, the relevant EU Regulations and EC Guidance must be included</t>
  </si>
  <si>
    <t>Annex 2 - basis of work (Inst)'!$B$43; 'Annex 2 - basis of work (Avi)'!$B$42</t>
  </si>
  <si>
    <t>A) EC Regulation EU no. 2018/2066 on the Monitoring and Reporting of GHGs pursuant to Directive 2003/87/EC (MRR)</t>
  </si>
  <si>
    <t>Annex 2 - basis of work (Avi)'!$B$8</t>
  </si>
  <si>
    <t>To verify the Aircraft Operator's annual emissions to a reasonable level of assurance for the Annual Emissions Report (as summarised in the attached Opinion Statement) under the scheme(s) listed above and to confirm compliance with the approved monitoring plan and the monitoring requirements and scheme rules as listed in the Criteria below.</t>
  </si>
  <si>
    <t>Annex 2 - basis of work (Avi)'!$B$9</t>
  </si>
  <si>
    <t>To verify the Aircraft Operator's annual non-CO2 aviation effects to a reasonable level of assurance for the non-CO2 aviation effects report (as summarised in the attached Opinion Statement) under the scheme(s) listed above and to confirm compliance with the approved monitoring plan and the monitoring requirements and scheme rules as listed in the Criteria below.</t>
  </si>
  <si>
    <t>The Aircraft Operator is solely responsible for the preparation and reporting of their annual greenhouse gas (GHG) emissions, for the purposes of the scheme(s) identified above, in accordance with the rules and their approved monitoring plan (as listed in the attached Opinion Statement); for any information and assessments that support the reported data; for determining the aircraft operator's objectives in relation to GHG information and for establishing and maintaining appropriate procedures, performance management and internal control systems from which the reported information is derived.</t>
  </si>
  <si>
    <t>Annex 2 - basis of work (Avi)'!$C$9</t>
  </si>
  <si>
    <t>The Aircraft Operator is solely responsible for the preparation and reporting of their annual non-CO2 aviation effects, for the purposes of the scheme(s) identified above, in accordance with the rules and their approved monitoring plan (as listed in the attached Opinion Statement); for any information and assessments that support the reported data; for determining the aircraft operator's objectives in relation to non-CO2 aviation effects and for establishing and maintaining appropriate procedures, performance management and internal control systems from which the reported information is derived.</t>
  </si>
  <si>
    <t>&lt; edit to show the relevant report being audited : annual&gt;</t>
  </si>
  <si>
    <t>Annex 2 - basis of work (Avi)'!$B$12</t>
  </si>
  <si>
    <t>- enforcing the requirements of the scheme rules as outlined in the Criteria below and any conditions of applicable permits;</t>
  </si>
  <si>
    <t>Annex 2 - basis of work (Avi)'!$B$16</t>
  </si>
  <si>
    <t xml:space="preserve">•   the Aircraft Operator is not complying with the scheme rules as outlined in the Criteria below, even if the monitoring plan is approved by the competent authority.                                                                                                                                                            </t>
  </si>
  <si>
    <t>Annex 2 - basis of work (Avi)'!$B$18</t>
  </si>
  <si>
    <t>•  improvements can be made to the Aircraft Operator's performance in monitoring and reporting of emissions or non-CO2 aviation effects and/or compliance with the approved monitoring plan and the scheme rules on monitoring and reporting as outlined in the Criteria below.</t>
  </si>
  <si>
    <t>Annex 2 - basis of work (Avi)'!$B$19</t>
  </si>
  <si>
    <r>
      <t xml:space="preserve">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rules and principles of the relevant schemes, as outlined in the criteria reference documents below, and the Aircraft Operator's approved monitoring plan.  This also involved assessing where necessary estimates and judgements made by the Aircraft Operator in preparing the data and considering the overall adequacy of the presentation of the data in the </t>
    </r>
    <r>
      <rPr>
        <b/>
        <sz val="10"/>
        <rFont val="Arial"/>
        <family val="2"/>
      </rPr>
      <t xml:space="preserve">Annual Emissions Report </t>
    </r>
    <r>
      <rPr>
        <sz val="10"/>
        <rFont val="Arial"/>
        <family val="2"/>
      </rPr>
      <t>and its potential for material misstatement.</t>
    </r>
  </si>
  <si>
    <t>Annex 2 - basis of work (Avi)'!$A$41</t>
  </si>
  <si>
    <r>
      <t xml:space="preserve">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rules and principles of the relevant schemes, as outlined in the criteria reference documents below, and the Aircraft Operator's approved monitoring plan.  This also involved assessing where necessary estimates and judgements made by the Aircraft Operator in preparing the data and considering the overall adequacy of the presentation of the data in the </t>
    </r>
    <r>
      <rPr>
        <b/>
        <sz val="10"/>
        <color indexed="10"/>
        <rFont val="Arial"/>
        <family val="2"/>
      </rPr>
      <t xml:space="preserve">Annual non-CO2 aviation effects Report </t>
    </r>
    <r>
      <rPr>
        <sz val="10"/>
        <color indexed="10"/>
        <rFont val="Arial"/>
        <family val="2"/>
      </rPr>
      <t>and its potential for material misstatement.</t>
    </r>
  </si>
  <si>
    <t>Scheme Criteria:</t>
  </si>
  <si>
    <t>Annex 2 - basis of work (Avi)'!$B$46</t>
  </si>
  <si>
    <t>Rules etc of the Swiss ETS</t>
  </si>
  <si>
    <t>Annex 2 - basis of work (Avi)'!$C$46</t>
  </si>
  <si>
    <t xml:space="preserve">&lt; This set should be selected by all verifiers where reporting covers the Swiss ETS
Note - check to ensure that the list is valid for Switzerland. </t>
  </si>
  <si>
    <t>Annex 2 - basis of work (Avi)'!$B$47</t>
  </si>
  <si>
    <t>A: Federal Act on the Reduction of CO2 Emissions</t>
  </si>
  <si>
    <t>Annex 2 - basis of work (Avi)'!$B$48</t>
  </si>
  <si>
    <t>B: Ordinance on Reduction of CO2 Eemissions</t>
  </si>
  <si>
    <t>Annex 3 - Changes '!$D$22</t>
  </si>
  <si>
    <t>&lt; this should list any changes to the monitoring plan that were not notified to the Competent Authority by the end of the year and have not been approved by the Competent Authority before completion of the verification.</t>
  </si>
  <si>
    <t>Accounting'!$B$4</t>
  </si>
  <si>
    <t>Installations</t>
  </si>
  <si>
    <t>Accounting'!$B$14</t>
  </si>
  <si>
    <t>Findings</t>
  </si>
  <si>
    <t>EUwideConstants'!$A$63</t>
  </si>
  <si>
    <t>Accredited</t>
  </si>
  <si>
    <t>EUwideConstants'!$A$64</t>
  </si>
  <si>
    <t>Certified</t>
  </si>
  <si>
    <t>EUwideConstants'!$A$97</t>
  </si>
  <si>
    <t>Both EU &amp; Swiss Aviation ETSs (separate data)</t>
  </si>
  <si>
    <t>EUwideConstants'!$A$98</t>
  </si>
  <si>
    <t>EUwideConstants'!$A$99</t>
  </si>
  <si>
    <t>EU ETS Installation</t>
  </si>
  <si>
    <t>EUwideConstants'!$A$126</t>
  </si>
  <si>
    <t>Combined EU ETS and Swiss ETS Annual CO2e Reporting</t>
  </si>
  <si>
    <t>EUwideConstants'!$A$129</t>
  </si>
  <si>
    <t>Materiality applied to EU ETS declared emissions</t>
  </si>
  <si>
    <t>EUwideConstants'!$A$130</t>
  </si>
  <si>
    <t>Materiality applied to the combined sum of declared EU and Swiss emissions values</t>
  </si>
  <si>
    <t>EUwideConstants'!$A$131</t>
  </si>
  <si>
    <t>Materiality applied separately to declared EU and Swiss emissions values</t>
  </si>
  <si>
    <t>EUwideConstants'!$A$132</t>
  </si>
  <si>
    <t>Materiality applied to Swiss ETS declared emissions</t>
  </si>
  <si>
    <t>EUwideConstants'!$A$135</t>
  </si>
  <si>
    <t>Use Materiality applied to non-CO2 aviation effects</t>
  </si>
  <si>
    <t>Use Verification Opinion Statement (VOS) option A</t>
  </si>
  <si>
    <t>EUwideConstants'!$A$136</t>
  </si>
  <si>
    <t>Use Verification Opinion Statement (VOS) option B</t>
  </si>
  <si>
    <t>EUwideConstants'!$A$137</t>
  </si>
  <si>
    <t>Use Verification Opinion Statement (VOS) options A &amp; C</t>
  </si>
  <si>
    <t>EUwideConstants'!$A$138</t>
  </si>
  <si>
    <t>Use Verification Opinion Statement (VOS) option C</t>
  </si>
  <si>
    <t>EUwideConstants'!$A$140</t>
  </si>
  <si>
    <t xml:space="preserve">Signed on behalf of </t>
  </si>
  <si>
    <t>NON-CO2 effects added 2026</t>
  </si>
  <si>
    <t>Tool used for non-CO2 aviation effects reports</t>
  </si>
  <si>
    <t>NEATS</t>
  </si>
  <si>
    <t>IT tool approved by the Commission</t>
  </si>
  <si>
    <t>EU ETS Annual reporting on non-CO2 aviation effects</t>
  </si>
  <si>
    <r>
      <t>What tool is used to generate the non-CO</t>
    </r>
    <r>
      <rPr>
        <b/>
        <sz val="8"/>
        <rFont val="Arial"/>
        <family val="2"/>
      </rPr>
      <t>2</t>
    </r>
    <r>
      <rPr>
        <b/>
        <sz val="10"/>
        <rFont val="Arial"/>
        <family val="2"/>
      </rPr>
      <t xml:space="preserve"> aviation effects report?</t>
    </r>
  </si>
  <si>
    <t>&lt;please indicate which tool the aircraft operator uses to monitor the CO2e per flight and generate the non-CO2 aviation effects report&gt;</t>
  </si>
  <si>
    <r>
      <t>Is the aircraft operator a small emitter or is it emitting less than 3000 tonnes of CO</t>
    </r>
    <r>
      <rPr>
        <b/>
        <sz val="8"/>
        <rFont val="Arial"/>
        <family val="2"/>
      </rPr>
      <t>2</t>
    </r>
    <r>
      <rPr>
        <b/>
        <sz val="10"/>
        <rFont val="Arial"/>
        <family val="2"/>
      </rPr>
      <t>?</t>
    </r>
  </si>
  <si>
    <t>&lt; for more information on the definition of small emitter and aircraft operator less than 3000 tonnes of CO2 please see section ** MRR GD2&gt;</t>
  </si>
  <si>
    <r>
      <t>DETAILS ON NON-CO</t>
    </r>
    <r>
      <rPr>
        <b/>
        <vertAlign val="subscript"/>
        <sz val="10"/>
        <rFont val="Arial"/>
        <family val="2"/>
      </rPr>
      <t>2</t>
    </r>
    <r>
      <rPr>
        <b/>
        <sz val="10"/>
        <rFont val="Arial"/>
        <family val="2"/>
      </rPr>
      <t xml:space="preserve"> AVIATION EFFECTS</t>
    </r>
  </si>
  <si>
    <t>&lt; insert the name of the file containing the non-CO2 aviation effects report, including date and version number&gt; This would be the name of the electronic fiel which should contain a date and version number in the file naming convention &gt;</t>
  </si>
  <si>
    <r>
      <t>Date of the non-CO</t>
    </r>
    <r>
      <rPr>
        <b/>
        <vertAlign val="subscript"/>
        <sz val="10"/>
        <rFont val="Arial"/>
        <family val="2"/>
      </rPr>
      <t xml:space="preserve">2 </t>
    </r>
    <r>
      <rPr>
        <b/>
        <sz val="10"/>
        <rFont val="Arial"/>
        <family val="2"/>
      </rPr>
      <t>aviation effects report</t>
    </r>
  </si>
  <si>
    <r>
      <t>Non-CO</t>
    </r>
    <r>
      <rPr>
        <b/>
        <vertAlign val="subscript"/>
        <sz val="10"/>
        <rFont val="Arial"/>
        <family val="2"/>
      </rPr>
      <t>2</t>
    </r>
    <r>
      <rPr>
        <b/>
        <sz val="10"/>
        <rFont val="Arial"/>
        <family val="2"/>
      </rPr>
      <t xml:space="preserve"> aviation effects data</t>
    </r>
  </si>
  <si>
    <t>Type of primary source input into NEATS or another IT tool approved  by the Commission</t>
  </si>
  <si>
    <t>&lt; please fill in the type of primary source data that is input by the aircraft operator into NEATS or another IT toool approved by the Commission: e.g. flight information data, flight trajectory data, aircraft properties data, aircraft performance data, fuel properties data&gt;</t>
  </si>
  <si>
    <t>Fuel burn module or emissions estimation module used:</t>
  </si>
  <si>
    <t>&lt; please provide information on the module used, if the aircraft operator uses their own fuel burn module or estimation emission module&gt;</t>
  </si>
  <si>
    <r>
      <t>&lt; provide brief details of any changes that have occurred during the reporting year that materially affect the non-CO</t>
    </r>
    <r>
      <rPr>
        <i/>
        <sz val="8"/>
        <color indexed="18"/>
        <rFont val="Arial"/>
        <family val="2"/>
      </rPr>
      <t>2</t>
    </r>
    <r>
      <rPr>
        <i/>
        <sz val="10"/>
        <color indexed="18"/>
        <rFont val="Arial"/>
        <family val="2"/>
      </rPr>
      <t xml:space="preserve"> aviation effects being reported and the trend from year to year, and that have not already been disclosed above&gt;</t>
    </r>
  </si>
  <si>
    <t>Completeness of flight trajectory data
(EU ETS AVR Article 16(2a)</t>
  </si>
  <si>
    <t>&lt; please indicate whether the flight trajectory data is complete taking into account the approved monitoring plan and whether data is complete and comparable. For further information please see section 7.3.2 GD III on verification in ETS aviation&gt;</t>
  </si>
  <si>
    <t>Consistency of data on aircraft types
(EU ETS AVR Article 16(2b)(a)</t>
  </si>
  <si>
    <t>&lt; please indicate whether a check has been carried out on the consistency between the aircraft types listed in the approved monitoring plan with reported data on aircraft types and those recorded in internal records and whether the data on aircraft type is consistent. For further information please see section 7.3.3 GD III on verification in ETS aviation&gt;</t>
  </si>
  <si>
    <t>Consistency of data sources and procedures on aircraft engines
(EU ETS AVR Article 16(2b) (b)</t>
  </si>
  <si>
    <t>&lt; please indicate whether a check has been carried out on the consistency between aircraft operator’s data sources and procedures on aircraft engines with the aircraft engine unique identifier number listed in the International Civil Aviation Organization (ICAO) engine emissions databank or equivalent data source that is used to identify engines attached to the aircraft and whether the data is consistent. For further information please see section 7.3.4 GD III on verification in ETS aviation&gt;</t>
  </si>
  <si>
    <t>Consistency of data on aircraft mass, take-off mass or load factor with mass balance documentation and data reported by the aircraft operator
(EU ETS AVR Article 16(2b))</t>
  </si>
  <si>
    <t>&lt;please indicate whether a check has been carried out on the consistency between the aircraft mass, take-off mass or load factor in the aircraft operator’s internal records and mass and balance documentation with the data reported by the aircraft operator and whether the data is consistent. For further information please see section 7.3.5 GD III on verification in ETS aviation&gt;</t>
  </si>
  <si>
    <t>Consistency of aircraft performance data
(EU ETS AVR Article 16(2c))</t>
  </si>
  <si>
    <t>&lt; please indicate whether a check has been carried out on the consistency between flight trajectory data and aircraft performance data along its trajectory and consistency on fuel consumption, fuel delivery, fuel flow and energy efficiency data. For further information please see section 7.3.6 of GD III on verification in ETS aviation&gt;</t>
  </si>
  <si>
    <t>Consistency of fuel properties data 
(EU ETS AVR Article 16(2d))</t>
  </si>
  <si>
    <t>&lt; please indicate whether a check has been carried out on the method to determine fuel properties, the valiidty of input informate used to determine fuel properties data and the consistency of fuel properties data. Please also specify whether inconsistencies have been found. For further information please see section 7.3.7 GD III on verification in ETS aviation&gt;</t>
  </si>
  <si>
    <t>&lt; please specify whether the method approved in the monitoring plan was applied correctly. This information needs to be completed if the aircraft operator uses its own fuel burn module or emissions estimation module. For further information please see section 7.3.8 GD III on verification in ETS aviation&gt;</t>
  </si>
  <si>
    <t>Verification of methods to apply missing data:
(EU ETS AVR Article 18(1a)</t>
  </si>
  <si>
    <r>
      <t>&lt; insert reasons why the non-CO</t>
    </r>
    <r>
      <rPr>
        <i/>
        <vertAlign val="subscript"/>
        <sz val="10"/>
        <color indexed="18"/>
        <rFont val="Arial"/>
        <family val="2"/>
      </rPr>
      <t>2</t>
    </r>
    <r>
      <rPr>
        <i/>
        <sz val="10"/>
        <color indexed="18"/>
        <rFont val="Arial"/>
        <family val="2"/>
      </rPr>
      <t xml:space="preserve"> aviation effects report is not complete and state whether there are data gaps that have used an alternate methodology or default value specified in Annex IIIa MRR. For further information please see section 7.4 GD III on verification in ETS aviation&gt;</t>
    </r>
  </si>
  <si>
    <r>
      <t>&lt; provide brief comments on whether there have been signficant changes to the monitoring methodology such that the current reported non-CO</t>
    </r>
    <r>
      <rPr>
        <i/>
        <vertAlign val="subscript"/>
        <sz val="8"/>
        <color indexed="18"/>
        <rFont val="Arial"/>
        <family val="2"/>
      </rPr>
      <t>2</t>
    </r>
    <r>
      <rPr>
        <i/>
        <sz val="10"/>
        <color indexed="18"/>
        <rFont val="Arial"/>
        <family val="2"/>
      </rPr>
      <t xml:space="preserve"> aviation effects cannot be compared to previous periods.&gt;</t>
    </r>
  </si>
  <si>
    <r>
      <t>We have conducted a verification of the non-CO</t>
    </r>
    <r>
      <rPr>
        <vertAlign val="subscript"/>
        <sz val="8"/>
        <rFont val="Arial"/>
        <family val="2"/>
      </rPr>
      <t>2</t>
    </r>
    <r>
      <rPr>
        <vertAlign val="subscript"/>
        <sz val="10"/>
        <rFont val="Arial"/>
        <family val="2"/>
      </rPr>
      <t xml:space="preserve"> </t>
    </r>
    <r>
      <rPr>
        <sz val="10"/>
        <rFont val="Arial"/>
        <family val="2"/>
      </rPr>
      <t>aviation effects data reported by the above Aircraft Operator in its non-CO</t>
    </r>
    <r>
      <rPr>
        <sz val="8"/>
        <rFont val="Arial"/>
        <family val="2"/>
      </rPr>
      <t>2</t>
    </r>
    <r>
      <rPr>
        <sz val="10"/>
        <rFont val="Arial"/>
        <family val="2"/>
      </rPr>
      <t xml:space="preserve"> aviation effects report as presented above for the EU ETS. On the basis of the verification work undertaken (see Annex 2) these data are fairly stated. </t>
    </r>
  </si>
  <si>
    <r>
      <t>We have conducated a verification of the non-CO</t>
    </r>
    <r>
      <rPr>
        <vertAlign val="subscript"/>
        <sz val="8"/>
        <rFont val="Arial"/>
        <family val="2"/>
      </rPr>
      <t>2</t>
    </r>
    <r>
      <rPr>
        <sz val="10"/>
        <rFont val="Arial"/>
        <family val="2"/>
      </rPr>
      <t xml:space="preserve"> aviation effects data reported by the above Aircraft Operator in its non-CO</t>
    </r>
    <r>
      <rPr>
        <sz val="8"/>
        <rFont val="Arial"/>
        <family val="2"/>
      </rPr>
      <t>2</t>
    </r>
    <r>
      <rPr>
        <sz val="10"/>
        <rFont val="Arial"/>
        <family val="2"/>
      </rPr>
      <t xml:space="preserve"> aviation effects report as presented above for the EU ETS. On the basis of the verification work undertaken (see Annex 2) these data are fairly stated, with the exception of:</t>
    </r>
  </si>
  <si>
    <r>
      <t>We have conducted a verification of the non-CO</t>
    </r>
    <r>
      <rPr>
        <vertAlign val="subscript"/>
        <sz val="8"/>
        <rFont val="Arial"/>
        <family val="2"/>
      </rPr>
      <t xml:space="preserve">2 </t>
    </r>
    <r>
      <rPr>
        <sz val="10"/>
        <rFont val="Arial"/>
        <family val="2"/>
      </rPr>
      <t>aviation effects data reported by the above Aircraft Operator in its non-CO</t>
    </r>
    <r>
      <rPr>
        <sz val="8"/>
        <rFont val="Arial"/>
        <family val="2"/>
      </rPr>
      <t>2</t>
    </r>
    <r>
      <rPr>
        <sz val="10"/>
        <rFont val="Arial"/>
        <family val="2"/>
      </rPr>
      <t xml:space="preserve"> aviation effects Report as presented above for the EU ETS. On the basis of the work undertaken (see Annex 2) these data CANNOT be verified due to - &lt; select/delete as appropriate&gt;</t>
    </r>
  </si>
  <si>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organisation.&gt;</t>
  </si>
  <si>
    <t>Before issuing this verification statement please hide the following sheets:</t>
  </si>
  <si>
    <t>1) Opinion Statement (Inst)</t>
  </si>
  <si>
    <t>2c) Opinion Statement (non-CO2)</t>
  </si>
  <si>
    <t>Annex 2 - basis of work (Inst)</t>
  </si>
  <si>
    <t>Annex 2 - basis of work (Avi)</t>
  </si>
  <si>
    <t>Info for automatic Version detection</t>
  </si>
  <si>
    <t>Template type:</t>
  </si>
  <si>
    <t>Phase 4 Verification Report</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</si>
  <si>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</si>
  <si>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</si>
  <si>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</si>
  <si>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</si>
  <si>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</si>
  <si>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</si>
  <si>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</si>
  <si>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</si>
  <si>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</si>
  <si>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</si>
  <si>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</si>
  <si>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</si>
  <si>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</si>
  <si>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</si>
  <si>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</si>
  <si>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</si>
  <si>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</si>
  <si>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</si>
  <si>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</si>
  <si>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</si>
  <si>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Verification Report</t>
  </si>
  <si>
    <t>VR P3</t>
  </si>
  <si>
    <t>VR P4</t>
  </si>
  <si>
    <t>Version list</t>
  </si>
  <si>
    <t>Reference File Name</t>
  </si>
  <si>
    <t>Version comments</t>
  </si>
  <si>
    <t>Update for the EU:Swiss Linkage combined VOS</t>
  </si>
  <si>
    <t>Updated to add an opinion statement for CORSIA</t>
  </si>
  <si>
    <t>Bugfixed, Translation sheet prepared</t>
  </si>
  <si>
    <t>Updated for Non-CO2 effects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</si>
  <si>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</si>
  <si>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</si>
  <si>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</si>
  <si>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</si>
  <si>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</si>
  <si>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</si>
  <si>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</si>
  <si>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</si>
  <si>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</si>
  <si>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</si>
  <si>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</si>
  <si>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</si>
  <si>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</si>
  <si>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</si>
  <si>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</si>
  <si>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</si>
  <si>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</si>
  <si>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</si>
  <si>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</si>
  <si>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</si>
  <si>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</si>
  <si>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</si>
  <si>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</si>
  <si>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</si>
  <si>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</si>
  <si>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</si>
  <si>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</si>
  <si>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</si>
  <si>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</si>
  <si>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</si>
  <si>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IS</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</si>
  <si>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</si>
  <si>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</si>
  <si>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</si>
  <si>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</si>
  <si>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</si>
  <si>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</si>
  <si>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</si>
  <si>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</si>
  <si>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</si>
  <si>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</si>
  <si>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</si>
  <si>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</si>
  <si>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</si>
  <si>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</si>
  <si>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</si>
  <si>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</si>
  <si>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</si>
  <si>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</si>
  <si>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</si>
  <si>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</si>
  <si>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</si>
  <si>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</si>
  <si>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</si>
  <si>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</si>
  <si>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</si>
  <si>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</si>
  <si>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</si>
  <si>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</si>
  <si>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</si>
  <si>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</si>
  <si>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</si>
  <si>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</si>
  <si>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</si>
  <si>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</si>
  <si>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</si>
  <si>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</si>
  <si>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</si>
  <si>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</si>
  <si>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</si>
  <si>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</si>
  <si>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</si>
  <si>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</si>
  <si>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</si>
  <si>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</si>
  <si>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</si>
  <si>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</si>
  <si>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</si>
  <si>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</si>
  <si>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</si>
  <si>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</si>
  <si>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</si>
  <si>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</si>
  <si>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</si>
  <si>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</si>
  <si>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</si>
  <si>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is</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</si>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</sst>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Red]\-#,##0\ "/>
  </numFmts>
  <fonts count="83"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b/>
      <vertAlign val="subscript"/>
      <sz val="10"/>
      <name val="Arial"/>
      <family val="2"/>
    </font>
    <font>
      <sz val="9"/>
      <name val="Arial"/>
      <family val="2"/>
    </font>
    <font>
      <strike/>
      <sz val="10"/>
      <name val="Arial"/>
      <family val="2"/>
    </font>
    <font>
      <sz val="10"/>
      <color indexed="10"/>
      <name val="Arial"/>
      <family val="2"/>
    </font>
    <font>
      <b/>
      <u/>
      <sz val="10"/>
      <color indexed="10"/>
      <name val="Arial"/>
      <family val="2"/>
    </font>
    <font>
      <sz val="10"/>
      <color indexed="10"/>
      <name val="Arial"/>
      <family val="2"/>
    </font>
    <font>
      <sz val="10"/>
      <color indexed="36"/>
      <name val="Arial"/>
      <family val="2"/>
    </font>
    <font>
      <b/>
      <sz val="10"/>
      <color indexed="29"/>
      <name val="Arial"/>
      <family val="2"/>
    </font>
    <font>
      <sz val="10"/>
      <color indexed="29"/>
      <name val="Arial"/>
      <family val="2"/>
    </font>
    <font>
      <sz val="10"/>
      <color indexed="46"/>
      <name val="Arial"/>
      <family val="2"/>
    </font>
    <font>
      <b/>
      <sz val="10"/>
      <color indexed="60"/>
      <name val="Arial"/>
      <family val="2"/>
    </font>
    <font>
      <sz val="8"/>
      <name val="Arial"/>
      <family val="2"/>
    </font>
    <font>
      <b/>
      <u/>
      <sz val="12"/>
      <name val="Arial"/>
      <family val="2"/>
    </font>
    <font>
      <i/>
      <sz val="9"/>
      <name val="Arial"/>
      <family val="2"/>
    </font>
    <font>
      <b/>
      <sz val="10"/>
      <color indexed="18"/>
      <name val="Arial"/>
      <family val="2"/>
    </font>
    <font>
      <sz val="10"/>
      <color indexed="18"/>
      <name val="Arial"/>
      <family val="2"/>
    </font>
    <font>
      <i/>
      <sz val="10"/>
      <color indexed="18"/>
      <name val="Arial"/>
      <family val="2"/>
    </font>
    <font>
      <b/>
      <sz val="8"/>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b/>
      <sz val="11"/>
      <name val="Arial"/>
      <family val="2"/>
    </font>
    <font>
      <b/>
      <u/>
      <sz val="11"/>
      <name val="Arial"/>
      <family val="2"/>
    </font>
    <font>
      <u/>
      <sz val="10"/>
      <color indexed="12"/>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i/>
      <sz val="10"/>
      <color indexed="32"/>
      <name val="Arial"/>
      <family val="2"/>
    </font>
    <font>
      <sz val="10"/>
      <color indexed="32"/>
      <name val="Arial"/>
      <family val="2"/>
    </font>
    <font>
      <vertAlign val="subscript"/>
      <sz val="10"/>
      <color indexed="32"/>
      <name val="Arial"/>
      <family val="2"/>
    </font>
    <font>
      <b/>
      <i/>
      <sz val="10"/>
      <color indexed="32"/>
      <name val="Arial"/>
      <family val="2"/>
    </font>
    <font>
      <b/>
      <i/>
      <sz val="9"/>
      <name val="Arial"/>
      <family val="2"/>
    </font>
    <font>
      <b/>
      <sz val="9"/>
      <name val="Arial"/>
      <family val="2"/>
    </font>
    <font>
      <i/>
      <strike/>
      <sz val="10"/>
      <color indexed="18"/>
      <name val="Arial"/>
      <family val="2"/>
    </font>
    <font>
      <strike/>
      <sz val="10"/>
      <color indexed="10"/>
      <name val="Arial"/>
      <family val="2"/>
    </font>
    <font>
      <i/>
      <strike/>
      <sz val="10"/>
      <color indexed="10"/>
      <name val="Arial"/>
      <family val="2"/>
    </font>
    <font>
      <b/>
      <strike/>
      <sz val="10"/>
      <color indexed="10"/>
      <name val="Arial"/>
      <family val="2"/>
    </font>
    <font>
      <b/>
      <i/>
      <strike/>
      <sz val="10"/>
      <color indexed="10"/>
      <name val="Arial"/>
      <family val="2"/>
    </font>
    <font>
      <u/>
      <sz val="8"/>
      <color indexed="12"/>
      <name val="Arial"/>
      <family val="2"/>
    </font>
    <font>
      <b/>
      <sz val="8"/>
      <name val="Arial"/>
      <family val="2"/>
    </font>
    <font>
      <i/>
      <sz val="8"/>
      <color indexed="18"/>
      <name val="Arial"/>
      <family val="2"/>
    </font>
    <font>
      <vertAlign val="subscript"/>
      <sz val="10"/>
      <name val="Arial"/>
      <family val="2"/>
    </font>
    <font>
      <vertAlign val="subscript"/>
      <sz val="8"/>
      <name val="Arial"/>
      <family val="2"/>
    </font>
    <font>
      <i/>
      <vertAlign val="subscript"/>
      <sz val="10"/>
      <color indexed="18"/>
      <name val="Arial"/>
      <family val="2"/>
    </font>
    <font>
      <i/>
      <vertAlign val="subscript"/>
      <sz val="8"/>
      <color indexed="18"/>
      <name val="Arial"/>
      <family val="2"/>
    </font>
    <font>
      <b/>
      <strike/>
      <vertAlign val="subscript"/>
      <sz val="10"/>
      <color indexed="10"/>
      <name val="Arial"/>
      <family val="2"/>
    </font>
    <font>
      <b/>
      <sz val="9"/>
      <color indexed="8"/>
      <name val="Tahoma"/>
      <family val="2"/>
    </font>
    <font>
      <sz val="9"/>
      <color indexed="8"/>
      <name val="Tahoma"/>
      <family val="2"/>
    </font>
    <font>
      <b/>
      <sz val="9"/>
      <color indexed="8"/>
      <name val="Segoe UI"/>
      <family val="2"/>
      <charset val="1"/>
    </font>
    <font>
      <sz val="9"/>
      <color indexed="8"/>
      <name val="Segoe UI"/>
      <family val="2"/>
      <charset val="1"/>
    </font>
    <font>
      <b/>
      <sz val="8"/>
      <color indexed="8"/>
      <name val="Tahoma"/>
      <family val="2"/>
    </font>
    <font>
      <sz val="8"/>
      <color indexed="8"/>
      <name val="Tahoma"/>
      <family val="2"/>
    </font>
    <font>
      <u/>
      <sz val="12.5"/>
      <color theme="10"/>
      <name val="Arial"/>
      <family val="2"/>
    </font>
    <font>
      <u/>
      <sz val="10"/>
      <color theme="10"/>
      <name val="Arial"/>
      <family val="2"/>
    </font>
    <font>
      <b/>
      <sz val="10"/>
      <color rgb="FFFF0000"/>
      <name val="Arial"/>
      <family val="2"/>
    </font>
    <font>
      <b/>
      <i/>
      <sz val="10"/>
      <color rgb="FFFF0000"/>
      <name val="Arial"/>
      <family val="2"/>
    </font>
    <font>
      <i/>
      <sz val="10"/>
      <color rgb="FF1B22A5"/>
      <name val="Arial"/>
      <family val="2"/>
    </font>
    <font>
      <i/>
      <sz val="10"/>
      <color rgb="FF000080"/>
      <name val="Arial"/>
      <family val="2"/>
    </font>
    <font>
      <sz val="10"/>
      <color rgb="FF000080"/>
      <name val="Arial"/>
      <family val="2"/>
    </font>
    <font>
      <b/>
      <sz val="10"/>
      <color rgb="FF000080"/>
      <name val="Arial"/>
      <family val="2"/>
    </font>
    <font>
      <sz val="10"/>
      <color rgb="FFFF0000"/>
      <name val="Arial"/>
      <family val="2"/>
    </font>
    <font>
      <b/>
      <sz val="10"/>
      <color theme="1"/>
      <name val="Arial"/>
      <family val="2"/>
    </font>
    <font>
      <i/>
      <sz val="10"/>
      <color theme="3"/>
      <name val="Arial"/>
      <family val="2"/>
    </font>
    <font>
      <strike/>
      <sz val="10"/>
      <color rgb="FFFF0000"/>
      <name val="Arial"/>
      <family val="2"/>
    </font>
    <font>
      <b/>
      <strike/>
      <sz val="16"/>
      <color rgb="FFFF0000"/>
      <name val="Arial"/>
      <family val="2"/>
    </font>
    <font>
      <i/>
      <strike/>
      <sz val="10"/>
      <color rgb="FFFF0000"/>
      <name val="Arial"/>
      <family val="2"/>
    </font>
    <font>
      <b/>
      <strike/>
      <sz val="10"/>
      <color rgb="FFFF0000"/>
      <name val="Arial"/>
      <family val="2"/>
    </font>
    <font>
      <i/>
      <sz val="10"/>
      <color rgb="FFFF0000"/>
      <name val="Arial"/>
      <family val="2"/>
    </font>
    <font>
      <b/>
      <sz val="20"/>
      <color rgb="FFFF0000"/>
      <name val="Arial"/>
      <family val="2"/>
    </font>
  </fonts>
  <fills count="24">
    <fill>
      <patternFill patternType="none"/>
    </fill>
    <fill>
      <patternFill patternType="gray125"/>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27"/>
        <bgColor indexed="64"/>
      </patternFill>
    </fill>
    <fill>
      <patternFill patternType="solid">
        <fgColor indexed="1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8E4BC"/>
        <bgColor indexed="64"/>
      </patternFill>
    </fill>
    <fill>
      <patternFill patternType="solid">
        <fgColor rgb="FFCCFFFF"/>
        <bgColor indexed="64"/>
      </patternFill>
    </fill>
    <fill>
      <patternFill patternType="solid">
        <fgColor rgb="FFCCCCFF"/>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CA"/>
        <bgColor indexed="64"/>
      </patternFill>
    </fill>
  </fills>
  <borders count="86">
    <border>
      <left/>
      <right/>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4">
    <xf numFmtId="0" fontId="0" fillId="0" borderId="0"/>
    <xf numFmtId="0" fontId="66" fillId="0" borderId="0" applyNumberFormat="0" applyFill="0" applyBorder="0" applyAlignment="0" applyProtection="0">
      <alignment vertical="top"/>
      <protection locked="0"/>
    </xf>
    <xf numFmtId="0" fontId="5" fillId="0" borderId="0"/>
    <xf numFmtId="0" fontId="1" fillId="0" borderId="0"/>
  </cellStyleXfs>
  <cellXfs count="1050">
    <xf numFmtId="0" fontId="0" fillId="0" borderId="0" xfId="0"/>
    <xf numFmtId="0" fontId="34" fillId="2" borderId="1" xfId="1" applyFont="1" applyFill="1" applyBorder="1" applyAlignment="1" applyProtection="1">
      <alignment horizontal="left" vertical="top"/>
    </xf>
    <xf numFmtId="0" fontId="34" fillId="2" borderId="0" xfId="1" applyFont="1" applyFill="1" applyBorder="1" applyAlignment="1" applyProtection="1">
      <alignment horizontal="left" vertical="top"/>
    </xf>
    <xf numFmtId="0" fontId="34" fillId="2" borderId="2" xfId="1" applyFont="1" applyFill="1" applyBorder="1" applyAlignment="1" applyProtection="1">
      <alignment horizontal="left" vertical="top"/>
    </xf>
    <xf numFmtId="0" fontId="2" fillId="0" borderId="0" xfId="0" applyFont="1" applyProtection="1"/>
    <xf numFmtId="0" fontId="0" fillId="0" borderId="0" xfId="0" applyProtection="1"/>
    <xf numFmtId="0" fontId="0" fillId="0" borderId="3" xfId="0" applyBorder="1" applyProtection="1"/>
    <xf numFmtId="0" fontId="0" fillId="0" borderId="4" xfId="0" applyBorder="1" applyProtection="1"/>
    <xf numFmtId="14" fontId="0" fillId="3" borderId="5" xfId="0" applyNumberFormat="1" applyFill="1" applyBorder="1" applyAlignment="1" applyProtection="1">
      <alignment horizontal="left"/>
    </xf>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0" borderId="9" xfId="0" applyBorder="1" applyProtection="1"/>
    <xf numFmtId="0" fontId="0" fillId="5" borderId="10" xfId="0" applyFill="1" applyBorder="1" applyProtection="1"/>
    <xf numFmtId="0" fontId="0" fillId="0" borderId="11" xfId="0" applyBorder="1" applyProtection="1"/>
    <xf numFmtId="0" fontId="0" fillId="2" borderId="12" xfId="0" applyFill="1" applyBorder="1" applyProtection="1"/>
    <xf numFmtId="0" fontId="2" fillId="0" borderId="0" xfId="0" applyFont="1" applyBorder="1" applyProtection="1"/>
    <xf numFmtId="0" fontId="0" fillId="6" borderId="0" xfId="0" applyFill="1" applyProtection="1"/>
    <xf numFmtId="0" fontId="0" fillId="6" borderId="0" xfId="0" applyFill="1" applyBorder="1" applyProtection="1"/>
    <xf numFmtId="0" fontId="0" fillId="0" borderId="0" xfId="0" applyFill="1" applyBorder="1" applyProtection="1"/>
    <xf numFmtId="0" fontId="2" fillId="0" borderId="13" xfId="0" applyFont="1" applyBorder="1" applyProtection="1"/>
    <xf numFmtId="0" fontId="2" fillId="0" borderId="14" xfId="0" applyFont="1" applyBorder="1" applyProtection="1"/>
    <xf numFmtId="0" fontId="0" fillId="0" borderId="15" xfId="0" applyBorder="1" applyProtection="1"/>
    <xf numFmtId="14" fontId="0" fillId="3" borderId="16" xfId="0" applyNumberFormat="1" applyFill="1" applyBorder="1" applyAlignment="1" applyProtection="1">
      <alignment horizontal="center"/>
    </xf>
    <xf numFmtId="0" fontId="0" fillId="4" borderId="17" xfId="0" applyFill="1" applyBorder="1" applyProtection="1"/>
    <xf numFmtId="0" fontId="0" fillId="4" borderId="18" xfId="0" applyFill="1" applyBorder="1" applyProtection="1"/>
    <xf numFmtId="14" fontId="0" fillId="3" borderId="19" xfId="0" applyNumberFormat="1" applyFill="1" applyBorder="1" applyAlignment="1" applyProtection="1">
      <alignment horizontal="center"/>
    </xf>
    <xf numFmtId="0" fontId="0" fillId="4" borderId="20" xfId="0" applyFill="1" applyBorder="1" applyProtection="1"/>
    <xf numFmtId="0" fontId="0" fillId="4" borderId="21" xfId="0" applyFill="1" applyBorder="1" applyProtection="1"/>
    <xf numFmtId="0" fontId="0" fillId="5" borderId="0" xfId="0" applyFill="1" applyProtection="1"/>
    <xf numFmtId="0" fontId="2" fillId="0" borderId="0" xfId="0" applyFont="1" applyFill="1" applyProtection="1"/>
    <xf numFmtId="0" fontId="67" fillId="0" borderId="22" xfId="1" applyFont="1" applyBorder="1" applyAlignment="1" applyProtection="1">
      <alignment vertical="top" wrapText="1"/>
    </xf>
    <xf numFmtId="0" fontId="5" fillId="6" borderId="0" xfId="0" applyFont="1" applyFill="1" applyProtection="1"/>
    <xf numFmtId="0" fontId="0" fillId="0" borderId="0" xfId="0" applyFill="1" applyBorder="1" applyAlignment="1" applyProtection="1">
      <alignment vertical="top"/>
    </xf>
    <xf numFmtId="0" fontId="34" fillId="12" borderId="1" xfId="1" applyFont="1" applyFill="1" applyBorder="1" applyAlignment="1" applyProtection="1">
      <alignment horizontal="left" vertical="top"/>
    </xf>
    <xf numFmtId="0" fontId="38" fillId="0" borderId="0" xfId="0" applyFont="1" applyProtection="1"/>
    <xf numFmtId="0" fontId="5" fillId="0" borderId="0" xfId="0" applyFont="1" applyProtection="1"/>
    <xf numFmtId="0" fontId="8" fillId="0" borderId="23" xfId="0" applyFont="1" applyBorder="1" applyAlignment="1" applyProtection="1">
      <alignment vertical="top" wrapText="1"/>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0" fillId="0" borderId="0" xfId="0" applyBorder="1" applyProtection="1"/>
    <xf numFmtId="0" fontId="0" fillId="4" borderId="0" xfId="0" applyFont="1" applyFill="1" applyProtection="1"/>
    <xf numFmtId="0" fontId="5" fillId="13" borderId="0" xfId="0" quotePrefix="1" applyFont="1" applyFill="1" applyProtection="1"/>
    <xf numFmtId="0" fontId="5" fillId="13" borderId="0" xfId="0" applyFont="1" applyFill="1" applyProtection="1"/>
    <xf numFmtId="0" fontId="2" fillId="0" borderId="0" xfId="0" applyFont="1" applyAlignment="1" applyProtection="1">
      <alignment vertical="top" wrapText="1"/>
    </xf>
    <xf numFmtId="0" fontId="0" fillId="0" borderId="0" xfId="0" applyAlignment="1" applyProtection="1">
      <alignment vertical="top" wrapText="1"/>
    </xf>
    <xf numFmtId="0" fontId="28" fillId="0" borderId="0" xfId="0" applyFont="1" applyAlignment="1" applyProtection="1">
      <alignment vertical="top" wrapText="1"/>
    </xf>
    <xf numFmtId="0" fontId="0" fillId="0" borderId="0" xfId="0" applyAlignment="1" applyProtection="1">
      <alignment vertical="top"/>
    </xf>
    <xf numFmtId="0" fontId="29" fillId="0" borderId="0" xfId="0" applyFont="1" applyAlignment="1" applyProtection="1">
      <alignment vertical="top" wrapText="1"/>
    </xf>
    <xf numFmtId="0" fontId="29"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5" xfId="0" applyFont="1" applyBorder="1" applyAlignment="1" applyProtection="1">
      <alignment vertical="top" wrapText="1"/>
    </xf>
    <xf numFmtId="0" fontId="4" fillId="0" borderId="22" xfId="0" applyFont="1" applyBorder="1" applyAlignment="1" applyProtection="1">
      <alignment vertical="top" wrapText="1"/>
    </xf>
    <xf numFmtId="0" fontId="2" fillId="0" borderId="0" xfId="0" applyFont="1" applyAlignment="1" applyProtection="1">
      <alignment vertical="top"/>
    </xf>
    <xf numFmtId="0" fontId="29" fillId="7" borderId="0" xfId="0" applyFont="1" applyFill="1" applyAlignment="1" applyProtection="1">
      <alignment vertical="top" wrapText="1"/>
    </xf>
    <xf numFmtId="0" fontId="14" fillId="0" borderId="0" xfId="0" applyFont="1" applyAlignment="1" applyProtection="1">
      <alignment vertical="top"/>
    </xf>
    <xf numFmtId="0" fontId="12" fillId="0" borderId="0" xfId="0" applyFont="1" applyAlignment="1" applyProtection="1">
      <alignment vertical="top"/>
    </xf>
    <xf numFmtId="0" fontId="6" fillId="0" borderId="0" xfId="0" applyFont="1" applyAlignment="1" applyProtection="1">
      <alignment vertical="top" wrapText="1"/>
    </xf>
    <xf numFmtId="0" fontId="19"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26" xfId="0" applyFont="1" applyBorder="1" applyAlignment="1" applyProtection="1">
      <alignment vertical="top" wrapText="1"/>
    </xf>
    <xf numFmtId="0" fontId="5" fillId="0" borderId="27" xfId="0" applyFont="1" applyFill="1" applyBorder="1" applyAlignment="1" applyProtection="1">
      <alignment vertical="top" wrapText="1"/>
    </xf>
    <xf numFmtId="0" fontId="2" fillId="0" borderId="28" xfId="0" applyFont="1" applyBorder="1" applyAlignment="1" applyProtection="1">
      <alignment vertical="top" wrapText="1"/>
    </xf>
    <xf numFmtId="0" fontId="5" fillId="0" borderId="29" xfId="0" applyFont="1" applyBorder="1" applyAlignment="1" applyProtection="1">
      <alignment vertical="top" wrapText="1"/>
    </xf>
    <xf numFmtId="0" fontId="5" fillId="0" borderId="29" xfId="0" quotePrefix="1" applyFont="1" applyBorder="1" applyAlignment="1" applyProtection="1">
      <alignment vertical="top" wrapText="1"/>
    </xf>
    <xf numFmtId="0" fontId="5" fillId="0" borderId="29" xfId="0" applyNumberFormat="1" applyFont="1" applyFill="1" applyBorder="1" applyAlignment="1" applyProtection="1">
      <alignment vertical="top" wrapText="1"/>
    </xf>
    <xf numFmtId="0" fontId="19" fillId="0" borderId="28" xfId="0" applyFont="1" applyBorder="1" applyAlignment="1" applyProtection="1">
      <alignment vertical="top" wrapText="1"/>
    </xf>
    <xf numFmtId="0" fontId="5" fillId="0" borderId="29" xfId="0" applyNumberFormat="1" applyFont="1" applyBorder="1" applyAlignment="1" applyProtection="1">
      <alignment vertical="top" wrapText="1"/>
    </xf>
    <xf numFmtId="0" fontId="16" fillId="0" borderId="28" xfId="0" applyFont="1" applyBorder="1" applyAlignment="1" applyProtection="1">
      <alignment vertical="top" wrapText="1"/>
    </xf>
    <xf numFmtId="0" fontId="16" fillId="0" borderId="0" xfId="0" applyFont="1" applyBorder="1" applyAlignment="1" applyProtection="1">
      <alignment vertical="top" wrapText="1"/>
    </xf>
    <xf numFmtId="0" fontId="5" fillId="0" borderId="29" xfId="0" applyFont="1" applyFill="1" applyBorder="1" applyAlignment="1" applyProtection="1">
      <alignment vertical="top" wrapText="1"/>
    </xf>
    <xf numFmtId="0" fontId="6" fillId="0" borderId="28" xfId="0" applyFont="1" applyBorder="1" applyAlignment="1" applyProtection="1">
      <alignment vertical="top" wrapText="1"/>
    </xf>
    <xf numFmtId="0" fontId="2" fillId="0" borderId="30" xfId="0" applyFont="1" applyBorder="1" applyAlignment="1" applyProtection="1">
      <alignment vertical="top" wrapText="1"/>
    </xf>
    <xf numFmtId="0" fontId="5" fillId="0" borderId="31" xfId="0" applyFont="1" applyFill="1" applyBorder="1" applyAlignment="1" applyProtection="1">
      <alignment vertical="top" wrapText="1"/>
    </xf>
    <xf numFmtId="0" fontId="19" fillId="0" borderId="0" xfId="0" applyFont="1" applyBorder="1" applyAlignment="1" applyProtection="1">
      <alignment vertical="top" wrapText="1"/>
    </xf>
    <xf numFmtId="0" fontId="8" fillId="0" borderId="32" xfId="0" applyFont="1" applyBorder="1" applyAlignment="1" applyProtection="1">
      <alignment vertical="top" wrapText="1"/>
    </xf>
    <xf numFmtId="0" fontId="8" fillId="0" borderId="33" xfId="0" applyFont="1" applyBorder="1" applyAlignment="1" applyProtection="1">
      <alignment vertical="top" wrapText="1"/>
    </xf>
    <xf numFmtId="0" fontId="0" fillId="0" borderId="0" xfId="0" applyBorder="1" applyAlignment="1" applyProtection="1">
      <alignment vertical="top" wrapText="1"/>
    </xf>
    <xf numFmtId="0" fontId="27" fillId="0" borderId="0" xfId="0" applyFont="1" applyAlignment="1" applyProtection="1">
      <alignment vertical="top" wrapText="1"/>
    </xf>
    <xf numFmtId="0" fontId="24" fillId="0" borderId="0" xfId="0" applyFont="1" applyAlignment="1" applyProtection="1">
      <alignment vertical="top"/>
    </xf>
    <xf numFmtId="0" fontId="2" fillId="0" borderId="0" xfId="0" applyNumberFormat="1" applyFont="1" applyFill="1" applyBorder="1" applyAlignment="1" applyProtection="1">
      <alignment vertical="top"/>
    </xf>
    <xf numFmtId="0" fontId="24" fillId="0" borderId="0" xfId="0" applyFont="1" applyFill="1" applyBorder="1" applyAlignment="1" applyProtection="1">
      <alignment vertical="top"/>
    </xf>
    <xf numFmtId="0" fontId="4" fillId="0" borderId="0" xfId="0" applyFont="1" applyAlignment="1" applyProtection="1">
      <alignment vertical="top" wrapText="1"/>
    </xf>
    <xf numFmtId="0" fontId="23" fillId="0" borderId="0" xfId="0" applyFont="1" applyFill="1" applyAlignment="1" applyProtection="1">
      <alignment vertical="top" wrapText="1"/>
    </xf>
    <xf numFmtId="0" fontId="4" fillId="0" borderId="24" xfId="0" applyFont="1" applyBorder="1" applyAlignment="1" applyProtection="1">
      <alignment vertical="top" wrapText="1"/>
    </xf>
    <xf numFmtId="0" fontId="24" fillId="0" borderId="0" xfId="0" applyFont="1" applyFill="1" applyAlignment="1" applyProtection="1">
      <alignment vertical="top"/>
    </xf>
    <xf numFmtId="0" fontId="23"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2" fillId="0" borderId="34" xfId="0" applyFont="1" applyBorder="1" applyAlignment="1" applyProtection="1">
      <alignment vertical="top"/>
    </xf>
    <xf numFmtId="0" fontId="13" fillId="0" borderId="0" xfId="0" applyFont="1" applyFill="1" applyBorder="1" applyAlignment="1" applyProtection="1">
      <alignment vertical="top" wrapText="1"/>
    </xf>
    <xf numFmtId="0" fontId="15" fillId="0" borderId="0" xfId="0" applyFont="1" applyAlignment="1" applyProtection="1">
      <alignment vertical="top"/>
    </xf>
    <xf numFmtId="0" fontId="2" fillId="0" borderId="22" xfId="0" applyFont="1" applyBorder="1" applyAlignment="1" applyProtection="1">
      <alignment vertical="top" wrapText="1"/>
    </xf>
    <xf numFmtId="0" fontId="25" fillId="0" borderId="0" xfId="0" applyFont="1" applyFill="1" applyAlignment="1" applyProtection="1">
      <alignment vertical="top" wrapText="1"/>
    </xf>
    <xf numFmtId="0" fontId="18" fillId="0" borderId="0" xfId="0" applyFont="1" applyAlignment="1" applyProtection="1">
      <alignment vertical="top"/>
    </xf>
    <xf numFmtId="0" fontId="2" fillId="7" borderId="22" xfId="0" applyFont="1" applyFill="1" applyBorder="1" applyAlignment="1" applyProtection="1">
      <alignment vertical="top" wrapText="1"/>
    </xf>
    <xf numFmtId="0" fontId="2" fillId="0" borderId="22" xfId="0" applyFont="1" applyFill="1" applyBorder="1" applyAlignment="1" applyProtection="1">
      <alignment vertical="top" wrapText="1"/>
    </xf>
    <xf numFmtId="0" fontId="11" fillId="0" borderId="0" xfId="0" applyFont="1" applyAlignment="1" applyProtection="1">
      <alignment vertical="top"/>
    </xf>
    <xf numFmtId="0" fontId="2" fillId="0" borderId="0" xfId="0" applyFont="1" applyFill="1" applyBorder="1" applyAlignment="1" applyProtection="1">
      <alignment vertical="top" wrapText="1"/>
    </xf>
    <xf numFmtId="0" fontId="7" fillId="0" borderId="0" xfId="0" applyFont="1" applyAlignment="1" applyProtection="1">
      <alignment vertical="top"/>
    </xf>
    <xf numFmtId="0" fontId="24" fillId="0" borderId="0" xfId="0" applyFont="1" applyFill="1" applyBorder="1" applyAlignment="1" applyProtection="1">
      <alignment vertical="top" wrapText="1"/>
    </xf>
    <xf numFmtId="2" fontId="2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vertical="top" wrapText="1"/>
    </xf>
    <xf numFmtId="0" fontId="68" fillId="0" borderId="0" xfId="0" applyFont="1" applyFill="1" applyBorder="1" applyAlignment="1" applyProtection="1">
      <alignment vertical="top" wrapText="1"/>
    </xf>
    <xf numFmtId="0" fontId="26" fillId="0" borderId="0" xfId="0" applyFont="1" applyFill="1" applyBorder="1" applyAlignment="1" applyProtection="1">
      <alignment vertical="top" wrapText="1"/>
    </xf>
    <xf numFmtId="0" fontId="17" fillId="0" borderId="0" xfId="0" applyFont="1" applyAlignment="1" applyProtection="1">
      <alignment vertical="top"/>
    </xf>
    <xf numFmtId="0" fontId="6" fillId="0" borderId="0" xfId="0" applyFont="1" applyFill="1" applyBorder="1" applyAlignment="1" applyProtection="1">
      <alignment vertical="top" wrapText="1"/>
    </xf>
    <xf numFmtId="0" fontId="21" fillId="0" borderId="0" xfId="0" applyFont="1" applyBorder="1" applyAlignment="1" applyProtection="1">
      <alignment vertical="top"/>
    </xf>
    <xf numFmtId="0" fontId="2" fillId="0" borderId="0" xfId="0" applyFont="1" applyBorder="1" applyAlignment="1" applyProtection="1">
      <alignment vertical="top"/>
    </xf>
    <xf numFmtId="0" fontId="0" fillId="14" borderId="24" xfId="0" applyFill="1" applyBorder="1" applyAlignment="1" applyProtection="1">
      <alignment vertical="top"/>
    </xf>
    <xf numFmtId="0" fontId="0" fillId="8" borderId="35" xfId="0" applyFill="1" applyBorder="1" applyAlignment="1" applyProtection="1">
      <alignment vertical="top"/>
    </xf>
    <xf numFmtId="0" fontId="0" fillId="0" borderId="27" xfId="0" applyBorder="1" applyProtection="1"/>
    <xf numFmtId="0" fontId="31" fillId="0" borderId="0" xfId="0" applyFont="1" applyAlignment="1" applyProtection="1">
      <alignment vertical="top"/>
    </xf>
    <xf numFmtId="0" fontId="2" fillId="0" borderId="0" xfId="0" applyFont="1" applyFill="1" applyAlignment="1" applyProtection="1">
      <alignment vertical="top"/>
    </xf>
    <xf numFmtId="0" fontId="2" fillId="12" borderId="26" xfId="0" applyFont="1" applyFill="1" applyBorder="1" applyAlignment="1" applyProtection="1">
      <alignment horizontal="centerContinuous" vertical="top"/>
    </xf>
    <xf numFmtId="0" fontId="32" fillId="12" borderId="1" xfId="0" applyFont="1" applyFill="1" applyBorder="1" applyAlignment="1" applyProtection="1">
      <alignment horizontal="centerContinuous" vertical="top"/>
    </xf>
    <xf numFmtId="0" fontId="2" fillId="12" borderId="1"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28"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29" xfId="0" applyFont="1" applyFill="1" applyBorder="1" applyAlignment="1" applyProtection="1">
      <alignment horizontal="justify" vertical="top"/>
    </xf>
    <xf numFmtId="0" fontId="0" fillId="12" borderId="0" xfId="0" applyFill="1" applyBorder="1" applyAlignment="1" applyProtection="1">
      <alignment horizontal="justify" vertical="top" wrapText="1"/>
    </xf>
    <xf numFmtId="0" fontId="2" fillId="12" borderId="30" xfId="0" applyFont="1" applyFill="1" applyBorder="1" applyAlignment="1" applyProtection="1">
      <alignment vertical="top"/>
    </xf>
    <xf numFmtId="0" fontId="5" fillId="0" borderId="0" xfId="0" applyFont="1" applyAlignment="1" applyProtection="1">
      <alignment horizontal="left" vertical="top" wrapText="1"/>
    </xf>
    <xf numFmtId="0" fontId="33" fillId="0" borderId="0" xfId="0" applyFont="1" applyAlignment="1" applyProtection="1">
      <alignment vertical="top"/>
    </xf>
    <xf numFmtId="0" fontId="2" fillId="12" borderId="26" xfId="0" applyFont="1" applyFill="1" applyBorder="1" applyAlignment="1" applyProtection="1">
      <alignment horizontal="left" vertical="top"/>
    </xf>
    <xf numFmtId="0" fontId="5" fillId="12" borderId="27" xfId="0" applyFont="1" applyFill="1" applyBorder="1" applyAlignment="1" applyProtection="1">
      <alignment horizontal="left" vertical="top" wrapText="1"/>
    </xf>
    <xf numFmtId="0" fontId="2" fillId="12" borderId="28" xfId="0" applyFont="1" applyFill="1" applyBorder="1" applyAlignment="1" applyProtection="1">
      <alignment horizontal="left" vertical="top"/>
    </xf>
    <xf numFmtId="0" fontId="2" fillId="12" borderId="30" xfId="0" applyFont="1" applyFill="1" applyBorder="1" applyAlignment="1" applyProtection="1">
      <alignment horizontal="left" vertical="top"/>
    </xf>
    <xf numFmtId="0" fontId="2" fillId="2" borderId="26" xfId="0" applyFont="1" applyFill="1" applyBorder="1" applyAlignment="1" applyProtection="1">
      <alignment horizontal="left" vertical="top"/>
    </xf>
    <xf numFmtId="0" fontId="5" fillId="2" borderId="27" xfId="0" applyFont="1" applyFill="1" applyBorder="1" applyAlignment="1" applyProtection="1">
      <alignment horizontal="left" vertical="top" wrapText="1"/>
    </xf>
    <xf numFmtId="0" fontId="2" fillId="2" borderId="28" xfId="0" applyFont="1" applyFill="1" applyBorder="1" applyAlignment="1" applyProtection="1">
      <alignment horizontal="left" vertical="top"/>
    </xf>
    <xf numFmtId="0" fontId="5" fillId="2" borderId="29" xfId="0" applyFont="1" applyFill="1" applyBorder="1" applyAlignment="1" applyProtection="1">
      <alignment horizontal="left" vertical="top" wrapText="1"/>
    </xf>
    <xf numFmtId="0" fontId="2" fillId="2" borderId="30" xfId="0" applyFont="1" applyFill="1" applyBorder="1" applyAlignment="1" applyProtection="1">
      <alignment horizontal="left" vertical="top"/>
    </xf>
    <xf numFmtId="0" fontId="0" fillId="2" borderId="2" xfId="0" applyFill="1" applyBorder="1" applyAlignment="1" applyProtection="1">
      <alignment horizontal="left" vertical="top"/>
    </xf>
    <xf numFmtId="0" fontId="0" fillId="2" borderId="31" xfId="0" applyFill="1" applyBorder="1" applyAlignment="1" applyProtection="1">
      <alignment horizontal="left" vertical="top"/>
    </xf>
    <xf numFmtId="0" fontId="2" fillId="2" borderId="28" xfId="0" applyFont="1" applyFill="1" applyBorder="1" applyAlignment="1" applyProtection="1">
      <alignment horizontal="left" vertical="top" wrapText="1"/>
    </xf>
    <xf numFmtId="0" fontId="0" fillId="2" borderId="29" xfId="0"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0" fillId="2" borderId="31" xfId="0" applyFill="1" applyBorder="1" applyAlignment="1" applyProtection="1">
      <alignment horizontal="left" vertical="top" wrapText="1"/>
    </xf>
    <xf numFmtId="0" fontId="5" fillId="0" borderId="36" xfId="0" applyFont="1" applyFill="1" applyBorder="1" applyAlignment="1" applyProtection="1">
      <alignment vertical="top" wrapText="1"/>
    </xf>
    <xf numFmtId="0" fontId="5" fillId="15" borderId="36" xfId="0" applyFont="1" applyFill="1" applyBorder="1" applyAlignment="1" applyProtection="1">
      <alignment vertical="top" wrapText="1"/>
    </xf>
    <xf numFmtId="0" fontId="5" fillId="0" borderId="36" xfId="0" applyFont="1" applyFill="1" applyBorder="1" applyAlignment="1" applyProtection="1">
      <alignment horizontal="left" vertical="top"/>
    </xf>
    <xf numFmtId="0" fontId="4" fillId="0" borderId="36" xfId="0" applyFont="1" applyFill="1" applyBorder="1" applyAlignment="1" applyProtection="1">
      <alignment horizontal="center" vertical="top" wrapText="1"/>
    </xf>
    <xf numFmtId="0" fontId="5" fillId="0" borderId="36" xfId="0" applyFont="1" applyFill="1" applyBorder="1" applyAlignment="1" applyProtection="1">
      <alignment horizontal="center" vertical="top" wrapText="1"/>
    </xf>
    <xf numFmtId="0" fontId="5" fillId="0" borderId="13" xfId="0" applyFont="1" applyFill="1" applyBorder="1" applyAlignment="1" applyProtection="1">
      <alignment vertical="top" wrapText="1"/>
    </xf>
    <xf numFmtId="0" fontId="2" fillId="0" borderId="36" xfId="0" applyFont="1" applyFill="1" applyBorder="1" applyAlignment="1" applyProtection="1">
      <alignment horizontal="center" vertical="top" wrapText="1"/>
    </xf>
    <xf numFmtId="0" fontId="3" fillId="0" borderId="36" xfId="0" applyFont="1" applyFill="1" applyBorder="1" applyAlignment="1" applyProtection="1">
      <alignment vertical="top" wrapText="1"/>
    </xf>
    <xf numFmtId="0" fontId="0" fillId="0" borderId="0" xfId="0" applyFill="1" applyAlignment="1" applyProtection="1">
      <alignment vertical="top"/>
    </xf>
    <xf numFmtId="0" fontId="12" fillId="0" borderId="0" xfId="0" applyFont="1" applyFill="1" applyAlignment="1" applyProtection="1">
      <alignment vertical="top"/>
    </xf>
    <xf numFmtId="0" fontId="5" fillId="0" borderId="32" xfId="0" applyFont="1" applyBorder="1" applyAlignment="1" applyProtection="1">
      <alignment vertical="top" wrapText="1"/>
    </xf>
    <xf numFmtId="0" fontId="68" fillId="0" borderId="0" xfId="0" applyFont="1" applyFill="1" applyBorder="1" applyAlignment="1" applyProtection="1">
      <alignment horizontal="right" vertical="top" wrapText="1"/>
    </xf>
    <xf numFmtId="0" fontId="2" fillId="0" borderId="38" xfId="0" applyFont="1" applyBorder="1" applyAlignment="1" applyProtection="1">
      <alignment vertical="top" wrapText="1"/>
    </xf>
    <xf numFmtId="0" fontId="2" fillId="0" borderId="39" xfId="0" applyFont="1" applyBorder="1" applyAlignment="1" applyProtection="1">
      <alignment vertical="top" wrapText="1"/>
    </xf>
    <xf numFmtId="0" fontId="68" fillId="0" borderId="0" xfId="0" applyFont="1" applyFill="1" applyAlignment="1" applyProtection="1">
      <alignment vertical="top"/>
    </xf>
    <xf numFmtId="0" fontId="5" fillId="6" borderId="0" xfId="0" applyFont="1" applyFill="1" applyBorder="1" applyProtection="1"/>
    <xf numFmtId="0" fontId="0" fillId="16" borderId="17" xfId="0" applyFill="1" applyBorder="1" applyProtection="1"/>
    <xf numFmtId="0" fontId="5" fillId="16" borderId="17" xfId="0" applyFont="1" applyFill="1" applyBorder="1" applyProtection="1"/>
    <xf numFmtId="0" fontId="0" fillId="16" borderId="18" xfId="0" applyFill="1" applyBorder="1" applyProtection="1"/>
    <xf numFmtId="14" fontId="0" fillId="16" borderId="16" xfId="0" applyNumberFormat="1" applyFill="1" applyBorder="1" applyAlignment="1" applyProtection="1">
      <alignment horizontal="center"/>
    </xf>
    <xf numFmtId="0" fontId="2" fillId="0" borderId="37" xfId="0" applyFont="1" applyFill="1" applyBorder="1" applyAlignment="1" applyProtection="1">
      <alignment vertical="top" wrapText="1"/>
    </xf>
    <xf numFmtId="0" fontId="23" fillId="0" borderId="28" xfId="0" applyFont="1" applyFill="1" applyBorder="1" applyAlignment="1" applyProtection="1">
      <alignment vertical="top" wrapText="1"/>
    </xf>
    <xf numFmtId="2" fontId="25" fillId="0" borderId="0" xfId="0" applyNumberFormat="1" applyFont="1" applyFill="1" applyBorder="1" applyAlignment="1" applyProtection="1">
      <alignment vertical="top" wrapText="1"/>
    </xf>
    <xf numFmtId="2" fontId="25" fillId="0" borderId="0" xfId="0" applyNumberFormat="1" applyFont="1" applyFill="1" applyBorder="1" applyAlignment="1" applyProtection="1">
      <alignment vertical="top"/>
    </xf>
    <xf numFmtId="0" fontId="6" fillId="0" borderId="0" xfId="0" applyFont="1" applyFill="1" applyAlignment="1" applyProtection="1">
      <alignment vertical="top" wrapText="1"/>
    </xf>
    <xf numFmtId="0" fontId="18" fillId="0" borderId="0" xfId="0" applyFont="1" applyFill="1" applyAlignment="1" applyProtection="1">
      <alignment vertical="top"/>
    </xf>
    <xf numFmtId="0" fontId="25" fillId="0" borderId="0" xfId="0" applyFont="1" applyFill="1" applyAlignment="1" applyProtection="1">
      <alignment vertical="top"/>
    </xf>
    <xf numFmtId="0" fontId="69" fillId="0" borderId="0" xfId="0" applyFont="1" applyFill="1" applyBorder="1" applyAlignment="1" applyProtection="1">
      <alignment vertical="top" wrapText="1"/>
    </xf>
    <xf numFmtId="0" fontId="2" fillId="0" borderId="0" xfId="0" applyFont="1" applyFill="1" applyAlignment="1" applyProtection="1">
      <alignment vertical="top" wrapText="1"/>
    </xf>
    <xf numFmtId="0" fontId="2" fillId="0" borderId="0" xfId="0" applyFont="1" applyFill="1" applyAlignment="1" applyProtection="1">
      <alignment horizontal="right" vertical="top"/>
    </xf>
    <xf numFmtId="0" fontId="70" fillId="0" borderId="0" xfId="0" applyFont="1" applyFill="1" applyAlignment="1" applyProtection="1">
      <alignment vertical="top" wrapText="1"/>
    </xf>
    <xf numFmtId="0" fontId="5" fillId="0" borderId="29" xfId="0" quotePrefix="1" applyFont="1" applyFill="1" applyBorder="1" applyAlignment="1" applyProtection="1">
      <alignment vertical="top" wrapText="1"/>
    </xf>
    <xf numFmtId="0" fontId="2" fillId="0" borderId="26" xfId="0" applyFont="1" applyFill="1" applyBorder="1" applyAlignment="1" applyProtection="1">
      <alignment vertical="top" wrapText="1"/>
    </xf>
    <xf numFmtId="0" fontId="2" fillId="0" borderId="32" xfId="0" applyFont="1" applyFill="1" applyBorder="1" applyAlignment="1" applyProtection="1">
      <alignment vertical="top" wrapText="1"/>
    </xf>
    <xf numFmtId="0" fontId="0" fillId="13" borderId="0" xfId="0" applyFill="1" applyProtection="1"/>
    <xf numFmtId="0" fontId="70" fillId="0" borderId="0" xfId="0" applyFont="1" applyFill="1" applyBorder="1" applyAlignment="1" applyProtection="1">
      <alignment vertical="top" wrapText="1"/>
    </xf>
    <xf numFmtId="0" fontId="5" fillId="9" borderId="40" xfId="0" applyFont="1" applyFill="1" applyBorder="1" applyProtection="1"/>
    <xf numFmtId="0" fontId="5" fillId="4" borderId="17" xfId="0" applyFont="1" applyFill="1" applyBorder="1" applyProtection="1"/>
    <xf numFmtId="0" fontId="0" fillId="4" borderId="0" xfId="0" applyFill="1" applyAlignment="1" applyProtection="1">
      <alignment horizontal="left"/>
    </xf>
    <xf numFmtId="0" fontId="5" fillId="14" borderId="41" xfId="0" applyFont="1" applyFill="1" applyBorder="1" applyAlignment="1" applyProtection="1">
      <alignment horizontal="left" vertical="top" wrapText="1"/>
    </xf>
    <xf numFmtId="0" fontId="67" fillId="12" borderId="0" xfId="1" applyFont="1" applyFill="1" applyBorder="1" applyAlignment="1" applyProtection="1">
      <alignment horizontal="left" vertical="top"/>
    </xf>
    <xf numFmtId="0" fontId="0" fillId="17" borderId="0" xfId="0" applyFill="1" applyBorder="1" applyAlignment="1" applyProtection="1">
      <alignment vertical="top"/>
    </xf>
    <xf numFmtId="164" fontId="2" fillId="17" borderId="42" xfId="0" applyNumberFormat="1" applyFont="1" applyFill="1" applyBorder="1" applyAlignment="1" applyProtection="1">
      <alignment horizontal="center" vertical="top" wrapText="1"/>
    </xf>
    <xf numFmtId="0" fontId="25" fillId="10" borderId="1" xfId="0" applyFont="1" applyFill="1" applyBorder="1" applyAlignment="1">
      <alignment horizontal="left" vertical="top" wrapText="1"/>
    </xf>
    <xf numFmtId="0" fontId="25" fillId="10" borderId="0" xfId="0" applyFont="1" applyFill="1" applyAlignment="1">
      <alignment horizontal="left" vertical="top" wrapText="1"/>
    </xf>
    <xf numFmtId="0" fontId="25" fillId="10" borderId="2" xfId="0" applyFont="1" applyFill="1" applyBorder="1" applyAlignment="1">
      <alignment horizontal="left" vertical="top" wrapText="1"/>
    </xf>
    <xf numFmtId="0" fontId="32" fillId="12" borderId="1" xfId="0" applyFont="1" applyFill="1" applyBorder="1" applyAlignment="1">
      <alignment horizontal="left" vertical="top" wrapText="1"/>
    </xf>
    <xf numFmtId="0" fontId="5" fillId="12" borderId="0" xfId="0" applyFont="1" applyFill="1" applyAlignment="1">
      <alignment horizontal="left" vertical="top" wrapText="1"/>
    </xf>
    <xf numFmtId="0" fontId="33" fillId="0" borderId="0" xfId="0" applyFont="1" applyAlignment="1">
      <alignment horizontal="left" vertical="top" wrapText="1"/>
    </xf>
    <xf numFmtId="0" fontId="5" fillId="12"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21" fillId="0" borderId="0" xfId="0" applyFont="1" applyAlignment="1">
      <alignment horizontal="left" vertical="top" wrapText="1"/>
    </xf>
    <xf numFmtId="0" fontId="2" fillId="0" borderId="0" xfId="0" applyFont="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15" xfId="0" applyFont="1" applyBorder="1" applyAlignment="1">
      <alignment horizontal="left" vertical="top" wrapText="1"/>
    </xf>
    <xf numFmtId="0" fontId="2" fillId="0" borderId="49"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6" fillId="18" borderId="1" xfId="0" applyFont="1" applyFill="1" applyBorder="1" applyAlignment="1">
      <alignment horizontal="left" vertical="top" wrapText="1"/>
    </xf>
    <xf numFmtId="0" fontId="6" fillId="18" borderId="2" xfId="0" applyFont="1" applyFill="1" applyBorder="1" applyAlignment="1">
      <alignment horizontal="left" vertical="top" wrapText="1"/>
    </xf>
    <xf numFmtId="0" fontId="13" fillId="0" borderId="0" xfId="0" applyFont="1" applyAlignment="1">
      <alignment horizontal="left" vertical="top" wrapText="1"/>
    </xf>
    <xf numFmtId="0" fontId="24" fillId="0" borderId="0" xfId="0" applyFont="1" applyAlignment="1">
      <alignment horizontal="left" vertical="top" wrapText="1"/>
    </xf>
    <xf numFmtId="0" fontId="2" fillId="0" borderId="7" xfId="0" applyFont="1" applyBorder="1" applyAlignment="1">
      <alignment horizontal="left" vertical="top" wrapText="1"/>
    </xf>
    <xf numFmtId="0" fontId="25" fillId="0" borderId="0" xfId="0" applyFont="1" applyAlignment="1">
      <alignment horizontal="left" vertical="top" wrapText="1"/>
    </xf>
    <xf numFmtId="0" fontId="71" fillId="0" borderId="0" xfId="0" applyFont="1" applyAlignment="1">
      <alignment horizontal="left" vertical="top" wrapText="1"/>
    </xf>
    <xf numFmtId="0" fontId="72" fillId="0" borderId="0" xfId="0" applyFont="1" applyAlignment="1">
      <alignment horizontal="left" vertical="top" wrapText="1"/>
    </xf>
    <xf numFmtId="2" fontId="25" fillId="0" borderId="0" xfId="0" applyNumberFormat="1" applyFont="1" applyAlignment="1">
      <alignment horizontal="left" vertical="top" wrapText="1"/>
    </xf>
    <xf numFmtId="0" fontId="2" fillId="0" borderId="21" xfId="0" applyFont="1" applyBorder="1" applyAlignment="1">
      <alignment horizontal="left" vertical="top" wrapText="1"/>
    </xf>
    <xf numFmtId="0" fontId="5" fillId="14" borderId="46" xfId="0" applyFont="1" applyFill="1" applyBorder="1" applyAlignment="1">
      <alignment horizontal="left" vertical="top" wrapText="1"/>
    </xf>
    <xf numFmtId="0" fontId="2" fillId="0" borderId="50" xfId="0" applyFont="1" applyBorder="1" applyAlignment="1">
      <alignment horizontal="left" vertical="top" wrapText="1"/>
    </xf>
    <xf numFmtId="0" fontId="68" fillId="0" borderId="0" xfId="0" applyFont="1" applyAlignment="1">
      <alignment horizontal="left" vertical="top" wrapText="1"/>
    </xf>
    <xf numFmtId="0" fontId="2" fillId="0" borderId="51" xfId="0" applyFont="1" applyBorder="1" applyAlignment="1">
      <alignment horizontal="left" vertical="top" wrapText="1"/>
    </xf>
    <xf numFmtId="0" fontId="5" fillId="14" borderId="27" xfId="0" applyFont="1" applyFill="1" applyBorder="1" applyAlignment="1">
      <alignment horizontal="left" vertical="top" wrapText="1"/>
    </xf>
    <xf numFmtId="0" fontId="5" fillId="14" borderId="52" xfId="0" applyFont="1" applyFill="1" applyBorder="1" applyAlignment="1">
      <alignment horizontal="left" vertical="top" wrapText="1"/>
    </xf>
    <xf numFmtId="0" fontId="5" fillId="14" borderId="52" xfId="0" quotePrefix="1" applyFont="1" applyFill="1" applyBorder="1" applyAlignment="1">
      <alignment horizontal="left" vertical="top" wrapText="1"/>
    </xf>
    <xf numFmtId="0" fontId="5" fillId="14" borderId="47" xfId="0" quotePrefix="1" applyFont="1" applyFill="1" applyBorder="1" applyAlignment="1">
      <alignment horizontal="left" vertical="top" wrapText="1"/>
    </xf>
    <xf numFmtId="0" fontId="4" fillId="0" borderId="47" xfId="0" applyFont="1" applyBorder="1" applyAlignment="1">
      <alignment horizontal="left" vertical="top" wrapText="1"/>
    </xf>
    <xf numFmtId="0" fontId="2" fillId="7" borderId="49" xfId="0" applyFont="1" applyFill="1" applyBorder="1" applyAlignment="1">
      <alignment horizontal="left" vertical="top" wrapText="1"/>
    </xf>
    <xf numFmtId="0" fontId="5" fillId="14" borderId="47" xfId="0" applyFont="1" applyFill="1" applyBorder="1" applyAlignment="1">
      <alignment horizontal="left" vertical="top" wrapText="1"/>
    </xf>
    <xf numFmtId="0" fontId="5" fillId="14" borderId="45" xfId="0" applyFont="1" applyFill="1" applyBorder="1" applyAlignment="1">
      <alignment horizontal="left" vertical="top" wrapText="1"/>
    </xf>
    <xf numFmtId="0" fontId="23" fillId="0" borderId="0" xfId="0" applyFont="1" applyAlignment="1">
      <alignment horizontal="left" vertical="top" wrapText="1"/>
    </xf>
    <xf numFmtId="0" fontId="3" fillId="0" borderId="0" xfId="0" applyFont="1" applyAlignment="1">
      <alignment horizontal="left" vertical="top" wrapText="1"/>
    </xf>
    <xf numFmtId="0" fontId="5" fillId="14" borderId="53" xfId="0" applyFont="1" applyFill="1" applyBorder="1" applyAlignment="1">
      <alignment horizontal="left" vertical="top" wrapText="1"/>
    </xf>
    <xf numFmtId="0" fontId="5" fillId="14" borderId="29" xfId="0" quotePrefix="1" applyFont="1" applyFill="1" applyBorder="1" applyAlignment="1">
      <alignment horizontal="left" vertical="top" wrapText="1"/>
    </xf>
    <xf numFmtId="0" fontId="5" fillId="14" borderId="2" xfId="0" quotePrefix="1" applyFont="1" applyFill="1" applyBorder="1" applyAlignment="1">
      <alignment horizontal="left" vertical="top" wrapText="1"/>
    </xf>
    <xf numFmtId="0" fontId="29" fillId="0" borderId="0" xfId="0" applyFont="1" applyAlignment="1">
      <alignment horizontal="left" vertical="top" wrapText="1"/>
    </xf>
    <xf numFmtId="0" fontId="6" fillId="0" borderId="0" xfId="0" applyFont="1" applyAlignment="1">
      <alignment horizontal="left" vertical="top" wrapText="1"/>
    </xf>
    <xf numFmtId="0" fontId="5" fillId="0" borderId="27" xfId="0" applyFont="1" applyBorder="1" applyAlignment="1">
      <alignment horizontal="left" vertical="top" wrapText="1"/>
    </xf>
    <xf numFmtId="0" fontId="5" fillId="0" borderId="29" xfId="0" applyFont="1" applyBorder="1" applyAlignment="1">
      <alignment horizontal="left" vertical="top" wrapText="1"/>
    </xf>
    <xf numFmtId="0" fontId="0" fillId="0" borderId="0" xfId="0" applyAlignment="1">
      <alignment horizontal="left" vertical="top" wrapText="1"/>
    </xf>
    <xf numFmtId="0" fontId="5" fillId="0" borderId="29" xfId="0" quotePrefix="1" applyFont="1" applyBorder="1" applyAlignment="1">
      <alignment horizontal="left" vertical="top" wrapText="1"/>
    </xf>
    <xf numFmtId="0" fontId="73" fillId="0" borderId="0" xfId="0" applyFont="1" applyAlignment="1">
      <alignment horizontal="left" vertical="top" wrapText="1"/>
    </xf>
    <xf numFmtId="0" fontId="5" fillId="0" borderId="31" xfId="0" applyFont="1" applyBorder="1" applyAlignment="1">
      <alignment horizontal="left" vertical="top" wrapText="1"/>
    </xf>
    <xf numFmtId="0" fontId="2" fillId="7" borderId="27" xfId="0" applyFont="1" applyFill="1" applyBorder="1" applyAlignment="1">
      <alignment horizontal="left" vertical="top" wrapText="1"/>
    </xf>
    <xf numFmtId="0" fontId="8" fillId="0" borderId="27" xfId="0" applyFont="1" applyBorder="1" applyAlignment="1">
      <alignment horizontal="left" vertical="top" wrapText="1"/>
    </xf>
    <xf numFmtId="0" fontId="5" fillId="8" borderId="29" xfId="0" applyFont="1" applyFill="1" applyBorder="1" applyAlignment="1">
      <alignment horizontal="left" vertical="top" wrapText="1"/>
    </xf>
    <xf numFmtId="0" fontId="5" fillId="19" borderId="29" xfId="0" applyFont="1" applyFill="1" applyBorder="1" applyAlignment="1">
      <alignment horizontal="left" vertical="top" wrapText="1"/>
    </xf>
    <xf numFmtId="0" fontId="71" fillId="7" borderId="0" xfId="0" applyFont="1" applyFill="1" applyAlignment="1">
      <alignment horizontal="left" vertical="top" wrapText="1"/>
    </xf>
    <xf numFmtId="0" fontId="5" fillId="19" borderId="31" xfId="0" applyFont="1" applyFill="1" applyBorder="1" applyAlignment="1">
      <alignment horizontal="left" vertical="top" wrapText="1"/>
    </xf>
    <xf numFmtId="0" fontId="8" fillId="0" borderId="29" xfId="0" applyFont="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8" fillId="0" borderId="50" xfId="0" applyFont="1" applyBorder="1" applyAlignment="1">
      <alignment horizontal="left" vertical="top" wrapText="1"/>
    </xf>
    <xf numFmtId="0" fontId="12" fillId="8" borderId="18" xfId="0" applyFont="1" applyFill="1" applyBorder="1" applyAlignment="1">
      <alignment horizontal="left" vertical="top" wrapText="1"/>
    </xf>
    <xf numFmtId="0" fontId="5" fillId="8" borderId="18" xfId="0" applyFont="1" applyFill="1" applyBorder="1" applyAlignment="1">
      <alignment horizontal="left" vertical="top" wrapText="1"/>
    </xf>
    <xf numFmtId="0" fontId="71" fillId="0" borderId="54" xfId="0" applyFont="1" applyBorder="1" applyAlignment="1">
      <alignment horizontal="left" vertical="top" wrapText="1"/>
    </xf>
    <xf numFmtId="0" fontId="2" fillId="0" borderId="42"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 fillId="0" borderId="2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37" xfId="0" applyFont="1" applyBorder="1" applyAlignment="1" applyProtection="1">
      <alignment horizontal="left" vertical="top" wrapText="1"/>
    </xf>
    <xf numFmtId="0" fontId="2" fillId="0" borderId="26" xfId="0" applyFont="1" applyFill="1" applyBorder="1" applyAlignment="1" applyProtection="1">
      <alignment horizontal="left" vertical="top" wrapText="1"/>
    </xf>
    <xf numFmtId="0" fontId="2" fillId="0" borderId="55" xfId="0" applyFont="1" applyBorder="1" applyAlignment="1" applyProtection="1">
      <alignment horizontal="left" vertical="top" wrapText="1"/>
    </xf>
    <xf numFmtId="0" fontId="2" fillId="0" borderId="36" xfId="0" applyFont="1" applyFill="1" applyBorder="1" applyAlignment="1" applyProtection="1">
      <alignment horizontal="left" vertical="top" wrapText="1"/>
    </xf>
    <xf numFmtId="0" fontId="2" fillId="0" borderId="37"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2" fillId="0" borderId="56" xfId="0" applyFont="1" applyFill="1" applyBorder="1" applyAlignment="1" applyProtection="1">
      <alignment horizontal="left" vertical="top" wrapText="1"/>
    </xf>
    <xf numFmtId="0" fontId="68" fillId="0" borderId="0" xfId="0"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0" fontId="69" fillId="0" borderId="0" xfId="0" applyFont="1" applyFill="1" applyBorder="1" applyAlignment="1" applyProtection="1">
      <alignment horizontal="left" vertical="top" wrapText="1"/>
    </xf>
    <xf numFmtId="0" fontId="5" fillId="14" borderId="57" xfId="0" applyFont="1" applyFill="1" applyBorder="1" applyAlignment="1" applyProtection="1">
      <alignment horizontal="left" vertical="top" wrapText="1"/>
    </xf>
    <xf numFmtId="0" fontId="45" fillId="14" borderId="13" xfId="0" applyFont="1" applyFill="1" applyBorder="1" applyAlignment="1" applyProtection="1">
      <alignment horizontal="left" vertical="top" wrapText="1"/>
    </xf>
    <xf numFmtId="0" fontId="2" fillId="0" borderId="39" xfId="0" applyFont="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24" xfId="0" applyFont="1" applyBorder="1" applyAlignment="1" applyProtection="1">
      <alignment horizontal="left" vertical="top" wrapText="1"/>
    </xf>
    <xf numFmtId="0" fontId="2" fillId="7" borderId="25"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23" fillId="0" borderId="0" xfId="0" applyFont="1" applyFill="1" applyAlignment="1" applyProtection="1">
      <alignment horizontal="left" vertical="top" wrapText="1"/>
    </xf>
    <xf numFmtId="0" fontId="70" fillId="0" borderId="28" xfId="0" applyFont="1" applyFill="1" applyBorder="1" applyAlignment="1" applyProtection="1">
      <alignment horizontal="left" vertical="top" wrapText="1"/>
    </xf>
    <xf numFmtId="0" fontId="5" fillId="14" borderId="37" xfId="0" applyFont="1" applyFill="1" applyBorder="1" applyAlignment="1" applyProtection="1">
      <alignment horizontal="left" vertical="top" wrapText="1"/>
    </xf>
    <xf numFmtId="0" fontId="70" fillId="0" borderId="0" xfId="0" applyFont="1" applyFill="1" applyBorder="1" applyAlignment="1" applyProtection="1">
      <alignment horizontal="left" vertical="top" wrapText="1"/>
    </xf>
    <xf numFmtId="0" fontId="5" fillId="0" borderId="27" xfId="0" applyFont="1" applyFill="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29" xfId="0" quotePrefix="1" applyFont="1" applyBorder="1" applyAlignment="1" applyProtection="1">
      <alignment horizontal="left" vertical="top" wrapText="1"/>
    </xf>
    <xf numFmtId="0" fontId="5" fillId="0" borderId="29" xfId="0" applyNumberFormat="1" applyFont="1" applyFill="1" applyBorder="1" applyAlignment="1" applyProtection="1">
      <alignment horizontal="left" vertical="top" wrapText="1"/>
    </xf>
    <xf numFmtId="0" fontId="5" fillId="0" borderId="29" xfId="0" applyNumberFormat="1" applyFont="1" applyBorder="1" applyAlignment="1" applyProtection="1">
      <alignment horizontal="left" vertical="top" wrapText="1"/>
    </xf>
    <xf numFmtId="0" fontId="5" fillId="0" borderId="29" xfId="0" applyFont="1" applyFill="1" applyBorder="1" applyAlignment="1" applyProtection="1">
      <alignment horizontal="left" vertical="top" wrapText="1"/>
    </xf>
    <xf numFmtId="0" fontId="5" fillId="8" borderId="33" xfId="0" applyFont="1" applyFill="1" applyBorder="1" applyAlignment="1" applyProtection="1">
      <alignment horizontal="left" vertical="top" wrapText="1"/>
    </xf>
    <xf numFmtId="0" fontId="8" fillId="0" borderId="32" xfId="0" applyFont="1" applyBorder="1" applyAlignment="1" applyProtection="1">
      <alignment horizontal="left" vertical="top" wrapText="1"/>
    </xf>
    <xf numFmtId="0" fontId="5" fillId="0" borderId="29" xfId="0" quotePrefix="1" applyFont="1" applyFill="1" applyBorder="1" applyAlignment="1" applyProtection="1">
      <alignment horizontal="left" vertical="top" wrapText="1"/>
    </xf>
    <xf numFmtId="0" fontId="2" fillId="0" borderId="28" xfId="0" applyFont="1" applyBorder="1" applyAlignment="1" applyProtection="1">
      <alignment horizontal="left" vertical="top" wrapText="1"/>
    </xf>
    <xf numFmtId="0" fontId="8" fillId="0" borderId="33" xfId="0" applyFont="1" applyBorder="1" applyAlignment="1" applyProtection="1">
      <alignment horizontal="left" vertical="top" wrapText="1"/>
    </xf>
    <xf numFmtId="0" fontId="5" fillId="19" borderId="58" xfId="0" applyFont="1" applyFill="1" applyBorder="1" applyAlignment="1" applyProtection="1">
      <alignment horizontal="left" vertical="top" wrapText="1"/>
    </xf>
    <xf numFmtId="0" fontId="0" fillId="16" borderId="0" xfId="0" applyFill="1" applyAlignment="1" applyProtection="1">
      <alignment vertical="top"/>
    </xf>
    <xf numFmtId="0" fontId="34" fillId="0" borderId="59" xfId="1" applyFont="1" applyBorder="1" applyAlignment="1" applyProtection="1">
      <alignment horizontal="left" vertical="top" wrapText="1"/>
    </xf>
    <xf numFmtId="0" fontId="68" fillId="0" borderId="0" xfId="0" applyFont="1" applyFill="1" applyAlignment="1" applyProtection="1">
      <alignment horizontal="left" vertical="top" wrapText="1"/>
    </xf>
    <xf numFmtId="0" fontId="68" fillId="16" borderId="6" xfId="0" applyFont="1" applyFill="1" applyBorder="1" applyAlignment="1" applyProtection="1">
      <alignment horizontal="left" vertical="top" wrapText="1"/>
    </xf>
    <xf numFmtId="0" fontId="25" fillId="0" borderId="0" xfId="0" applyFont="1" applyFill="1" applyAlignment="1" applyProtection="1">
      <alignment horizontal="left" vertical="top" wrapText="1"/>
    </xf>
    <xf numFmtId="0" fontId="37" fillId="0" borderId="54" xfId="3" applyFont="1" applyBorder="1" applyAlignment="1">
      <alignment vertical="top"/>
    </xf>
    <xf numFmtId="0" fontId="0" fillId="0" borderId="36" xfId="0" applyBorder="1" applyAlignment="1">
      <alignment horizontal="center" vertical="top"/>
    </xf>
    <xf numFmtId="0" fontId="5" fillId="16" borderId="0" xfId="0" applyFont="1" applyFill="1" applyAlignment="1">
      <alignment vertical="top"/>
    </xf>
    <xf numFmtId="0" fontId="0" fillId="0" borderId="0" xfId="0" applyFill="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37" fillId="16" borderId="19" xfId="3" applyFont="1" applyFill="1" applyBorder="1" applyAlignment="1">
      <alignment vertical="top" wrapText="1"/>
    </xf>
    <xf numFmtId="0" fontId="31" fillId="0" borderId="0" xfId="0" applyFont="1" applyAlignment="1">
      <alignment horizontal="left" vertical="top" wrapText="1"/>
    </xf>
    <xf numFmtId="0" fontId="0" fillId="0" borderId="0" xfId="0" applyAlignment="1">
      <alignment vertical="top" wrapText="1"/>
    </xf>
    <xf numFmtId="0" fontId="0" fillId="4" borderId="0" xfId="0" applyFill="1" applyAlignment="1">
      <alignment horizontal="left" vertical="top" wrapText="1"/>
    </xf>
    <xf numFmtId="0" fontId="5" fillId="13" borderId="0" xfId="0" applyFont="1" applyFill="1" applyAlignment="1">
      <alignment horizontal="left" vertical="top" wrapText="1"/>
    </xf>
    <xf numFmtId="0" fontId="5" fillId="13" borderId="0" xfId="0" quotePrefix="1" applyFont="1" applyFill="1" applyAlignment="1">
      <alignment horizontal="left" vertical="top" wrapText="1"/>
    </xf>
    <xf numFmtId="0" fontId="38" fillId="0" borderId="0" xfId="0" applyFont="1" applyAlignment="1">
      <alignment horizontal="left" vertical="top" wrapText="1"/>
    </xf>
    <xf numFmtId="0" fontId="3" fillId="8" borderId="18" xfId="0" applyFont="1" applyFill="1" applyBorder="1" applyAlignment="1">
      <alignment horizontal="left" vertical="top" wrapText="1"/>
    </xf>
    <xf numFmtId="0" fontId="0" fillId="0" borderId="0" xfId="0" applyFill="1" applyAlignment="1">
      <alignment vertical="top" wrapText="1"/>
    </xf>
    <xf numFmtId="0" fontId="2" fillId="0" borderId="24" xfId="0" quotePrefix="1" applyFont="1" applyFill="1" applyBorder="1" applyAlignment="1" applyProtection="1">
      <alignment horizontal="left" vertical="top" wrapText="1"/>
    </xf>
    <xf numFmtId="0" fontId="2" fillId="0" borderId="22" xfId="0" quotePrefix="1" applyFont="1" applyFill="1" applyBorder="1" applyAlignment="1" applyProtection="1">
      <alignment horizontal="left" vertical="top" wrapText="1"/>
    </xf>
    <xf numFmtId="0" fontId="40" fillId="0" borderId="0" xfId="0" applyFont="1" applyAlignment="1" applyProtection="1">
      <alignment horizontal="left" vertical="top" wrapText="1"/>
    </xf>
    <xf numFmtId="0" fontId="0" fillId="4" borderId="0" xfId="0" applyFill="1" applyAlignment="1" applyProtection="1">
      <alignment horizontal="left" vertical="top" wrapText="1"/>
    </xf>
    <xf numFmtId="0" fontId="0" fillId="13" borderId="0" xfId="0" applyFill="1" applyAlignment="1" applyProtection="1">
      <alignment horizontal="left" vertical="top" wrapText="1"/>
    </xf>
    <xf numFmtId="0" fontId="37" fillId="0" borderId="54" xfId="3" applyFont="1" applyFill="1" applyBorder="1" applyAlignment="1" applyProtection="1">
      <alignment vertical="top"/>
    </xf>
    <xf numFmtId="0" fontId="0" fillId="0" borderId="0" xfId="0" quotePrefix="1" applyFill="1" applyAlignment="1" applyProtection="1">
      <alignment vertical="top"/>
    </xf>
    <xf numFmtId="0" fontId="3" fillId="14" borderId="60" xfId="0" applyFont="1" applyFill="1" applyBorder="1" applyAlignment="1" applyProtection="1">
      <alignment vertical="top" wrapText="1"/>
      <protection locked="0"/>
    </xf>
    <xf numFmtId="0" fontId="3" fillId="14" borderId="42" xfId="0" applyFont="1" applyFill="1" applyBorder="1" applyAlignment="1" applyProtection="1">
      <alignment vertical="top" wrapText="1"/>
      <protection locked="0"/>
    </xf>
    <xf numFmtId="0" fontId="3" fillId="14" borderId="61" xfId="0" applyFont="1" applyFill="1" applyBorder="1" applyAlignment="1" applyProtection="1">
      <alignment vertical="top" wrapText="1"/>
      <protection locked="0"/>
    </xf>
    <xf numFmtId="164" fontId="4" fillId="14" borderId="42" xfId="0" applyNumberFormat="1" applyFont="1" applyFill="1" applyBorder="1" applyAlignment="1" applyProtection="1">
      <alignment horizontal="center" vertical="top" wrapText="1"/>
      <protection locked="0"/>
    </xf>
    <xf numFmtId="2" fontId="5" fillId="14" borderId="42" xfId="0" applyNumberFormat="1" applyFont="1" applyFill="1" applyBorder="1" applyAlignment="1" applyProtection="1">
      <alignment horizontal="left" vertical="top" wrapText="1"/>
      <protection locked="0"/>
    </xf>
    <xf numFmtId="0" fontId="5" fillId="14" borderId="60" xfId="0" applyFont="1" applyFill="1" applyBorder="1" applyAlignment="1" applyProtection="1">
      <alignment vertical="top" wrapText="1"/>
      <protection locked="0"/>
    </xf>
    <xf numFmtId="0" fontId="22" fillId="14" borderId="62" xfId="0" applyFont="1" applyFill="1" applyBorder="1" applyAlignment="1" applyProtection="1">
      <alignment vertical="top" wrapText="1"/>
      <protection locked="0"/>
    </xf>
    <xf numFmtId="0" fontId="22" fillId="14" borderId="42" xfId="0" applyFont="1" applyFill="1" applyBorder="1" applyAlignment="1" applyProtection="1">
      <alignment vertical="top" wrapText="1"/>
      <protection locked="0"/>
    </xf>
    <xf numFmtId="0" fontId="5" fillId="14" borderId="63" xfId="0" applyFont="1" applyFill="1" applyBorder="1" applyAlignment="1" applyProtection="1">
      <alignment vertical="top" wrapText="1"/>
      <protection locked="0"/>
    </xf>
    <xf numFmtId="0" fontId="5" fillId="14" borderId="63" xfId="0" quotePrefix="1" applyFont="1" applyFill="1" applyBorder="1" applyAlignment="1" applyProtection="1">
      <alignment vertical="top" wrapText="1"/>
      <protection locked="0"/>
    </xf>
    <xf numFmtId="0" fontId="5" fillId="14" borderId="61" xfId="0" quotePrefix="1" applyFont="1" applyFill="1" applyBorder="1" applyAlignment="1" applyProtection="1">
      <alignment vertical="top" wrapText="1"/>
      <protection locked="0"/>
    </xf>
    <xf numFmtId="16" fontId="3" fillId="14" borderId="42" xfId="0" applyNumberFormat="1" applyFont="1" applyFill="1" applyBorder="1" applyAlignment="1" applyProtection="1">
      <alignment vertical="top" wrapText="1"/>
      <protection locked="0"/>
    </xf>
    <xf numFmtId="0" fontId="2" fillId="14" borderId="65" xfId="0" applyNumberFormat="1" applyFont="1" applyFill="1" applyBorder="1" applyAlignment="1" applyProtection="1">
      <alignment vertical="top"/>
      <protection locked="0"/>
    </xf>
    <xf numFmtId="0" fontId="5" fillId="14" borderId="66" xfId="0" applyFont="1" applyFill="1" applyBorder="1" applyAlignment="1" applyProtection="1">
      <alignment vertical="top" wrapText="1"/>
      <protection locked="0"/>
    </xf>
    <xf numFmtId="0" fontId="2" fillId="14" borderId="0" xfId="0" applyFont="1" applyFill="1" applyAlignment="1" applyProtection="1">
      <alignment horizontal="left" vertical="top"/>
      <protection locked="0"/>
    </xf>
    <xf numFmtId="0" fontId="5" fillId="14" borderId="67" xfId="0" applyFont="1" applyFill="1" applyBorder="1" applyAlignment="1" applyProtection="1">
      <alignment horizontal="left" vertical="top"/>
      <protection locked="0"/>
    </xf>
    <xf numFmtId="0" fontId="5" fillId="14" borderId="34" xfId="0" applyFont="1" applyFill="1" applyBorder="1" applyAlignment="1" applyProtection="1">
      <alignment horizontal="left" vertical="top"/>
      <protection locked="0"/>
    </xf>
    <xf numFmtId="0" fontId="5" fillId="14" borderId="68" xfId="0" applyFont="1" applyFill="1" applyBorder="1" applyAlignment="1" applyProtection="1">
      <alignment horizontal="left" vertical="top"/>
      <protection locked="0"/>
    </xf>
    <xf numFmtId="0" fontId="3" fillId="14" borderId="29" xfId="0" applyFont="1" applyFill="1" applyBorder="1" applyAlignment="1" applyProtection="1">
      <alignment vertical="top" wrapText="1"/>
      <protection locked="0"/>
    </xf>
    <xf numFmtId="0" fontId="5" fillId="8" borderId="33" xfId="0" applyFont="1" applyFill="1" applyBorder="1" applyAlignment="1" applyProtection="1">
      <alignment vertical="top" wrapText="1"/>
      <protection locked="0"/>
    </xf>
    <xf numFmtId="0" fontId="5" fillId="8" borderId="33" xfId="0" applyFont="1" applyFill="1" applyBorder="1" applyAlignment="1" applyProtection="1">
      <alignment horizontal="justify"/>
      <protection locked="0"/>
    </xf>
    <xf numFmtId="0" fontId="5" fillId="19" borderId="33" xfId="0" applyFont="1" applyFill="1" applyBorder="1" applyAlignment="1" applyProtection="1">
      <alignment vertical="top" wrapText="1"/>
      <protection locked="0"/>
    </xf>
    <xf numFmtId="0" fontId="5" fillId="19" borderId="58" xfId="0" applyFont="1" applyFill="1" applyBorder="1" applyAlignment="1" applyProtection="1">
      <alignment vertical="top" wrapText="1"/>
      <protection locked="0"/>
    </xf>
    <xf numFmtId="0" fontId="2" fillId="14" borderId="27" xfId="0" applyFont="1" applyFill="1" applyBorder="1" applyAlignment="1" applyProtection="1">
      <alignment vertical="top" wrapText="1"/>
      <protection locked="0"/>
    </xf>
    <xf numFmtId="0" fontId="2" fillId="8" borderId="33" xfId="0" applyFont="1" applyFill="1" applyBorder="1" applyAlignment="1" applyProtection="1">
      <alignment vertical="top" wrapText="1"/>
      <protection locked="0"/>
    </xf>
    <xf numFmtId="0" fontId="5" fillId="14" borderId="67" xfId="0" applyFont="1" applyFill="1" applyBorder="1" applyAlignment="1" applyProtection="1">
      <alignment vertical="top" wrapText="1"/>
      <protection locked="0"/>
    </xf>
    <xf numFmtId="0" fontId="5" fillId="14" borderId="34" xfId="0" applyFont="1" applyFill="1" applyBorder="1" applyAlignment="1" applyProtection="1">
      <alignment vertical="top" wrapText="1"/>
      <protection locked="0"/>
    </xf>
    <xf numFmtId="0" fontId="5" fillId="14" borderId="68" xfId="0" applyFont="1" applyFill="1" applyBorder="1" applyAlignment="1" applyProtection="1">
      <alignment vertical="top" wrapText="1"/>
      <protection locked="0"/>
    </xf>
    <xf numFmtId="0" fontId="3" fillId="8" borderId="16" xfId="0" applyFont="1" applyFill="1" applyBorder="1" applyAlignment="1" applyProtection="1">
      <alignment horizontal="justify"/>
      <protection locked="0"/>
    </xf>
    <xf numFmtId="0" fontId="12" fillId="8" borderId="16" xfId="0" applyFont="1" applyFill="1" applyBorder="1" applyAlignment="1" applyProtection="1">
      <alignment vertical="top" wrapText="1"/>
      <protection locked="0"/>
    </xf>
    <xf numFmtId="0" fontId="5" fillId="8" borderId="16" xfId="0" applyFont="1" applyFill="1" applyBorder="1" applyAlignment="1" applyProtection="1">
      <alignment vertical="top" wrapText="1"/>
      <protection locked="0"/>
    </xf>
    <xf numFmtId="0" fontId="5" fillId="8" borderId="16" xfId="0" applyFont="1" applyFill="1" applyBorder="1" applyAlignment="1" applyProtection="1">
      <alignment horizontal="justify"/>
      <protection locked="0"/>
    </xf>
    <xf numFmtId="0" fontId="5" fillId="8" borderId="19" xfId="0" applyFont="1" applyFill="1" applyBorder="1" applyAlignment="1" applyProtection="1">
      <alignment horizontal="justify"/>
      <protection locked="0"/>
    </xf>
    <xf numFmtId="0" fontId="5" fillId="0" borderId="38" xfId="0" applyFont="1" applyFill="1" applyBorder="1" applyAlignment="1" applyProtection="1">
      <alignment vertical="top" wrapText="1"/>
    </xf>
    <xf numFmtId="0" fontId="5" fillId="0" borderId="37" xfId="0" applyFont="1" applyFill="1" applyBorder="1" applyAlignment="1" applyProtection="1">
      <alignment vertical="top" wrapText="1"/>
    </xf>
    <xf numFmtId="0" fontId="5" fillId="0" borderId="69" xfId="0" applyFont="1" applyFill="1" applyBorder="1" applyAlignment="1" applyProtection="1">
      <alignment vertical="top" wrapText="1"/>
    </xf>
    <xf numFmtId="0" fontId="5" fillId="0" borderId="33" xfId="0" quotePrefix="1" applyFont="1" applyFill="1" applyBorder="1" applyAlignment="1" applyProtection="1">
      <alignment horizontal="left" vertical="top" wrapText="1" indent="1"/>
    </xf>
    <xf numFmtId="0" fontId="5" fillId="0" borderId="30" xfId="0" quotePrefix="1" applyFont="1" applyFill="1" applyBorder="1" applyAlignment="1" applyProtection="1">
      <alignment horizontal="left" vertical="top" wrapText="1" indent="1"/>
    </xf>
    <xf numFmtId="0" fontId="5" fillId="16" borderId="0" xfId="0" applyFont="1" applyFill="1" applyAlignment="1">
      <alignment horizontal="left" vertical="top" wrapText="1"/>
    </xf>
    <xf numFmtId="0" fontId="0" fillId="16" borderId="0" xfId="0" applyFill="1" applyAlignment="1">
      <alignment horizontal="left" vertical="top" wrapText="1"/>
    </xf>
    <xf numFmtId="0" fontId="3" fillId="14" borderId="55" xfId="0" applyFont="1" applyFill="1" applyBorder="1" applyAlignment="1" applyProtection="1">
      <alignment vertical="top" wrapText="1"/>
      <protection locked="0"/>
    </xf>
    <xf numFmtId="0" fontId="3" fillId="14" borderId="52" xfId="0" applyFont="1" applyFill="1" applyBorder="1" applyAlignment="1" applyProtection="1">
      <alignment vertical="top" wrapText="1"/>
      <protection locked="0"/>
    </xf>
    <xf numFmtId="2" fontId="25" fillId="12" borderId="0" xfId="0" applyNumberFormat="1" applyFont="1" applyFill="1" applyAlignment="1" applyProtection="1">
      <alignment horizontal="left" vertical="top" wrapText="1"/>
    </xf>
    <xf numFmtId="0" fontId="75" fillId="12" borderId="25" xfId="0" applyFont="1" applyFill="1" applyBorder="1" applyAlignment="1" applyProtection="1">
      <alignment horizontal="left" vertical="top" wrapText="1"/>
    </xf>
    <xf numFmtId="0" fontId="25" fillId="12" borderId="0" xfId="0" applyFont="1" applyFill="1" applyBorder="1" applyAlignment="1" applyProtection="1">
      <alignment horizontal="left" vertical="top" wrapText="1"/>
    </xf>
    <xf numFmtId="0" fontId="76" fillId="12" borderId="0" xfId="0" applyFont="1" applyFill="1" applyBorder="1" applyAlignment="1" applyProtection="1">
      <alignment horizontal="left" vertical="top" wrapText="1"/>
    </xf>
    <xf numFmtId="0" fontId="71" fillId="12" borderId="0" xfId="0" applyFont="1" applyFill="1" applyAlignment="1">
      <alignment horizontal="left" vertical="top" wrapText="1"/>
    </xf>
    <xf numFmtId="0" fontId="5" fillId="12" borderId="70" xfId="0" quotePrefix="1" applyFont="1" applyFill="1" applyBorder="1" applyAlignment="1" applyProtection="1">
      <alignment vertical="top" wrapText="1"/>
    </xf>
    <xf numFmtId="0" fontId="5" fillId="12" borderId="47" xfId="0" quotePrefix="1"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5" fillId="0" borderId="0" xfId="0" applyFont="1" applyFill="1" applyAlignment="1" applyProtection="1">
      <alignment vertical="top"/>
    </xf>
    <xf numFmtId="0" fontId="5" fillId="16" borderId="0" xfId="0" applyFont="1" applyFill="1" applyAlignment="1" applyProtection="1">
      <alignment vertical="top"/>
    </xf>
    <xf numFmtId="0" fontId="74" fillId="0" borderId="0" xfId="0" applyFont="1" applyAlignment="1" applyProtection="1">
      <alignment vertical="top"/>
    </xf>
    <xf numFmtId="0" fontId="40" fillId="0" borderId="0" xfId="0" applyFont="1" applyAlignment="1" applyProtection="1">
      <alignment vertical="top"/>
    </xf>
    <xf numFmtId="0" fontId="0" fillId="0" borderId="0" xfId="0" applyAlignment="1" applyProtection="1">
      <alignment horizontal="left" vertical="top" wrapText="1"/>
    </xf>
    <xf numFmtId="0" fontId="5" fillId="15" borderId="36" xfId="0" applyFont="1" applyFill="1" applyBorder="1" applyAlignment="1" applyProtection="1">
      <alignment horizontal="center" vertical="top"/>
    </xf>
    <xf numFmtId="0" fontId="0" fillId="15" borderId="36" xfId="0" applyFill="1" applyBorder="1" applyAlignment="1" applyProtection="1">
      <alignment horizontal="center" vertical="top"/>
    </xf>
    <xf numFmtId="0" fontId="5" fillId="15" borderId="36" xfId="0" applyFont="1" applyFill="1" applyBorder="1" applyAlignment="1" applyProtection="1">
      <alignment horizontal="left" vertical="top"/>
    </xf>
    <xf numFmtId="0" fontId="0" fillId="15" borderId="36" xfId="0" applyFill="1" applyBorder="1" applyAlignment="1" applyProtection="1">
      <alignment vertical="top"/>
    </xf>
    <xf numFmtId="0" fontId="5" fillId="15" borderId="36" xfId="0" quotePrefix="1" applyFont="1" applyFill="1" applyBorder="1" applyAlignment="1" applyProtection="1">
      <alignment horizontal="left" vertical="top" wrapText="1"/>
    </xf>
    <xf numFmtId="0" fontId="0" fillId="0" borderId="0" xfId="0" applyAlignment="1" applyProtection="1">
      <alignment horizontal="left" vertical="top"/>
    </xf>
    <xf numFmtId="0" fontId="0" fillId="0" borderId="36" xfId="0" applyBorder="1" applyAlignment="1" applyProtection="1">
      <alignment horizontal="left" vertical="top"/>
    </xf>
    <xf numFmtId="0" fontId="5" fillId="0" borderId="36" xfId="0" applyFont="1" applyBorder="1" applyAlignment="1" applyProtection="1">
      <alignment horizontal="center" vertical="top"/>
    </xf>
    <xf numFmtId="0" fontId="0" fillId="0" borderId="36" xfId="0" applyBorder="1" applyAlignment="1" applyProtection="1">
      <alignment horizontal="center" vertical="top"/>
    </xf>
    <xf numFmtId="0" fontId="0" fillId="0" borderId="13" xfId="0" applyBorder="1" applyAlignment="1" applyProtection="1">
      <alignment horizontal="left" vertical="top"/>
    </xf>
    <xf numFmtId="0" fontId="0" fillId="0" borderId="15" xfId="0" applyBorder="1" applyAlignment="1" applyProtection="1">
      <alignment horizontal="left" vertical="top"/>
    </xf>
    <xf numFmtId="0" fontId="0" fillId="15" borderId="36" xfId="0" applyFill="1" applyBorder="1" applyAlignment="1" applyProtection="1">
      <alignment horizontal="left" vertical="top"/>
    </xf>
    <xf numFmtId="0" fontId="0" fillId="15" borderId="19" xfId="0" applyFill="1" applyBorder="1" applyAlignment="1" applyProtection="1">
      <alignment vertical="top"/>
    </xf>
    <xf numFmtId="0" fontId="5" fillId="0" borderId="0" xfId="0" applyFont="1" applyAlignment="1" applyProtection="1">
      <alignment horizontal="center" vertical="top"/>
    </xf>
    <xf numFmtId="0" fontId="0" fillId="0" borderId="36" xfId="0" applyBorder="1" applyAlignment="1" applyProtection="1">
      <alignment vertical="top"/>
    </xf>
    <xf numFmtId="0" fontId="5" fillId="15" borderId="36" xfId="0" applyFont="1" applyFill="1" applyBorder="1" applyAlignment="1" applyProtection="1">
      <alignment vertical="top"/>
    </xf>
    <xf numFmtId="0" fontId="68" fillId="0" borderId="0" xfId="0" applyFont="1" applyAlignment="1" applyProtection="1">
      <alignment vertical="top"/>
    </xf>
    <xf numFmtId="0" fontId="74" fillId="0" borderId="0" xfId="0" applyFont="1" applyFill="1" applyAlignment="1" applyProtection="1">
      <alignment vertical="top"/>
    </xf>
    <xf numFmtId="0" fontId="11" fillId="0" borderId="0" xfId="0" applyFont="1" applyFill="1" applyAlignment="1" applyProtection="1">
      <alignment vertical="top" wrapText="1"/>
    </xf>
    <xf numFmtId="0" fontId="74" fillId="0" borderId="0" xfId="0" applyFont="1" applyAlignment="1" applyProtection="1"/>
    <xf numFmtId="0" fontId="25" fillId="0" borderId="28" xfId="0" applyFont="1" applyBorder="1" applyAlignment="1" applyProtection="1">
      <alignment horizontal="left" vertical="top" wrapText="1"/>
    </xf>
    <xf numFmtId="0" fontId="76" fillId="12" borderId="0" xfId="0" applyFont="1" applyFill="1" applyBorder="1" applyAlignment="1" applyProtection="1">
      <alignment vertical="top" wrapText="1"/>
    </xf>
    <xf numFmtId="0" fontId="5" fillId="15" borderId="36" xfId="0" quotePrefix="1" applyFont="1" applyFill="1" applyBorder="1" applyAlignment="1" applyProtection="1">
      <alignment vertical="top"/>
    </xf>
    <xf numFmtId="0" fontId="2" fillId="12" borderId="55" xfId="0" applyFont="1" applyFill="1" applyBorder="1" applyAlignment="1" applyProtection="1">
      <alignment vertical="top" wrapText="1"/>
    </xf>
    <xf numFmtId="0" fontId="2" fillId="12" borderId="39" xfId="0" applyFont="1" applyFill="1" applyBorder="1" applyAlignment="1" applyProtection="1">
      <alignment vertical="top" wrapText="1"/>
    </xf>
    <xf numFmtId="0" fontId="25" fillId="12" borderId="0" xfId="0" applyFont="1" applyFill="1" applyAlignment="1" applyProtection="1">
      <alignment vertical="top" wrapText="1"/>
    </xf>
    <xf numFmtId="0" fontId="0" fillId="12" borderId="0" xfId="0" applyFill="1" applyAlignment="1" applyProtection="1">
      <alignment vertical="top"/>
    </xf>
    <xf numFmtId="0" fontId="23" fillId="12" borderId="0" xfId="0" applyFont="1" applyFill="1" applyAlignment="1" applyProtection="1">
      <alignment vertical="top" wrapText="1"/>
    </xf>
    <xf numFmtId="0" fontId="39" fillId="11" borderId="14" xfId="0" applyFont="1" applyFill="1" applyBorder="1" applyAlignment="1" applyProtection="1">
      <alignment horizontal="left" vertical="top"/>
    </xf>
    <xf numFmtId="0" fontId="5" fillId="0" borderId="0" xfId="0" applyFont="1" applyAlignment="1">
      <alignment vertical="top" wrapText="1"/>
    </xf>
    <xf numFmtId="0" fontId="5" fillId="20" borderId="0" xfId="0" applyFont="1" applyFill="1" applyAlignment="1">
      <alignment vertical="top" wrapText="1"/>
    </xf>
    <xf numFmtId="0" fontId="67" fillId="0" borderId="25" xfId="1" applyFont="1" applyBorder="1" applyAlignment="1" applyProtection="1">
      <alignment vertical="top" wrapText="1"/>
    </xf>
    <xf numFmtId="0" fontId="67" fillId="0" borderId="35" xfId="1" applyFont="1" applyBorder="1" applyAlignment="1" applyProtection="1">
      <alignment vertical="top" wrapText="1"/>
    </xf>
    <xf numFmtId="0" fontId="0" fillId="20" borderId="0" xfId="0" applyFill="1" applyAlignment="1" applyProtection="1">
      <alignment vertical="top"/>
    </xf>
    <xf numFmtId="0" fontId="5" fillId="20" borderId="0" xfId="0" applyFont="1" applyFill="1" applyAlignment="1" applyProtection="1">
      <alignment vertical="top"/>
    </xf>
    <xf numFmtId="0" fontId="0" fillId="0" borderId="0" xfId="0" applyBorder="1" applyAlignment="1">
      <alignment horizontal="center" vertical="top"/>
    </xf>
    <xf numFmtId="0" fontId="11" fillId="0" borderId="36" xfId="0" applyFont="1" applyBorder="1" applyAlignment="1">
      <alignment horizontal="center" vertical="top"/>
    </xf>
    <xf numFmtId="0" fontId="11" fillId="0" borderId="0" xfId="0" applyFont="1" applyFill="1" applyAlignment="1" applyProtection="1">
      <alignment vertical="top"/>
    </xf>
    <xf numFmtId="0" fontId="77" fillId="0" borderId="36" xfId="0" applyFont="1" applyBorder="1" applyAlignment="1">
      <alignment horizontal="center" vertical="top"/>
    </xf>
    <xf numFmtId="0" fontId="77" fillId="0" borderId="0" xfId="0" applyFont="1" applyAlignment="1">
      <alignment vertical="top" wrapText="1"/>
    </xf>
    <xf numFmtId="0" fontId="77" fillId="12" borderId="0" xfId="0" applyFont="1" applyFill="1" applyAlignment="1">
      <alignment horizontal="left" vertical="top" wrapText="1"/>
    </xf>
    <xf numFmtId="0" fontId="74" fillId="0" borderId="36" xfId="0" applyFont="1" applyBorder="1" applyAlignment="1">
      <alignment horizontal="center" vertical="top"/>
    </xf>
    <xf numFmtId="0" fontId="74" fillId="0" borderId="0" xfId="0" applyFont="1" applyAlignment="1">
      <alignment vertical="top" wrapText="1"/>
    </xf>
    <xf numFmtId="0" fontId="78" fillId="0" borderId="0" xfId="0" applyFont="1" applyAlignment="1">
      <alignment horizontal="left" vertical="top" wrapText="1"/>
    </xf>
    <xf numFmtId="0" fontId="77" fillId="12" borderId="1" xfId="0" applyFont="1" applyFill="1" applyBorder="1" applyAlignment="1">
      <alignment horizontal="left" vertical="top" wrapText="1"/>
    </xf>
    <xf numFmtId="0" fontId="79" fillId="0" borderId="0" xfId="0" applyFont="1" applyAlignment="1">
      <alignment horizontal="left" vertical="top" wrapText="1"/>
    </xf>
    <xf numFmtId="0" fontId="77" fillId="0" borderId="0" xfId="0" applyFont="1" applyAlignment="1">
      <alignment horizontal="left" vertical="top" wrapText="1"/>
    </xf>
    <xf numFmtId="0" fontId="80" fillId="0" borderId="15" xfId="0" applyFont="1" applyBorder="1" applyAlignment="1">
      <alignment horizontal="left" vertical="top" wrapText="1"/>
    </xf>
    <xf numFmtId="0" fontId="80" fillId="0" borderId="7" xfId="0" applyFont="1" applyBorder="1" applyAlignment="1">
      <alignment horizontal="left" vertical="top" wrapText="1"/>
    </xf>
    <xf numFmtId="0" fontId="80" fillId="0" borderId="14" xfId="0" applyFont="1" applyBorder="1" applyAlignment="1">
      <alignment horizontal="left" vertical="top" wrapText="1"/>
    </xf>
    <xf numFmtId="0" fontId="79" fillId="0" borderId="14" xfId="0" applyFont="1" applyBorder="1" applyAlignment="1">
      <alignment horizontal="left" vertical="top" wrapText="1"/>
    </xf>
    <xf numFmtId="0" fontId="77" fillId="14" borderId="46" xfId="0" applyFont="1" applyFill="1" applyBorder="1" applyAlignment="1">
      <alignment horizontal="left" vertical="top" wrapText="1"/>
    </xf>
    <xf numFmtId="0" fontId="80" fillId="0" borderId="50" xfId="0" applyFont="1" applyBorder="1" applyAlignment="1">
      <alignment horizontal="left" vertical="top" wrapText="1"/>
    </xf>
    <xf numFmtId="0" fontId="5" fillId="0" borderId="36" xfId="0" applyFont="1" applyBorder="1" applyAlignment="1">
      <alignment horizontal="center" vertical="top"/>
    </xf>
    <xf numFmtId="0" fontId="80" fillId="0" borderId="49" xfId="0" applyFont="1" applyBorder="1" applyAlignment="1">
      <alignment horizontal="left" vertical="top" wrapText="1"/>
    </xf>
    <xf numFmtId="0" fontId="80" fillId="0" borderId="0" xfId="0" applyFont="1" applyAlignment="1">
      <alignment horizontal="left" vertical="top" wrapText="1"/>
    </xf>
    <xf numFmtId="0" fontId="77" fillId="14" borderId="45" xfId="0" applyFont="1" applyFill="1" applyBorder="1" applyAlignment="1">
      <alignment horizontal="left" vertical="top" wrapText="1"/>
    </xf>
    <xf numFmtId="0" fontId="77" fillId="14" borderId="52" xfId="0" applyFont="1" applyFill="1" applyBorder="1" applyAlignment="1">
      <alignment horizontal="left" vertical="top" wrapText="1"/>
    </xf>
    <xf numFmtId="0" fontId="11" fillId="14" borderId="14" xfId="0" applyFont="1" applyFill="1" applyBorder="1" applyAlignment="1">
      <alignment horizontal="left" vertical="top" wrapText="1"/>
    </xf>
    <xf numFmtId="0" fontId="2" fillId="12" borderId="35" xfId="0" applyFont="1" applyFill="1" applyBorder="1" applyAlignment="1" applyProtection="1">
      <alignment horizontal="left" vertical="top" wrapText="1"/>
    </xf>
    <xf numFmtId="0" fontId="5" fillId="12" borderId="0" xfId="0" quotePrefix="1" applyFont="1" applyFill="1" applyAlignment="1" applyProtection="1">
      <alignment vertical="top"/>
    </xf>
    <xf numFmtId="0" fontId="5" fillId="0" borderId="0" xfId="0" applyFont="1" applyFill="1" applyAlignment="1">
      <alignment horizontal="left" vertical="top" wrapText="1"/>
    </xf>
    <xf numFmtId="0" fontId="2" fillId="16" borderId="37" xfId="0" applyFont="1" applyFill="1" applyBorder="1" applyAlignment="1" applyProtection="1">
      <alignment vertical="top" wrapText="1"/>
    </xf>
    <xf numFmtId="0" fontId="5" fillId="16" borderId="0" xfId="0" applyFont="1" applyFill="1" applyProtection="1"/>
    <xf numFmtId="0" fontId="5" fillId="0" borderId="0" xfId="2" applyAlignment="1">
      <alignment vertical="top"/>
    </xf>
    <xf numFmtId="0" fontId="6" fillId="0" borderId="0" xfId="2" applyFont="1" applyAlignment="1">
      <alignment vertical="top" wrapText="1"/>
    </xf>
    <xf numFmtId="0" fontId="5" fillId="0" borderId="0" xfId="2" applyAlignment="1">
      <alignment vertical="top" wrapText="1"/>
    </xf>
    <xf numFmtId="0" fontId="2" fillId="0" borderId="0" xfId="2" applyFont="1" applyAlignment="1">
      <alignment vertical="top" wrapText="1"/>
    </xf>
    <xf numFmtId="0" fontId="2" fillId="0" borderId="39" xfId="2" applyFont="1" applyBorder="1" applyAlignment="1">
      <alignment vertical="top" wrapText="1"/>
    </xf>
    <xf numFmtId="0" fontId="2" fillId="0" borderId="37" xfId="2" applyFont="1" applyBorder="1" applyAlignment="1">
      <alignment vertical="top" wrapText="1"/>
    </xf>
    <xf numFmtId="0" fontId="26" fillId="0" borderId="0" xfId="2" applyFont="1" applyAlignment="1">
      <alignment vertical="top" wrapText="1"/>
    </xf>
    <xf numFmtId="0" fontId="23" fillId="0" borderId="0" xfId="2" applyFont="1" applyAlignment="1">
      <alignment vertical="top" wrapText="1"/>
    </xf>
    <xf numFmtId="0" fontId="2" fillId="0" borderId="38" xfId="2" applyFont="1" applyBorder="1" applyAlignment="1">
      <alignment vertical="top" wrapText="1"/>
    </xf>
    <xf numFmtId="0" fontId="2" fillId="0" borderId="30" xfId="2" applyFont="1" applyBorder="1" applyAlignment="1">
      <alignment vertical="top" wrapText="1"/>
    </xf>
    <xf numFmtId="0" fontId="25" fillId="0" borderId="0" xfId="2" applyFont="1" applyAlignment="1">
      <alignment horizontal="left" vertical="top" wrapText="1"/>
    </xf>
    <xf numFmtId="0" fontId="68" fillId="0" borderId="0" xfId="2" applyFont="1" applyAlignment="1">
      <alignment vertical="top"/>
    </xf>
    <xf numFmtId="0" fontId="69" fillId="0" borderId="0" xfId="2" applyFont="1" applyAlignment="1">
      <alignment vertical="top" wrapText="1"/>
    </xf>
    <xf numFmtId="0" fontId="68" fillId="0" borderId="0" xfId="2" applyFont="1" applyAlignment="1">
      <alignment horizontal="right" vertical="top" wrapText="1"/>
    </xf>
    <xf numFmtId="0" fontId="12" fillId="0" borderId="0" xfId="2" applyFont="1" applyAlignment="1">
      <alignment vertical="top"/>
    </xf>
    <xf numFmtId="0" fontId="11" fillId="0" borderId="0" xfId="2" applyFont="1" applyAlignment="1">
      <alignment vertical="top"/>
    </xf>
    <xf numFmtId="0" fontId="2" fillId="7" borderId="22" xfId="2" applyFont="1" applyFill="1" applyBorder="1" applyAlignment="1">
      <alignment vertical="top" wrapText="1"/>
    </xf>
    <xf numFmtId="0" fontId="25" fillId="12" borderId="0" xfId="2" applyFont="1" applyFill="1" applyAlignment="1">
      <alignment vertical="top" wrapText="1"/>
    </xf>
    <xf numFmtId="0" fontId="25" fillId="12" borderId="0" xfId="2" applyFont="1" applyFill="1" applyAlignment="1">
      <alignment vertical="top"/>
    </xf>
    <xf numFmtId="0" fontId="24" fillId="0" borderId="0" xfId="2" applyFont="1" applyAlignment="1">
      <alignment vertical="top"/>
    </xf>
    <xf numFmtId="0" fontId="5" fillId="12" borderId="0" xfId="2" applyFill="1" applyAlignment="1">
      <alignment vertical="top"/>
    </xf>
    <xf numFmtId="0" fontId="81" fillId="12" borderId="0" xfId="2" applyFont="1" applyFill="1" applyAlignment="1">
      <alignment vertical="top" wrapText="1"/>
    </xf>
    <xf numFmtId="0" fontId="76" fillId="12" borderId="0" xfId="2" applyFont="1" applyFill="1" applyAlignment="1">
      <alignment vertical="top" wrapText="1"/>
    </xf>
    <xf numFmtId="0" fontId="18" fillId="0" borderId="0" xfId="2" applyFont="1" applyAlignment="1">
      <alignment vertical="top"/>
    </xf>
    <xf numFmtId="0" fontId="3" fillId="14" borderId="61" xfId="2" applyFont="1" applyFill="1" applyBorder="1" applyAlignment="1" applyProtection="1">
      <alignment vertical="top" wrapText="1"/>
      <protection locked="0"/>
    </xf>
    <xf numFmtId="0" fontId="25" fillId="0" borderId="0" xfId="2" applyFont="1" applyAlignment="1">
      <alignment vertical="top"/>
    </xf>
    <xf numFmtId="0" fontId="25" fillId="0" borderId="28" xfId="2" applyFont="1" applyBorder="1" applyAlignment="1">
      <alignment vertical="top" wrapText="1"/>
    </xf>
    <xf numFmtId="0" fontId="25" fillId="12" borderId="0" xfId="2" applyFont="1" applyFill="1" applyAlignment="1">
      <alignment horizontal="left" vertical="top" wrapText="1"/>
    </xf>
    <xf numFmtId="0" fontId="2" fillId="12" borderId="59" xfId="2" applyFont="1" applyFill="1" applyBorder="1" applyAlignment="1">
      <alignment vertical="top" wrapText="1"/>
    </xf>
    <xf numFmtId="0" fontId="3" fillId="14" borderId="64" xfId="2" applyFont="1" applyFill="1" applyBorder="1" applyAlignment="1" applyProtection="1">
      <alignment vertical="top" wrapText="1"/>
      <protection locked="0"/>
    </xf>
    <xf numFmtId="2" fontId="25" fillId="0" borderId="0" xfId="2" applyNumberFormat="1" applyFont="1" applyAlignment="1">
      <alignment vertical="top" wrapText="1"/>
    </xf>
    <xf numFmtId="2" fontId="25" fillId="0" borderId="0" xfId="2" applyNumberFormat="1" applyFont="1" applyAlignment="1">
      <alignment vertical="top"/>
    </xf>
    <xf numFmtId="164" fontId="5" fillId="14" borderId="42" xfId="2" applyNumberFormat="1" applyFill="1" applyBorder="1" applyAlignment="1" applyProtection="1">
      <alignment horizontal="center" vertical="top" wrapText="1"/>
      <protection locked="0"/>
    </xf>
    <xf numFmtId="164" fontId="5" fillId="14" borderId="36" xfId="2" applyNumberFormat="1" applyFill="1" applyBorder="1" applyAlignment="1" applyProtection="1">
      <alignment horizontal="center" vertical="top" wrapText="1"/>
      <protection locked="0"/>
    </xf>
    <xf numFmtId="0" fontId="2" fillId="0" borderId="42" xfId="2" applyFont="1" applyBorder="1" applyAlignment="1">
      <alignment vertical="top" wrapText="1"/>
    </xf>
    <xf numFmtId="0" fontId="2" fillId="0" borderId="36" xfId="2" applyFont="1" applyBorder="1" applyAlignment="1">
      <alignment vertical="top" wrapText="1"/>
    </xf>
    <xf numFmtId="0" fontId="3" fillId="14" borderId="42" xfId="2" applyFont="1" applyFill="1" applyBorder="1" applyAlignment="1" applyProtection="1">
      <alignment vertical="top" wrapText="1"/>
      <protection locked="0"/>
    </xf>
    <xf numFmtId="0" fontId="3" fillId="14" borderId="36" xfId="2" applyFont="1" applyFill="1" applyBorder="1" applyAlignment="1" applyProtection="1">
      <alignment vertical="top" wrapText="1"/>
      <protection locked="0"/>
    </xf>
    <xf numFmtId="0" fontId="2" fillId="0" borderId="22" xfId="2" quotePrefix="1" applyFont="1" applyBorder="1" applyAlignment="1">
      <alignment horizontal="right" vertical="top" wrapText="1"/>
    </xf>
    <xf numFmtId="0" fontId="2" fillId="0" borderId="24" xfId="2" quotePrefix="1" applyFont="1" applyBorder="1" applyAlignment="1">
      <alignment horizontal="right" vertical="top" wrapText="1"/>
    </xf>
    <xf numFmtId="0" fontId="15" fillId="0" borderId="0" xfId="2" applyFont="1" applyAlignment="1">
      <alignment vertical="top"/>
    </xf>
    <xf numFmtId="0" fontId="23" fillId="0" borderId="28" xfId="2" applyFont="1" applyBorder="1" applyAlignment="1">
      <alignment vertical="top" wrapText="1"/>
    </xf>
    <xf numFmtId="0" fontId="75" fillId="16" borderId="35" xfId="0" applyFont="1" applyFill="1" applyBorder="1" applyAlignment="1" applyProtection="1">
      <alignment horizontal="left" vertical="top" wrapText="1"/>
    </xf>
    <xf numFmtId="0" fontId="2" fillId="16" borderId="25" xfId="0" applyFont="1" applyFill="1" applyBorder="1" applyAlignment="1" applyProtection="1">
      <alignment vertical="top" wrapText="1"/>
    </xf>
    <xf numFmtId="0" fontId="5" fillId="16" borderId="41" xfId="0" applyFont="1" applyFill="1" applyBorder="1" applyAlignment="1" applyProtection="1">
      <alignment vertical="top" wrapText="1"/>
      <protection locked="0"/>
    </xf>
    <xf numFmtId="0" fontId="2" fillId="16" borderId="55" xfId="0" applyFont="1" applyFill="1" applyBorder="1" applyAlignment="1" applyProtection="1">
      <alignment vertical="top" wrapText="1"/>
    </xf>
    <xf numFmtId="0" fontId="5" fillId="16" borderId="57" xfId="0" applyFont="1" applyFill="1" applyBorder="1" applyAlignment="1" applyProtection="1">
      <alignment vertical="top" wrapText="1"/>
      <protection locked="0"/>
    </xf>
    <xf numFmtId="0" fontId="5" fillId="16" borderId="41" xfId="0" applyFont="1" applyFill="1" applyBorder="1" applyAlignment="1" applyProtection="1">
      <alignment horizontal="left" vertical="top" wrapText="1"/>
      <protection locked="0"/>
    </xf>
    <xf numFmtId="0" fontId="67" fillId="0" borderId="59" xfId="1" applyFont="1" applyFill="1" applyBorder="1" applyAlignment="1" applyProtection="1">
      <alignment vertical="top" wrapText="1"/>
    </xf>
    <xf numFmtId="0" fontId="5" fillId="0" borderId="60" xfId="0" applyFont="1" applyBorder="1" applyAlignment="1" applyProtection="1">
      <alignment vertical="top" wrapText="1"/>
    </xf>
    <xf numFmtId="0" fontId="5" fillId="0" borderId="42" xfId="0" applyFont="1" applyBorder="1" applyAlignment="1" applyProtection="1">
      <alignment vertical="top" wrapText="1"/>
    </xf>
    <xf numFmtId="0" fontId="5" fillId="0" borderId="42" xfId="0" applyFont="1" applyFill="1" applyBorder="1" applyAlignment="1" applyProtection="1">
      <alignment vertical="top" wrapText="1"/>
    </xf>
    <xf numFmtId="0" fontId="5" fillId="0" borderId="61" xfId="0" applyFont="1" applyBorder="1" applyAlignment="1" applyProtection="1">
      <alignment vertical="top" wrapText="1"/>
    </xf>
    <xf numFmtId="0" fontId="5" fillId="0" borderId="0" xfId="0" quotePrefix="1" applyFont="1" applyFill="1" applyAlignment="1" applyProtection="1">
      <alignment vertical="top"/>
    </xf>
    <xf numFmtId="0" fontId="46" fillId="0" borderId="18" xfId="0" applyFont="1" applyBorder="1" applyAlignment="1">
      <alignment horizontal="left" vertical="top" wrapText="1"/>
    </xf>
    <xf numFmtId="0" fontId="68" fillId="16" borderId="0" xfId="0" applyFont="1" applyFill="1" applyAlignment="1">
      <alignment horizontal="left" vertical="top"/>
    </xf>
    <xf numFmtId="0" fontId="0" fillId="16" borderId="0" xfId="0" applyFill="1" applyAlignment="1">
      <alignment vertical="top" wrapText="1"/>
    </xf>
    <xf numFmtId="0" fontId="2" fillId="16" borderId="6" xfId="0" applyFont="1" applyFill="1" applyBorder="1" applyAlignment="1" applyProtection="1">
      <alignment horizontal="left" vertical="top" wrapText="1"/>
    </xf>
    <xf numFmtId="0" fontId="2" fillId="16" borderId="0" xfId="0" applyFont="1" applyFill="1" applyProtection="1"/>
    <xf numFmtId="0" fontId="5" fillId="16" borderId="0" xfId="0" applyFont="1" applyFill="1" applyAlignment="1" applyProtection="1">
      <alignment wrapText="1"/>
    </xf>
    <xf numFmtId="0" fontId="5" fillId="0" borderId="0" xfId="0" applyFont="1" applyFill="1" applyProtection="1"/>
    <xf numFmtId="0" fontId="68" fillId="0" borderId="0" xfId="0" applyFont="1" applyFill="1" applyAlignment="1">
      <alignment horizontal="left" vertical="top"/>
    </xf>
    <xf numFmtId="0" fontId="0" fillId="0" borderId="0" xfId="0" applyFill="1" applyAlignment="1">
      <alignment vertical="top"/>
    </xf>
    <xf numFmtId="14" fontId="5" fillId="14" borderId="42" xfId="0" applyNumberFormat="1" applyFont="1" applyFill="1" applyBorder="1" applyAlignment="1" applyProtection="1">
      <alignment horizontal="left" vertical="top" wrapText="1"/>
      <protection locked="0"/>
    </xf>
    <xf numFmtId="0" fontId="3" fillId="14" borderId="61" xfId="0" applyFont="1" applyFill="1" applyBorder="1" applyAlignment="1" applyProtection="1">
      <alignment horizontal="left" vertical="top" wrapText="1"/>
      <protection locked="0"/>
    </xf>
    <xf numFmtId="0" fontId="5" fillId="14" borderId="61"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top" wrapText="1"/>
      <protection locked="0"/>
    </xf>
    <xf numFmtId="0" fontId="5" fillId="14" borderId="60" xfId="2" applyFill="1" applyBorder="1" applyAlignment="1" applyProtection="1">
      <alignment horizontal="left" vertical="top"/>
      <protection locked="0"/>
    </xf>
    <xf numFmtId="0" fontId="5" fillId="12" borderId="42" xfId="2" applyFill="1" applyBorder="1" applyAlignment="1">
      <alignment horizontal="left" vertical="top" wrapText="1"/>
    </xf>
    <xf numFmtId="0" fontId="3" fillId="14" borderId="61" xfId="2" applyFont="1" applyFill="1" applyBorder="1" applyAlignment="1" applyProtection="1">
      <alignment horizontal="left" vertical="top" wrapText="1"/>
      <protection locked="0"/>
    </xf>
    <xf numFmtId="0" fontId="5" fillId="14" borderId="66" xfId="2" applyFill="1" applyBorder="1" applyAlignment="1" applyProtection="1">
      <alignment horizontal="left" vertical="top"/>
      <protection locked="0"/>
    </xf>
    <xf numFmtId="0" fontId="5" fillId="0" borderId="0" xfId="2" applyAlignment="1">
      <alignment horizontal="left" vertical="top" wrapText="1"/>
    </xf>
    <xf numFmtId="0" fontId="77" fillId="4" borderId="0" xfId="0" applyFont="1" applyFill="1" applyAlignment="1">
      <alignment horizontal="left" vertical="top" wrapText="1"/>
    </xf>
    <xf numFmtId="0" fontId="5" fillId="8" borderId="0" xfId="0" applyFont="1" applyFill="1" applyBorder="1" applyAlignment="1">
      <alignment horizontal="left" vertical="top" wrapText="1"/>
    </xf>
    <xf numFmtId="0" fontId="2" fillId="0" borderId="54" xfId="0" applyFont="1" applyBorder="1" applyProtection="1"/>
    <xf numFmtId="0" fontId="68" fillId="20" borderId="0" xfId="0" applyFont="1" applyFill="1" applyAlignment="1">
      <alignment horizontal="center" vertical="top"/>
    </xf>
    <xf numFmtId="0" fontId="68" fillId="20" borderId="0" xfId="0" applyFont="1" applyFill="1" applyAlignment="1" applyProtection="1">
      <alignment vertical="top"/>
    </xf>
    <xf numFmtId="0" fontId="68" fillId="20" borderId="0" xfId="0" quotePrefix="1" applyFont="1" applyFill="1" applyAlignment="1" applyProtection="1">
      <alignment vertical="top"/>
    </xf>
    <xf numFmtId="0" fontId="74" fillId="20" borderId="29" xfId="0" applyFont="1" applyFill="1" applyBorder="1" applyAlignment="1" applyProtection="1">
      <alignment horizontal="left" vertical="top" wrapText="1"/>
    </xf>
    <xf numFmtId="0" fontId="82" fillId="0" borderId="0" xfId="0" applyFont="1" applyAlignment="1" applyProtection="1">
      <alignment vertical="top"/>
    </xf>
    <xf numFmtId="0" fontId="68" fillId="16" borderId="0" xfId="0" applyFont="1" applyFill="1" applyAlignment="1" applyProtection="1">
      <alignment vertical="top" wrapText="1"/>
    </xf>
    <xf numFmtId="0" fontId="5" fillId="13" borderId="0" xfId="0" applyFont="1" applyFill="1" applyAlignment="1" applyProtection="1">
      <alignment horizontal="left" vertical="top" wrapText="1"/>
    </xf>
    <xf numFmtId="0" fontId="38" fillId="0" borderId="54" xfId="0" applyFont="1" applyBorder="1" applyAlignment="1" applyProtection="1">
      <alignment horizontal="left" vertical="top"/>
    </xf>
    <xf numFmtId="0" fontId="82" fillId="16" borderId="0" xfId="0" applyFont="1" applyFill="1" applyAlignment="1" applyProtection="1">
      <alignment vertical="top"/>
    </xf>
    <xf numFmtId="0" fontId="38" fillId="16" borderId="54" xfId="0" applyFont="1" applyFill="1" applyBorder="1" applyAlignment="1" applyProtection="1">
      <alignment horizontal="left" vertical="top"/>
    </xf>
    <xf numFmtId="0" fontId="5" fillId="12" borderId="36" xfId="2" applyFill="1" applyBorder="1" applyAlignment="1">
      <alignment horizontal="left" vertical="top" wrapText="1"/>
    </xf>
    <xf numFmtId="0" fontId="5" fillId="21" borderId="42" xfId="2" applyFill="1" applyBorder="1" applyAlignment="1">
      <alignment horizontal="left" vertical="top"/>
    </xf>
    <xf numFmtId="0" fontId="5" fillId="14" borderId="64" xfId="2" applyFill="1" applyBorder="1" applyAlignment="1" applyProtection="1">
      <alignment horizontal="left" vertical="top"/>
      <protection locked="0"/>
    </xf>
    <xf numFmtId="0" fontId="5" fillId="14" borderId="61" xfId="2" applyFill="1" applyBorder="1" applyAlignment="1" applyProtection="1">
      <alignment horizontal="left" vertical="top"/>
      <protection locked="0"/>
    </xf>
    <xf numFmtId="0" fontId="5" fillId="21" borderId="36" xfId="2" applyFill="1" applyBorder="1" applyAlignment="1">
      <alignment vertical="top"/>
    </xf>
    <xf numFmtId="0" fontId="5" fillId="21" borderId="60" xfId="2" applyFill="1" applyBorder="1" applyAlignment="1">
      <alignment vertical="top"/>
    </xf>
    <xf numFmtId="0" fontId="5" fillId="21" borderId="42" xfId="2" applyFill="1" applyBorder="1" applyAlignment="1">
      <alignment vertical="top"/>
    </xf>
    <xf numFmtId="0" fontId="5" fillId="21" borderId="42" xfId="2" applyFill="1" applyBorder="1" applyAlignment="1">
      <alignment vertical="top" wrapText="1"/>
    </xf>
    <xf numFmtId="0" fontId="5" fillId="21" borderId="25" xfId="2" applyFill="1" applyBorder="1" applyAlignment="1">
      <alignment vertical="top"/>
    </xf>
    <xf numFmtId="0" fontId="5" fillId="21" borderId="64" xfId="2" applyFill="1" applyBorder="1" applyAlignment="1">
      <alignment vertical="top"/>
    </xf>
    <xf numFmtId="0" fontId="68" fillId="0" borderId="0" xfId="0" applyFont="1" applyFill="1" applyAlignment="1" applyProtection="1">
      <alignment vertical="top" wrapText="1"/>
    </xf>
    <xf numFmtId="0" fontId="76" fillId="0" borderId="0" xfId="0" applyFont="1" applyFill="1" applyBorder="1" applyAlignment="1" applyProtection="1">
      <alignment vertical="top" wrapText="1"/>
    </xf>
    <xf numFmtId="0" fontId="5" fillId="16" borderId="0" xfId="2" applyFill="1" applyAlignment="1">
      <alignment vertical="top" wrapText="1"/>
    </xf>
    <xf numFmtId="0" fontId="2" fillId="16" borderId="0" xfId="2" applyFont="1" applyFill="1" applyAlignment="1">
      <alignment vertical="top" wrapText="1"/>
    </xf>
    <xf numFmtId="0" fontId="5" fillId="14" borderId="15"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0" fillId="4" borderId="0" xfId="0" applyFill="1" applyAlignment="1" applyProtection="1">
      <alignment wrapText="1"/>
    </xf>
    <xf numFmtId="0" fontId="5" fillId="0" borderId="0" xfId="0" quotePrefix="1" applyFont="1" applyAlignment="1" applyProtection="1">
      <alignment vertical="top"/>
    </xf>
    <xf numFmtId="0" fontId="74" fillId="16" borderId="0" xfId="0" applyFont="1" applyFill="1" applyAlignment="1" applyProtection="1">
      <alignment vertical="top"/>
    </xf>
    <xf numFmtId="0" fontId="74" fillId="0" borderId="0" xfId="0" applyFont="1" applyAlignment="1" applyProtection="1">
      <alignment horizontal="center" vertical="top"/>
    </xf>
    <xf numFmtId="0" fontId="74" fillId="0" borderId="0" xfId="0" applyFont="1" applyFill="1" applyAlignment="1" applyProtection="1">
      <alignment horizontal="center" vertical="top"/>
    </xf>
    <xf numFmtId="0" fontId="67" fillId="12" borderId="59" xfId="1" applyFont="1" applyFill="1" applyBorder="1" applyAlignment="1" applyProtection="1">
      <alignment vertical="top" wrapText="1"/>
    </xf>
    <xf numFmtId="0" fontId="5" fillId="12" borderId="0" xfId="2" applyFill="1" applyAlignment="1">
      <alignment vertical="top" wrapText="1"/>
    </xf>
    <xf numFmtId="0" fontId="5" fillId="13" borderId="0" xfId="0" applyFont="1" applyFill="1" applyAlignment="1" applyProtection="1">
      <alignment wrapText="1"/>
    </xf>
    <xf numFmtId="0" fontId="0" fillId="13" borderId="0" xfId="0" applyFont="1" applyFill="1" applyProtection="1"/>
    <xf numFmtId="0" fontId="67" fillId="0" borderId="24" xfId="1" applyFont="1" applyBorder="1" applyAlignment="1" applyProtection="1">
      <alignment vertical="top"/>
    </xf>
    <xf numFmtId="0" fontId="67" fillId="0" borderId="25" xfId="1" applyFont="1" applyBorder="1" applyAlignment="1" applyProtection="1">
      <alignment vertical="top"/>
    </xf>
    <xf numFmtId="0" fontId="5"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0" fontId="5" fillId="12" borderId="0" xfId="0" applyFont="1" applyFill="1" applyBorder="1" applyAlignment="1" applyProtection="1">
      <alignment horizontal="justify" vertical="top" wrapText="1"/>
    </xf>
    <xf numFmtId="0" fontId="5" fillId="12" borderId="29" xfId="0" applyFont="1" applyFill="1" applyBorder="1" applyAlignment="1" applyProtection="1">
      <alignment horizontal="justify" vertical="top" wrapText="1"/>
    </xf>
    <xf numFmtId="0" fontId="5" fillId="12" borderId="1" xfId="0" applyFont="1" applyFill="1" applyBorder="1" applyAlignment="1" applyProtection="1">
      <alignment horizontal="left" vertical="top" wrapText="1"/>
    </xf>
    <xf numFmtId="0" fontId="0" fillId="0" borderId="0" xfId="0" applyAlignment="1" applyProtection="1">
      <alignment vertical="top" wrapText="1"/>
    </xf>
    <xf numFmtId="0" fontId="5" fillId="12" borderId="0" xfId="0" applyFont="1" applyFill="1" applyBorder="1" applyAlignment="1" applyProtection="1">
      <alignment horizontal="left" vertical="top" wrapText="1"/>
    </xf>
    <xf numFmtId="0" fontId="5" fillId="12" borderId="29" xfId="0" applyFont="1" applyFill="1" applyBorder="1" applyAlignment="1" applyProtection="1">
      <alignment horizontal="left" vertical="top" wrapText="1"/>
    </xf>
    <xf numFmtId="0" fontId="5" fillId="0" borderId="29" xfId="0" applyFont="1" applyBorder="1" applyAlignment="1" applyProtection="1">
      <alignment vertical="top"/>
    </xf>
    <xf numFmtId="0" fontId="0" fillId="2" borderId="2" xfId="0" applyFill="1" applyBorder="1" applyAlignment="1" applyProtection="1">
      <alignment horizontal="left" vertical="top" wrapText="1"/>
    </xf>
    <xf numFmtId="0" fontId="36" fillId="18"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36"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67" fillId="0" borderId="59" xfId="1" applyFont="1" applyBorder="1" applyAlignment="1" applyProtection="1">
      <alignment vertical="top"/>
    </xf>
    <xf numFmtId="0" fontId="68" fillId="16" borderId="0" xfId="0" applyFont="1" applyFill="1" applyAlignment="1" applyProtection="1">
      <alignment horizontal="left" vertical="top" wrapText="1"/>
    </xf>
    <xf numFmtId="0" fontId="2" fillId="0" borderId="35" xfId="0" applyFont="1" applyBorder="1" applyAlignment="1" applyProtection="1">
      <alignment horizontal="left" vertical="top" wrapText="1"/>
    </xf>
    <xf numFmtId="0" fontId="2" fillId="0" borderId="25" xfId="0" applyFont="1" applyBorder="1" applyAlignment="1" applyProtection="1">
      <alignment vertical="top" wrapText="1"/>
    </xf>
    <xf numFmtId="0" fontId="2" fillId="12" borderId="59" xfId="0" applyFont="1" applyFill="1" applyBorder="1" applyAlignment="1" applyProtection="1">
      <alignment vertical="top" wrapText="1"/>
    </xf>
    <xf numFmtId="0" fontId="2" fillId="0" borderId="37" xfId="0" applyFont="1" applyBorder="1" applyAlignment="1" applyProtection="1">
      <alignment vertical="top" wrapText="1"/>
    </xf>
    <xf numFmtId="0" fontId="25" fillId="0" borderId="28" xfId="0" applyFont="1" applyFill="1" applyBorder="1" applyAlignment="1" applyProtection="1">
      <alignment horizontal="left" vertical="top" wrapText="1"/>
    </xf>
    <xf numFmtId="0" fontId="25" fillId="12" borderId="28" xfId="0" applyFont="1" applyFill="1" applyBorder="1" applyAlignment="1" applyProtection="1">
      <alignment horizontal="left" vertical="top" wrapText="1"/>
    </xf>
    <xf numFmtId="0" fontId="74" fillId="16" borderId="0" xfId="0" applyFont="1" applyFill="1" applyAlignment="1" applyProtection="1">
      <alignment horizontal="left" vertical="top" wrapText="1"/>
    </xf>
    <xf numFmtId="0" fontId="22" fillId="14" borderId="13" xfId="2" applyFont="1" applyFill="1" applyBorder="1" applyAlignment="1" applyProtection="1">
      <alignment horizontal="left" vertical="top" wrapText="1"/>
      <protection locked="0"/>
    </xf>
    <xf numFmtId="0" fontId="22" fillId="14" borderId="46" xfId="2" applyFont="1" applyFill="1" applyBorder="1" applyAlignment="1" applyProtection="1">
      <alignment horizontal="left" vertical="top" wrapText="1"/>
      <protection locked="0"/>
    </xf>
    <xf numFmtId="0" fontId="5" fillId="12" borderId="70" xfId="2" quotePrefix="1" applyFill="1" applyBorder="1" applyAlignment="1">
      <alignment vertical="top" wrapText="1"/>
    </xf>
    <xf numFmtId="0" fontId="5" fillId="12" borderId="47" xfId="2" quotePrefix="1" applyFill="1" applyBorder="1" applyAlignment="1">
      <alignment vertical="top" wrapText="1"/>
    </xf>
    <xf numFmtId="0" fontId="25" fillId="0" borderId="28" xfId="2" applyFont="1" applyBorder="1" applyAlignment="1">
      <alignment horizontal="left" vertical="top" wrapText="1"/>
    </xf>
    <xf numFmtId="0" fontId="74" fillId="0" borderId="0" xfId="2" applyFont="1" applyAlignment="1">
      <alignment vertical="top" wrapText="1"/>
    </xf>
    <xf numFmtId="0" fontId="5" fillId="14" borderId="36" xfId="2" applyFill="1" applyBorder="1" applyAlignment="1" applyProtection="1">
      <alignment horizontal="left" vertical="top" wrapText="1"/>
      <protection locked="0"/>
    </xf>
    <xf numFmtId="0" fontId="5" fillId="14" borderId="42" xfId="2" applyFill="1" applyBorder="1" applyAlignment="1" applyProtection="1">
      <alignment horizontal="left" vertical="top" wrapText="1"/>
      <protection locked="0"/>
    </xf>
    <xf numFmtId="0" fontId="2" fillId="0" borderId="25" xfId="2" applyFont="1" applyBorder="1" applyAlignment="1">
      <alignment vertical="top" wrapText="1"/>
    </xf>
    <xf numFmtId="0" fontId="25" fillId="12" borderId="0" xfId="2" applyFont="1" applyFill="1" applyBorder="1" applyAlignment="1">
      <alignment vertical="top" wrapText="1"/>
    </xf>
    <xf numFmtId="0" fontId="2" fillId="12" borderId="25" xfId="2" applyFont="1" applyFill="1" applyBorder="1" applyAlignment="1">
      <alignment vertical="top" wrapText="1"/>
    </xf>
    <xf numFmtId="0" fontId="2" fillId="0" borderId="24" xfId="2" applyFont="1" applyBorder="1" applyAlignment="1">
      <alignment vertical="top" wrapText="1"/>
    </xf>
    <xf numFmtId="0" fontId="25" fillId="0" borderId="0" xfId="2" applyFont="1" applyAlignment="1">
      <alignment vertical="top" wrapText="1"/>
    </xf>
    <xf numFmtId="0" fontId="2" fillId="0" borderId="22" xfId="2" applyFont="1" applyBorder="1" applyAlignment="1">
      <alignment vertical="top" wrapText="1"/>
    </xf>
    <xf numFmtId="0" fontId="5" fillId="14" borderId="36" xfId="2" applyFill="1" applyBorder="1" applyAlignment="1" applyProtection="1">
      <alignment horizontal="left" vertical="top"/>
      <protection locked="0"/>
    </xf>
    <xf numFmtId="0" fontId="5" fillId="14" borderId="42" xfId="2" applyFill="1" applyBorder="1" applyAlignment="1" applyProtection="1">
      <alignment horizontal="left" vertical="top"/>
      <protection locked="0"/>
    </xf>
    <xf numFmtId="0" fontId="3" fillId="14" borderId="42" xfId="2"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24" fillId="0" borderId="0" xfId="2" applyFont="1" applyAlignment="1">
      <alignment vertical="top" wrapText="1"/>
    </xf>
    <xf numFmtId="0" fontId="3" fillId="14" borderId="42" xfId="0" applyFont="1" applyFill="1" applyBorder="1" applyAlignment="1" applyProtection="1">
      <alignment horizontal="left" vertical="top" wrapText="1"/>
      <protection locked="0"/>
    </xf>
    <xf numFmtId="0" fontId="5" fillId="14" borderId="36" xfId="0" applyFont="1" applyFill="1" applyBorder="1" applyAlignment="1" applyProtection="1">
      <alignment vertical="top" wrapText="1"/>
      <protection locked="0"/>
    </xf>
    <xf numFmtId="0" fontId="5" fillId="14" borderId="42" xfId="0" applyFont="1" applyFill="1" applyBorder="1" applyAlignment="1" applyProtection="1">
      <alignment vertical="top" wrapText="1"/>
      <protection locked="0"/>
    </xf>
    <xf numFmtId="0" fontId="2" fillId="12" borderId="25" xfId="0" applyFont="1" applyFill="1" applyBorder="1" applyAlignment="1" applyProtection="1">
      <alignment vertical="top" wrapText="1"/>
    </xf>
    <xf numFmtId="0" fontId="5" fillId="12" borderId="42" xfId="0" applyFont="1" applyFill="1" applyBorder="1" applyAlignment="1" applyProtection="1">
      <alignment vertical="top" wrapText="1"/>
    </xf>
    <xf numFmtId="0" fontId="2" fillId="0" borderId="24" xfId="0" applyFont="1" applyBorder="1" applyAlignment="1" applyProtection="1">
      <alignment vertical="top" wrapText="1"/>
    </xf>
    <xf numFmtId="0" fontId="25" fillId="12" borderId="0" xfId="0" applyFont="1" applyFill="1" applyBorder="1" applyAlignment="1" applyProtection="1">
      <alignment vertical="top" wrapText="1"/>
    </xf>
    <xf numFmtId="0" fontId="3" fillId="14" borderId="60" xfId="0" applyFont="1" applyFill="1" applyBorder="1" applyAlignment="1" applyProtection="1">
      <alignment horizontal="left" vertical="top" wrapText="1"/>
      <protection locked="0"/>
    </xf>
    <xf numFmtId="0" fontId="24" fillId="0" borderId="0" xfId="0" applyFont="1" applyFill="1" applyAlignment="1" applyProtection="1">
      <alignment vertical="top" wrapText="1"/>
    </xf>
    <xf numFmtId="0" fontId="5" fillId="14" borderId="64" xfId="0" applyFont="1" applyFill="1" applyBorder="1" applyAlignment="1" applyProtection="1">
      <alignment vertical="top" wrapText="1"/>
      <protection locked="0"/>
    </xf>
    <xf numFmtId="0" fontId="5" fillId="14" borderId="61" xfId="0" applyFont="1" applyFill="1" applyBorder="1" applyAlignment="1" applyProtection="1">
      <alignment vertical="top" wrapText="1"/>
      <protection locked="0"/>
    </xf>
    <xf numFmtId="0" fontId="5" fillId="14" borderId="42" xfId="0" applyFont="1" applyFill="1" applyBorder="1" applyAlignment="1" applyProtection="1">
      <alignment vertical="top"/>
      <protection locked="0"/>
    </xf>
    <xf numFmtId="0" fontId="25" fillId="0" borderId="28" xfId="0" applyFont="1" applyFill="1" applyBorder="1" applyAlignment="1" applyProtection="1">
      <alignment vertical="top" wrapText="1"/>
    </xf>
    <xf numFmtId="0" fontId="25" fillId="0" borderId="0" xfId="0" applyFont="1" applyFill="1" applyBorder="1" applyAlignment="1" applyProtection="1">
      <alignment vertical="top" wrapText="1"/>
    </xf>
    <xf numFmtId="0" fontId="76" fillId="0" borderId="0" xfId="0" applyFont="1" applyFill="1" applyBorder="1" applyAlignment="1" applyProtection="1">
      <alignment horizontal="left" vertical="top" wrapText="1"/>
    </xf>
    <xf numFmtId="0" fontId="74" fillId="0" borderId="0" xfId="0" applyFont="1" applyFill="1" applyBorder="1" applyAlignment="1" applyProtection="1">
      <alignment vertical="top" wrapText="1"/>
    </xf>
    <xf numFmtId="0" fontId="5" fillId="14" borderId="60" xfId="0" applyFont="1" applyFill="1" applyBorder="1" applyAlignment="1" applyProtection="1">
      <alignment horizontal="left" vertical="top" wrapText="1"/>
      <protection locked="0"/>
    </xf>
    <xf numFmtId="0" fontId="2" fillId="0" borderId="0" xfId="0" applyFont="1" applyAlignment="1" applyProtection="1">
      <alignment horizontal="left" vertical="top"/>
    </xf>
    <xf numFmtId="0" fontId="25" fillId="0" borderId="0" xfId="0" applyFont="1" applyFill="1" applyBorder="1" applyAlignment="1" applyProtection="1">
      <alignment horizontal="left" vertical="top" wrapText="1"/>
    </xf>
    <xf numFmtId="0" fontId="6" fillId="0" borderId="0" xfId="0" applyFont="1" applyAlignment="1" applyProtection="1">
      <alignment vertical="top" wrapText="1"/>
    </xf>
    <xf numFmtId="0" fontId="30" fillId="0" borderId="0" xfId="0" applyFont="1" applyBorder="1" applyAlignment="1" applyProtection="1">
      <alignment vertical="top" wrapText="1"/>
    </xf>
    <xf numFmtId="0" fontId="30" fillId="0" borderId="0" xfId="0" applyFont="1" applyBorder="1" applyAlignment="1" applyProtection="1">
      <alignment horizontal="left" vertical="top" wrapText="1"/>
    </xf>
    <xf numFmtId="0" fontId="2" fillId="0" borderId="0" xfId="0" applyFont="1" applyAlignment="1" applyProtection="1">
      <alignment vertical="top" wrapText="1"/>
    </xf>
    <xf numFmtId="0" fontId="39" fillId="11" borderId="23" xfId="0" applyFont="1" applyFill="1" applyBorder="1" applyAlignment="1" applyProtection="1">
      <alignment horizontal="left" vertical="top" wrapText="1"/>
    </xf>
    <xf numFmtId="0" fontId="39" fillId="11" borderId="19" xfId="0" applyFont="1" applyFill="1" applyBorder="1" applyAlignment="1" applyProtection="1">
      <alignment horizontal="left" vertical="top" wrapText="1"/>
    </xf>
    <xf numFmtId="0" fontId="39" fillId="11" borderId="13" xfId="0" applyFont="1" applyFill="1" applyBorder="1" applyAlignment="1" applyProtection="1">
      <alignment horizontal="left" vertical="top" wrapText="1"/>
    </xf>
    <xf numFmtId="0" fontId="39" fillId="11" borderId="15" xfId="0" applyFont="1" applyFill="1" applyBorder="1" applyAlignment="1" applyProtection="1">
      <alignment horizontal="left" vertical="top" wrapText="1"/>
    </xf>
    <xf numFmtId="0" fontId="39" fillId="11" borderId="41" xfId="0" applyFont="1" applyFill="1" applyBorder="1" applyAlignment="1" applyProtection="1">
      <alignment horizontal="left" vertical="top" wrapText="1"/>
    </xf>
    <xf numFmtId="0" fontId="39" fillId="11" borderId="71" xfId="0" applyFont="1" applyFill="1" applyBorder="1" applyAlignment="1" applyProtection="1">
      <alignment horizontal="left" vertical="top" wrapText="1"/>
    </xf>
    <xf numFmtId="0" fontId="39" fillId="11" borderId="50" xfId="0" applyFont="1" applyFill="1" applyBorder="1" applyAlignment="1" applyProtection="1">
      <alignment horizontal="left" vertical="top" wrapText="1"/>
    </xf>
    <xf numFmtId="0" fontId="39" fillId="11" borderId="54" xfId="0" applyFont="1" applyFill="1" applyBorder="1" applyAlignment="1" applyProtection="1">
      <alignment horizontal="left" vertical="top" wrapText="1"/>
    </xf>
    <xf numFmtId="0" fontId="39" fillId="11" borderId="21" xfId="0" applyFont="1" applyFill="1" applyBorder="1" applyAlignment="1" applyProtection="1">
      <alignment horizontal="left" vertical="top" wrapText="1"/>
    </xf>
    <xf numFmtId="0" fontId="39" fillId="11" borderId="0" xfId="0" applyFont="1" applyFill="1" applyBorder="1" applyAlignment="1" applyProtection="1">
      <alignment horizontal="left" vertical="top" wrapText="1"/>
    </xf>
    <xf numFmtId="0" fontId="39" fillId="11" borderId="15" xfId="0" applyFont="1" applyFill="1" applyBorder="1" applyAlignment="1" applyProtection="1">
      <alignment horizontal="left" vertical="top"/>
    </xf>
    <xf numFmtId="0" fontId="5" fillId="14" borderId="42" xfId="0" applyFont="1" applyFill="1" applyBorder="1" applyAlignment="1" applyProtection="1">
      <alignment horizontal="left" vertical="top"/>
      <protection locked="0"/>
    </xf>
    <xf numFmtId="0" fontId="5" fillId="14" borderId="62" xfId="0" applyFont="1" applyFill="1" applyBorder="1" applyAlignment="1" applyProtection="1">
      <alignment horizontal="left" vertical="top"/>
      <protection locked="0"/>
    </xf>
    <xf numFmtId="0" fontId="5" fillId="14" borderId="62" xfId="0" applyFont="1" applyFill="1" applyBorder="1" applyAlignment="1" applyProtection="1">
      <alignment vertical="top"/>
      <protection locked="0"/>
    </xf>
    <xf numFmtId="0" fontId="5" fillId="0" borderId="0" xfId="0" applyFont="1" applyFill="1" applyBorder="1" applyAlignment="1" applyProtection="1">
      <alignment vertical="top" wrapText="1"/>
    </xf>
    <xf numFmtId="0" fontId="25" fillId="0" borderId="28" xfId="0" applyFont="1" applyBorder="1" applyAlignment="1" applyProtection="1">
      <alignment vertical="top" wrapText="1"/>
    </xf>
    <xf numFmtId="0" fontId="23" fillId="0" borderId="28" xfId="0" applyFont="1" applyBorder="1" applyAlignment="1" applyProtection="1">
      <alignment vertical="top" wrapText="1"/>
    </xf>
    <xf numFmtId="0" fontId="5" fillId="14" borderId="42" xfId="0" applyFont="1" applyFill="1" applyBorder="1" applyAlignment="1" applyProtection="1">
      <alignment horizontal="left" vertical="top" wrapText="1"/>
    </xf>
    <xf numFmtId="0" fontId="0" fillId="0" borderId="72" xfId="0" applyFill="1" applyBorder="1" applyAlignment="1" applyProtection="1">
      <alignment horizontal="left" vertical="top"/>
    </xf>
    <xf numFmtId="0" fontId="0" fillId="0" borderId="44" xfId="0" applyFill="1" applyBorder="1" applyAlignment="1" applyProtection="1">
      <alignment horizontal="left" vertical="top"/>
    </xf>
    <xf numFmtId="0" fontId="0" fillId="0" borderId="73" xfId="0" applyFill="1" applyBorder="1" applyAlignment="1" applyProtection="1">
      <alignment horizontal="left" vertical="top"/>
    </xf>
    <xf numFmtId="0" fontId="0" fillId="13" borderId="74" xfId="0" applyFill="1" applyBorder="1" applyAlignment="1" applyProtection="1">
      <alignment horizontal="left" vertical="top"/>
    </xf>
    <xf numFmtId="0" fontId="0" fillId="13" borderId="43" xfId="0" applyFill="1" applyBorder="1" applyAlignment="1" applyProtection="1">
      <alignment horizontal="left" vertical="top"/>
    </xf>
    <xf numFmtId="0" fontId="0" fillId="13" borderId="75" xfId="0" applyFill="1" applyBorder="1" applyAlignment="1" applyProtection="1">
      <alignment horizontal="left" vertical="top"/>
    </xf>
    <xf numFmtId="0" fontId="0" fillId="13" borderId="76" xfId="0" applyFill="1" applyBorder="1" applyAlignment="1" applyProtection="1">
      <alignment horizontal="left" vertical="top"/>
    </xf>
    <xf numFmtId="0" fontId="0" fillId="13" borderId="44" xfId="0" applyFill="1" applyBorder="1" applyAlignment="1" applyProtection="1">
      <alignment horizontal="left" vertical="top"/>
    </xf>
    <xf numFmtId="0" fontId="0" fillId="13" borderId="77" xfId="0" applyFill="1" applyBorder="1" applyAlignment="1" applyProtection="1">
      <alignment horizontal="left" vertical="top"/>
    </xf>
    <xf numFmtId="0" fontId="5"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0" fontId="0" fillId="0" borderId="78" xfId="0" applyFill="1" applyBorder="1" applyAlignment="1" applyProtection="1">
      <alignment horizontal="left" vertical="top"/>
    </xf>
    <xf numFmtId="0" fontId="0" fillId="0" borderId="43" xfId="0" applyFill="1" applyBorder="1" applyAlignment="1" applyProtection="1">
      <alignment horizontal="left" vertical="top"/>
    </xf>
    <xf numFmtId="0" fontId="0" fillId="0" borderId="79" xfId="0" applyFill="1" applyBorder="1" applyAlignment="1" applyProtection="1">
      <alignment horizontal="left" vertical="top"/>
    </xf>
    <xf numFmtId="0" fontId="31" fillId="0" borderId="0" xfId="0" applyFont="1" applyAlignment="1" applyProtection="1">
      <alignment vertical="top" wrapText="1"/>
    </xf>
    <xf numFmtId="0" fontId="0" fillId="0" borderId="0" xfId="0" applyAlignment="1" applyProtection="1">
      <alignment vertical="top" wrapText="1"/>
    </xf>
    <xf numFmtId="0" fontId="5" fillId="12" borderId="0" xfId="0" applyFont="1" applyFill="1" applyBorder="1" applyAlignment="1" applyProtection="1">
      <alignment horizontal="justify" vertical="top" wrapText="1"/>
    </xf>
    <xf numFmtId="0" fontId="5" fillId="12" borderId="29" xfId="0" applyFont="1" applyFill="1" applyBorder="1" applyAlignment="1" applyProtection="1">
      <alignment horizontal="justify" vertical="top" wrapText="1"/>
    </xf>
    <xf numFmtId="0" fontId="25" fillId="10" borderId="26" xfId="0" applyFont="1" applyFill="1" applyBorder="1" applyAlignment="1" applyProtection="1">
      <alignment horizontal="left" vertical="top" wrapText="1"/>
    </xf>
    <xf numFmtId="0" fontId="0" fillId="0" borderId="1" xfId="0" applyBorder="1" applyAlignment="1" applyProtection="1">
      <alignment vertical="top"/>
    </xf>
    <xf numFmtId="0" fontId="0" fillId="0" borderId="27" xfId="0" applyBorder="1" applyAlignment="1" applyProtection="1">
      <alignment vertical="top"/>
    </xf>
    <xf numFmtId="0" fontId="25" fillId="10" borderId="30" xfId="0" applyFont="1" applyFill="1" applyBorder="1" applyAlignment="1" applyProtection="1">
      <alignment horizontal="left" vertical="top" wrapText="1"/>
    </xf>
    <xf numFmtId="0" fontId="25" fillId="10" borderId="2" xfId="0" applyFont="1" applyFill="1" applyBorder="1" applyAlignment="1" applyProtection="1">
      <alignment horizontal="left" vertical="top" wrapText="1"/>
    </xf>
    <xf numFmtId="0" fontId="25" fillId="10" borderId="31" xfId="0" applyFont="1" applyFill="1" applyBorder="1" applyAlignment="1" applyProtection="1">
      <alignment horizontal="left" vertical="top" wrapText="1"/>
    </xf>
    <xf numFmtId="0" fontId="66" fillId="0" borderId="0" xfId="1" applyAlignment="1" applyProtection="1">
      <alignment horizontal="left" vertical="top"/>
    </xf>
    <xf numFmtId="0" fontId="5" fillId="12" borderId="0" xfId="0" applyFont="1" applyFill="1" applyBorder="1" applyAlignment="1" applyProtection="1">
      <alignment horizontal="left" vertical="top" wrapText="1"/>
    </xf>
    <xf numFmtId="0" fontId="5" fillId="12" borderId="29" xfId="0" applyFont="1" applyFill="1" applyBorder="1" applyAlignment="1" applyProtection="1">
      <alignment horizontal="left" vertical="top" wrapText="1"/>
    </xf>
    <xf numFmtId="0" fontId="2" fillId="0" borderId="0" xfId="0" applyFont="1" applyAlignment="1" applyProtection="1">
      <alignment horizontal="justify" vertical="top" wrapText="1"/>
    </xf>
    <xf numFmtId="0" fontId="67" fillId="0" borderId="0" xfId="1" applyFont="1" applyBorder="1" applyAlignment="1" applyProtection="1">
      <alignment vertical="top"/>
    </xf>
    <xf numFmtId="0" fontId="5" fillId="0" borderId="0" xfId="0" applyFont="1" applyBorder="1" applyAlignment="1" applyProtection="1">
      <alignment vertical="top"/>
    </xf>
    <xf numFmtId="0" fontId="5" fillId="0" borderId="29" xfId="0" applyFont="1" applyBorder="1" applyAlignment="1" applyProtection="1">
      <alignment vertical="top"/>
    </xf>
    <xf numFmtId="0" fontId="3" fillId="12" borderId="0" xfId="0" applyFont="1" applyFill="1" applyBorder="1" applyAlignment="1" applyProtection="1">
      <alignment horizontal="justify" vertical="top" wrapText="1"/>
    </xf>
    <xf numFmtId="0" fontId="3" fillId="12" borderId="29" xfId="0" applyFont="1" applyFill="1" applyBorder="1" applyAlignment="1" applyProtection="1">
      <alignment horizontal="justify" vertical="top" wrapText="1"/>
    </xf>
    <xf numFmtId="0" fontId="25" fillId="10" borderId="28" xfId="0" applyFont="1" applyFill="1" applyBorder="1" applyAlignment="1" applyProtection="1">
      <alignment horizontal="left" vertical="top" wrapText="1"/>
    </xf>
    <xf numFmtId="0" fontId="25" fillId="10" borderId="0" xfId="0" applyFont="1" applyFill="1" applyBorder="1" applyAlignment="1" applyProtection="1">
      <alignment horizontal="left" vertical="top" wrapText="1"/>
    </xf>
    <xf numFmtId="0" fontId="25" fillId="10" borderId="29" xfId="0" applyFont="1" applyFill="1" applyBorder="1" applyAlignment="1" applyProtection="1">
      <alignment horizontal="left" vertical="top" wrapText="1"/>
    </xf>
    <xf numFmtId="0" fontId="0" fillId="0" borderId="0" xfId="0" applyBorder="1" applyAlignment="1" applyProtection="1">
      <alignment horizontal="justify" vertical="top" wrapText="1"/>
    </xf>
    <xf numFmtId="0" fontId="0" fillId="0" borderId="29" xfId="0" applyBorder="1" applyAlignment="1" applyProtection="1">
      <alignment horizontal="justify" vertical="top" wrapText="1"/>
    </xf>
    <xf numFmtId="0" fontId="2" fillId="2" borderId="26"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27" xfId="0"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0" fillId="2" borderId="2" xfId="0"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67" fillId="12" borderId="0" xfId="1" applyFont="1" applyFill="1" applyBorder="1" applyAlignment="1" applyProtection="1">
      <alignment horizontal="justify" vertical="top" wrapText="1"/>
    </xf>
    <xf numFmtId="0" fontId="5" fillId="12" borderId="0" xfId="0" applyFont="1" applyFill="1" applyBorder="1" applyAlignment="1" applyProtection="1">
      <alignment horizontal="justify" vertical="top"/>
    </xf>
    <xf numFmtId="0" fontId="5" fillId="12" borderId="29" xfId="0" applyFont="1" applyFill="1" applyBorder="1" applyAlignment="1" applyProtection="1">
      <alignment horizontal="justify" vertical="top"/>
    </xf>
    <xf numFmtId="0" fontId="5" fillId="12" borderId="1" xfId="0" applyFont="1" applyFill="1" applyBorder="1" applyAlignment="1" applyProtection="1">
      <alignment horizontal="left" vertical="top" wrapText="1"/>
    </xf>
    <xf numFmtId="0" fontId="5" fillId="12" borderId="2" xfId="0" applyFont="1" applyFill="1" applyBorder="1" applyAlignment="1" applyProtection="1">
      <alignment horizontal="left" vertical="top" wrapText="1"/>
    </xf>
    <xf numFmtId="0" fontId="0" fillId="12" borderId="2" xfId="0" applyFill="1" applyBorder="1" applyAlignment="1" applyProtection="1">
      <alignment horizontal="left" vertical="top" wrapText="1"/>
    </xf>
    <xf numFmtId="0" fontId="67" fillId="0" borderId="2" xfId="1" applyFont="1" applyBorder="1" applyAlignment="1" applyProtection="1">
      <alignment vertical="top" wrapText="1"/>
    </xf>
    <xf numFmtId="0" fontId="5" fillId="0" borderId="2" xfId="0" applyFont="1" applyBorder="1" applyAlignment="1" applyProtection="1">
      <alignment vertical="top" wrapText="1"/>
    </xf>
    <xf numFmtId="0" fontId="5" fillId="0" borderId="31" xfId="0" applyFont="1" applyBorder="1" applyAlignment="1" applyProtection="1">
      <alignment vertical="top" wrapText="1"/>
    </xf>
    <xf numFmtId="0" fontId="36" fillId="18" borderId="0" xfId="0" applyFont="1" applyFill="1" applyBorder="1" applyAlignment="1" applyProtection="1">
      <alignment horizontal="left" vertical="top" wrapText="1"/>
    </xf>
    <xf numFmtId="0" fontId="5" fillId="18" borderId="0" xfId="0" applyFont="1" applyFill="1" applyBorder="1" applyAlignment="1" applyProtection="1">
      <alignment horizontal="left" vertical="top" wrapText="1"/>
    </xf>
    <xf numFmtId="0" fontId="5" fillId="18" borderId="29" xfId="0" applyFont="1" applyFill="1" applyBorder="1" applyAlignment="1" applyProtection="1">
      <alignment horizontal="left" vertical="top" wrapText="1"/>
    </xf>
    <xf numFmtId="0" fontId="67" fillId="0" borderId="2" xfId="1" applyFont="1" applyBorder="1" applyAlignment="1" applyProtection="1">
      <alignment vertical="top"/>
    </xf>
    <xf numFmtId="0" fontId="5" fillId="0" borderId="2" xfId="0" applyFont="1" applyBorder="1" applyAlignment="1" applyProtection="1">
      <alignment vertical="top"/>
    </xf>
    <xf numFmtId="0" fontId="5" fillId="0" borderId="31" xfId="0" applyFont="1" applyBorder="1" applyAlignment="1" applyProtection="1">
      <alignment vertical="top"/>
    </xf>
    <xf numFmtId="0" fontId="0" fillId="12" borderId="0" xfId="0"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60" xfId="0" applyFont="1" applyBorder="1" applyAlignment="1" applyProtection="1">
      <alignment horizontal="left" vertical="top" wrapText="1"/>
    </xf>
    <xf numFmtId="0" fontId="2" fillId="0" borderId="36"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49" xfId="0" applyFont="1" applyBorder="1" applyAlignment="1" applyProtection="1">
      <alignment horizontal="left" vertical="top" wrapText="1"/>
    </xf>
    <xf numFmtId="0" fontId="2" fillId="0" borderId="61"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67" fillId="0" borderId="35" xfId="1" applyFont="1" applyBorder="1" applyAlignment="1" applyProtection="1">
      <alignment vertical="top"/>
    </xf>
    <xf numFmtId="0" fontId="67" fillId="0" borderId="59" xfId="1" applyFont="1" applyBorder="1" applyAlignment="1" applyProtection="1">
      <alignment vertical="top"/>
    </xf>
    <xf numFmtId="0" fontId="5" fillId="0" borderId="63" xfId="0" applyFont="1" applyBorder="1" applyAlignment="1" applyProtection="1">
      <alignment horizontal="left" vertical="top" wrapText="1"/>
    </xf>
    <xf numFmtId="0" fontId="5" fillId="0" borderId="62" xfId="0" applyFont="1" applyBorder="1" applyAlignment="1" applyProtection="1">
      <alignment horizontal="left" vertical="top" wrapText="1"/>
    </xf>
    <xf numFmtId="0" fontId="6" fillId="18" borderId="30" xfId="0" applyFont="1" applyFill="1" applyBorder="1" applyAlignment="1" applyProtection="1">
      <alignment horizontal="left" vertical="top" wrapText="1"/>
    </xf>
    <xf numFmtId="0" fontId="6" fillId="18" borderId="31" xfId="0" applyFont="1" applyFill="1" applyBorder="1" applyAlignment="1" applyProtection="1">
      <alignment horizontal="left" vertical="top" wrapText="1"/>
    </xf>
    <xf numFmtId="0" fontId="2" fillId="0" borderId="26" xfId="0" applyFont="1" applyBorder="1" applyAlignment="1" applyProtection="1">
      <alignment horizontal="left" vertical="top" wrapText="1"/>
    </xf>
    <xf numFmtId="0" fontId="2" fillId="0" borderId="27" xfId="0" applyFont="1" applyBorder="1" applyAlignment="1" applyProtection="1">
      <alignment horizontal="left" vertical="top" wrapText="1"/>
    </xf>
    <xf numFmtId="0" fontId="6" fillId="18" borderId="26" xfId="0" applyFont="1" applyFill="1" applyBorder="1" applyAlignment="1" applyProtection="1">
      <alignment horizontal="left" vertical="top" wrapText="1"/>
    </xf>
    <xf numFmtId="0" fontId="6" fillId="18" borderId="27" xfId="0" applyFont="1" applyFill="1" applyBorder="1" applyAlignment="1" applyProtection="1">
      <alignment horizontal="left" vertical="top" wrapText="1"/>
    </xf>
    <xf numFmtId="0" fontId="2" fillId="0" borderId="0" xfId="0" applyFont="1" applyAlignment="1" applyProtection="1">
      <alignment horizontal="left"/>
    </xf>
    <xf numFmtId="0" fontId="68" fillId="16" borderId="0" xfId="0" applyFont="1" applyFill="1" applyAlignment="1" applyProtection="1">
      <alignment horizontal="left" vertical="top" wrapText="1"/>
    </xf>
    <xf numFmtId="0" fontId="2" fillId="0" borderId="26" xfId="0" applyFont="1" applyFill="1" applyBorder="1" applyAlignment="1" applyProtection="1">
      <alignment horizontal="center" vertical="top"/>
    </xf>
    <xf numFmtId="0" fontId="2" fillId="0" borderId="27" xfId="0" applyFont="1" applyFill="1" applyBorder="1" applyAlignment="1" applyProtection="1">
      <alignment horizontal="center" vertical="top"/>
    </xf>
    <xf numFmtId="0" fontId="2" fillId="0" borderId="6" xfId="0" applyFont="1" applyFill="1" applyBorder="1" applyAlignment="1" applyProtection="1">
      <alignment horizontal="center" vertical="top"/>
    </xf>
    <xf numFmtId="0" fontId="2" fillId="0" borderId="8" xfId="0" applyFont="1" applyFill="1" applyBorder="1" applyAlignment="1" applyProtection="1">
      <alignment horizontal="center" vertical="top"/>
    </xf>
    <xf numFmtId="0" fontId="2" fillId="0" borderId="59" xfId="0" applyFont="1" applyFill="1" applyBorder="1" applyAlignment="1" applyProtection="1">
      <alignment vertical="top" wrapText="1"/>
    </xf>
    <xf numFmtId="0" fontId="2" fillId="0" borderId="25" xfId="0" applyFont="1" applyFill="1" applyBorder="1" applyAlignment="1" applyProtection="1">
      <alignment vertical="top" wrapText="1"/>
    </xf>
    <xf numFmtId="0" fontId="2" fillId="0" borderId="81" xfId="0" applyFont="1" applyBorder="1" applyAlignment="1" applyProtection="1">
      <alignment horizontal="left" vertical="top" wrapText="1"/>
    </xf>
    <xf numFmtId="0" fontId="2" fillId="0" borderId="59" xfId="0" applyFont="1" applyBorder="1" applyAlignment="1" applyProtection="1">
      <alignment horizontal="left" vertical="top" wrapText="1"/>
    </xf>
    <xf numFmtId="0" fontId="5" fillId="14" borderId="56" xfId="0" applyFont="1" applyFill="1" applyBorder="1" applyAlignment="1" applyProtection="1">
      <alignment horizontal="left" vertical="top" wrapText="1"/>
      <protection locked="0"/>
    </xf>
    <xf numFmtId="0" fontId="5" fillId="14" borderId="62" xfId="0" applyFont="1" applyFill="1" applyBorder="1" applyAlignment="1" applyProtection="1">
      <alignment horizontal="left" vertical="top" wrapText="1"/>
      <protection locked="0"/>
    </xf>
    <xf numFmtId="0" fontId="2" fillId="0" borderId="35" xfId="0" applyFont="1" applyBorder="1" applyAlignment="1" applyProtection="1">
      <alignment vertical="top" wrapText="1"/>
    </xf>
    <xf numFmtId="0" fontId="2" fillId="0" borderId="80" xfId="0" applyFont="1" applyBorder="1" applyAlignment="1" applyProtection="1">
      <alignment vertical="top" wrapText="1"/>
    </xf>
    <xf numFmtId="0" fontId="10" fillId="0" borderId="80" xfId="0" applyFont="1" applyBorder="1" applyAlignment="1" applyProtection="1">
      <alignment horizontal="left" vertical="top" wrapText="1"/>
    </xf>
    <xf numFmtId="0" fontId="10" fillId="0" borderId="59" xfId="0" applyFont="1" applyBorder="1" applyAlignment="1" applyProtection="1">
      <alignment horizontal="left" vertical="top" wrapText="1"/>
    </xf>
    <xf numFmtId="0" fontId="5" fillId="14" borderId="63" xfId="0" applyFont="1" applyFill="1" applyBorder="1" applyAlignment="1" applyProtection="1">
      <alignment horizontal="left" vertical="top" wrapText="1"/>
      <protection locked="0"/>
    </xf>
    <xf numFmtId="0" fontId="5" fillId="14" borderId="82" xfId="0" applyFont="1" applyFill="1" applyBorder="1" applyAlignment="1" applyProtection="1">
      <alignment horizontal="left" vertical="top" wrapText="1"/>
      <protection locked="0"/>
    </xf>
    <xf numFmtId="0" fontId="2" fillId="0" borderId="35" xfId="0" applyFont="1" applyBorder="1" applyAlignment="1" applyProtection="1">
      <alignment horizontal="left" vertical="top" wrapText="1"/>
    </xf>
    <xf numFmtId="0" fontId="2" fillId="0" borderId="80" xfId="0" applyFont="1" applyBorder="1" applyAlignment="1" applyProtection="1">
      <alignment horizontal="left" vertical="top" wrapText="1"/>
    </xf>
    <xf numFmtId="0" fontId="2" fillId="0" borderId="25" xfId="0" applyFont="1" applyBorder="1" applyAlignment="1" applyProtection="1">
      <alignment vertical="top" wrapText="1"/>
    </xf>
    <xf numFmtId="0" fontId="2" fillId="0" borderId="59" xfId="0" applyFont="1" applyBorder="1" applyAlignment="1" applyProtection="1">
      <alignment vertical="top" wrapText="1"/>
    </xf>
    <xf numFmtId="0" fontId="2" fillId="12" borderId="35" xfId="0" applyFont="1" applyFill="1" applyBorder="1" applyAlignment="1" applyProtection="1">
      <alignment vertical="top" wrapText="1"/>
    </xf>
    <xf numFmtId="0" fontId="2" fillId="12" borderId="80" xfId="0" applyFont="1" applyFill="1" applyBorder="1" applyAlignment="1" applyProtection="1">
      <alignment vertical="top" wrapText="1"/>
    </xf>
    <xf numFmtId="0" fontId="2" fillId="12" borderId="59" xfId="0" applyFont="1" applyFill="1" applyBorder="1" applyAlignment="1" applyProtection="1">
      <alignment vertical="top" wrapText="1"/>
    </xf>
    <xf numFmtId="0" fontId="24" fillId="0" borderId="0" xfId="0" applyNumberFormat="1" applyFont="1" applyFill="1" applyBorder="1" applyAlignment="1" applyProtection="1">
      <alignment vertical="top" wrapText="1"/>
    </xf>
    <xf numFmtId="0" fontId="2" fillId="0" borderId="0" xfId="0" applyFont="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0" xfId="0" applyFont="1" applyAlignment="1" applyProtection="1">
      <alignment horizontal="center" vertical="top"/>
    </xf>
    <xf numFmtId="0" fontId="5" fillId="0" borderId="25" xfId="0" applyFont="1" applyBorder="1" applyAlignment="1" applyProtection="1">
      <alignment vertical="top" wrapText="1"/>
    </xf>
    <xf numFmtId="0" fontId="2" fillId="0" borderId="37" xfId="0" applyFont="1" applyBorder="1" applyAlignment="1" applyProtection="1">
      <alignment vertical="top" wrapText="1"/>
    </xf>
    <xf numFmtId="0" fontId="0" fillId="0" borderId="46" xfId="0" applyBorder="1" applyAlignment="1" applyProtection="1">
      <alignment vertical="top" wrapText="1"/>
    </xf>
    <xf numFmtId="0" fontId="2" fillId="0" borderId="26" xfId="0" applyFont="1" applyBorder="1" applyAlignment="1" applyProtection="1">
      <alignment horizontal="center" vertical="top" wrapText="1"/>
    </xf>
    <xf numFmtId="0" fontId="2" fillId="0" borderId="27" xfId="0" applyFont="1" applyBorder="1" applyAlignment="1" applyProtection="1">
      <alignment horizontal="center" vertical="top" wrapText="1"/>
    </xf>
    <xf numFmtId="0" fontId="25" fillId="0" borderId="28" xfId="0" applyFont="1" applyFill="1" applyBorder="1" applyAlignment="1" applyProtection="1">
      <alignment horizontal="left" vertical="top" wrapText="1"/>
    </xf>
    <xf numFmtId="0" fontId="76" fillId="12" borderId="28" xfId="0" applyFont="1" applyFill="1" applyBorder="1" applyAlignment="1" applyProtection="1">
      <alignment horizontal="left" vertical="top" wrapText="1"/>
    </xf>
    <xf numFmtId="0" fontId="25" fillId="12" borderId="28" xfId="0" applyFont="1" applyFill="1" applyBorder="1" applyAlignment="1" applyProtection="1">
      <alignment horizontal="left" vertical="top" wrapText="1"/>
    </xf>
    <xf numFmtId="0" fontId="3" fillId="14" borderId="37" xfId="2" applyFont="1" applyFill="1" applyBorder="1" applyAlignment="1" applyProtection="1">
      <alignment horizontal="left" vertical="top" wrapText="1"/>
      <protection locked="0"/>
    </xf>
    <xf numFmtId="0" fontId="3" fillId="14" borderId="46" xfId="2" applyFont="1" applyFill="1" applyBorder="1" applyAlignment="1" applyProtection="1">
      <alignment horizontal="left" vertical="top" wrapText="1"/>
      <protection locked="0"/>
    </xf>
    <xf numFmtId="0" fontId="3" fillId="14" borderId="39" xfId="2" applyFont="1" applyFill="1" applyBorder="1" applyAlignment="1" applyProtection="1">
      <alignment horizontal="left" vertical="top" wrapText="1"/>
      <protection locked="0"/>
    </xf>
    <xf numFmtId="0" fontId="3" fillId="14" borderId="47" xfId="2" applyFont="1" applyFill="1" applyBorder="1" applyAlignment="1" applyProtection="1">
      <alignment horizontal="left" vertical="top" wrapText="1"/>
      <protection locked="0"/>
    </xf>
    <xf numFmtId="0" fontId="2" fillId="12" borderId="25" xfId="2" applyFont="1" applyFill="1" applyBorder="1" applyAlignment="1">
      <alignment horizontal="left" vertical="top" wrapText="1"/>
    </xf>
    <xf numFmtId="0" fontId="5" fillId="21" borderId="42" xfId="2" applyFill="1" applyBorder="1" applyAlignment="1" applyProtection="1">
      <alignment horizontal="left" vertical="top" wrapText="1"/>
      <protection locked="0"/>
    </xf>
    <xf numFmtId="0" fontId="5" fillId="14" borderId="39" xfId="2" applyFill="1" applyBorder="1" applyAlignment="1" applyProtection="1">
      <alignment horizontal="left" vertical="top" wrapText="1"/>
      <protection locked="0"/>
    </xf>
    <xf numFmtId="0" fontId="5" fillId="14" borderId="47" xfId="2" applyFill="1" applyBorder="1" applyAlignment="1" applyProtection="1">
      <alignment horizontal="left" vertical="top" wrapText="1"/>
      <protection locked="0"/>
    </xf>
    <xf numFmtId="0" fontId="3" fillId="14" borderId="38" xfId="2" applyFont="1" applyFill="1" applyBorder="1" applyAlignment="1" applyProtection="1">
      <alignment horizontal="left" vertical="top" wrapText="1"/>
      <protection locked="0"/>
    </xf>
    <xf numFmtId="0" fontId="3" fillId="14" borderId="45" xfId="2" applyFont="1" applyFill="1" applyBorder="1" applyAlignment="1" applyProtection="1">
      <alignment horizontal="left" vertical="top" wrapText="1"/>
      <protection locked="0"/>
    </xf>
    <xf numFmtId="0" fontId="5" fillId="14" borderId="13" xfId="2" quotePrefix="1" applyFill="1" applyBorder="1" applyAlignment="1" applyProtection="1">
      <alignment horizontal="left" vertical="top" wrapText="1"/>
      <protection locked="0"/>
    </xf>
    <xf numFmtId="0" fontId="5" fillId="0" borderId="46" xfId="2" applyBorder="1" applyAlignment="1" applyProtection="1">
      <alignment horizontal="left" vertical="top" wrapText="1"/>
      <protection locked="0"/>
    </xf>
    <xf numFmtId="0" fontId="74" fillId="16" borderId="0" xfId="0" applyFont="1" applyFill="1" applyAlignment="1" applyProtection="1">
      <alignment horizontal="left" vertical="top" wrapText="1"/>
    </xf>
    <xf numFmtId="0" fontId="5" fillId="14" borderId="37" xfId="2" applyFill="1" applyBorder="1" applyAlignment="1" applyProtection="1">
      <alignment horizontal="left" vertical="top" wrapText="1"/>
      <protection locked="0"/>
    </xf>
    <xf numFmtId="0" fontId="5" fillId="14" borderId="46" xfId="2" applyFill="1" applyBorder="1" applyAlignment="1" applyProtection="1">
      <alignment horizontal="left" vertical="top" wrapText="1"/>
      <protection locked="0"/>
    </xf>
    <xf numFmtId="0" fontId="46" fillId="0" borderId="80" xfId="2" applyFont="1" applyBorder="1" applyAlignment="1">
      <alignment horizontal="left" vertical="top" wrapText="1"/>
    </xf>
    <xf numFmtId="0" fontId="46" fillId="0" borderId="59" xfId="2" applyFont="1" applyBorder="1" applyAlignment="1">
      <alignment horizontal="left" vertical="top" wrapText="1"/>
    </xf>
    <xf numFmtId="0" fontId="22" fillId="14" borderId="13" xfId="2" applyFont="1" applyFill="1" applyBorder="1" applyAlignment="1" applyProtection="1">
      <alignment horizontal="left" vertical="top" wrapText="1"/>
      <protection locked="0"/>
    </xf>
    <xf numFmtId="0" fontId="22" fillId="14" borderId="46" xfId="2" applyFont="1" applyFill="1" applyBorder="1" applyAlignment="1" applyProtection="1">
      <alignment horizontal="left" vertical="top" wrapText="1"/>
      <protection locked="0"/>
    </xf>
    <xf numFmtId="0" fontId="5" fillId="12" borderId="70" xfId="2" quotePrefix="1" applyFill="1" applyBorder="1" applyAlignment="1">
      <alignment vertical="top" wrapText="1"/>
    </xf>
    <xf numFmtId="0" fontId="5" fillId="12" borderId="47" xfId="2" quotePrefix="1" applyFill="1" applyBorder="1" applyAlignment="1">
      <alignment vertical="top" wrapText="1"/>
    </xf>
    <xf numFmtId="0" fontId="2" fillId="0" borderId="6" xfId="2" applyFont="1" applyBorder="1" applyAlignment="1">
      <alignment horizontal="center" vertical="top"/>
    </xf>
    <xf numFmtId="0" fontId="2" fillId="0" borderId="7" xfId="2" applyFont="1" applyBorder="1" applyAlignment="1">
      <alignment horizontal="center" vertical="top"/>
    </xf>
    <xf numFmtId="0" fontId="2" fillId="0" borderId="8" xfId="2" applyFont="1" applyBorder="1" applyAlignment="1">
      <alignment horizontal="center" vertical="top"/>
    </xf>
    <xf numFmtId="0" fontId="5" fillId="14" borderId="38" xfId="2" applyFill="1" applyBorder="1" applyAlignment="1" applyProtection="1">
      <alignment horizontal="left" vertical="top" wrapText="1"/>
      <protection locked="0"/>
    </xf>
    <xf numFmtId="0" fontId="5" fillId="14" borderId="45" xfId="2" applyFill="1" applyBorder="1" applyAlignment="1" applyProtection="1">
      <alignment horizontal="left" vertical="top" wrapText="1"/>
      <protection locked="0"/>
    </xf>
    <xf numFmtId="0" fontId="2" fillId="0" borderId="35" xfId="2" applyFont="1" applyBorder="1" applyAlignment="1">
      <alignment vertical="top" wrapText="1"/>
    </xf>
    <xf numFmtId="0" fontId="2" fillId="0" borderId="80" xfId="2" applyFont="1" applyBorder="1" applyAlignment="1">
      <alignment vertical="top" wrapText="1"/>
    </xf>
    <xf numFmtId="0" fontId="5" fillId="14" borderId="41" xfId="2" applyFill="1" applyBorder="1" applyAlignment="1" applyProtection="1">
      <alignment horizontal="left" vertical="top" wrapText="1"/>
      <protection locked="0"/>
    </xf>
    <xf numFmtId="0" fontId="5" fillId="14" borderId="52" xfId="2" applyFill="1" applyBorder="1" applyAlignment="1" applyProtection="1">
      <alignment horizontal="left" vertical="top" wrapText="1"/>
      <protection locked="0"/>
    </xf>
    <xf numFmtId="0" fontId="5" fillId="14" borderId="46" xfId="2" quotePrefix="1" applyFill="1" applyBorder="1" applyAlignment="1" applyProtection="1">
      <alignment horizontal="left" vertical="top" wrapText="1"/>
      <protection locked="0"/>
    </xf>
    <xf numFmtId="0" fontId="25" fillId="0" borderId="28" xfId="2" applyFont="1" applyBorder="1" applyAlignment="1">
      <alignment horizontal="left" vertical="top" wrapText="1"/>
    </xf>
    <xf numFmtId="0" fontId="74" fillId="0" borderId="0" xfId="2" applyFont="1" applyAlignment="1">
      <alignment vertical="top" wrapText="1"/>
    </xf>
    <xf numFmtId="0" fontId="2" fillId="0" borderId="6" xfId="2" applyFont="1" applyBorder="1" applyAlignment="1">
      <alignment horizontal="center" vertical="top" wrapText="1"/>
    </xf>
    <xf numFmtId="0" fontId="2" fillId="0" borderId="7" xfId="2" applyFont="1" applyBorder="1" applyAlignment="1">
      <alignment horizontal="center" vertical="top" wrapText="1"/>
    </xf>
    <xf numFmtId="0" fontId="2" fillId="0" borderId="8" xfId="2" applyFont="1" applyBorder="1" applyAlignment="1">
      <alignment horizontal="center" vertical="top" wrapText="1"/>
    </xf>
    <xf numFmtId="0" fontId="5" fillId="14" borderId="57" xfId="2" applyFill="1" applyBorder="1" applyAlignment="1" applyProtection="1">
      <alignment horizontal="left" vertical="top" wrapText="1"/>
      <protection locked="0"/>
    </xf>
    <xf numFmtId="0" fontId="2" fillId="0" borderId="35" xfId="2" applyFont="1" applyBorder="1" applyAlignment="1">
      <alignment horizontal="left" vertical="top" wrapText="1"/>
    </xf>
    <xf numFmtId="0" fontId="2" fillId="0" borderId="80" xfId="2" applyFont="1" applyBorder="1" applyAlignment="1">
      <alignment horizontal="left" vertical="top" wrapText="1"/>
    </xf>
    <xf numFmtId="0" fontId="5" fillId="14" borderId="20" xfId="2" applyFill="1" applyBorder="1" applyAlignment="1" applyProtection="1">
      <alignment horizontal="left" vertical="top" wrapText="1"/>
      <protection locked="0"/>
    </xf>
    <xf numFmtId="0" fontId="5" fillId="14" borderId="84" xfId="2" applyFill="1" applyBorder="1" applyAlignment="1" applyProtection="1">
      <alignment horizontal="left" vertical="top" wrapText="1"/>
      <protection locked="0"/>
    </xf>
    <xf numFmtId="0" fontId="2" fillId="0" borderId="59" xfId="2" applyFont="1" applyBorder="1" applyAlignment="1">
      <alignment vertical="top" wrapText="1"/>
    </xf>
    <xf numFmtId="0" fontId="5" fillId="14" borderId="36" xfId="2" applyFill="1" applyBorder="1" applyAlignment="1" applyProtection="1">
      <alignment horizontal="left" vertical="top" wrapText="1"/>
      <protection locked="0"/>
    </xf>
    <xf numFmtId="0" fontId="5" fillId="14" borderId="42" xfId="2" applyFill="1" applyBorder="1" applyAlignment="1" applyProtection="1">
      <alignment horizontal="left" vertical="top" wrapText="1"/>
      <protection locked="0"/>
    </xf>
    <xf numFmtId="0" fontId="5" fillId="12" borderId="41" xfId="2" applyFill="1" applyBorder="1" applyAlignment="1">
      <alignment horizontal="left" vertical="top" wrapText="1"/>
    </xf>
    <xf numFmtId="0" fontId="5" fillId="12" borderId="52" xfId="2" applyFill="1" applyBorder="1" applyAlignment="1">
      <alignment horizontal="left" vertical="top" wrapText="1"/>
    </xf>
    <xf numFmtId="0" fontId="2" fillId="0" borderId="59" xfId="2" applyFont="1" applyBorder="1" applyAlignment="1">
      <alignment horizontal="left" vertical="top" wrapText="1"/>
    </xf>
    <xf numFmtId="0" fontId="5" fillId="14" borderId="85" xfId="2" applyFill="1" applyBorder="1" applyAlignment="1" applyProtection="1">
      <alignment horizontal="left" vertical="top" wrapText="1"/>
      <protection locked="0"/>
    </xf>
    <xf numFmtId="0" fontId="5" fillId="14" borderId="31" xfId="2" applyFill="1" applyBorder="1" applyAlignment="1" applyProtection="1">
      <alignment horizontal="left" vertical="top" wrapText="1"/>
      <protection locked="0"/>
    </xf>
    <xf numFmtId="0" fontId="5" fillId="14" borderId="19" xfId="2" applyFill="1" applyBorder="1" applyAlignment="1" applyProtection="1">
      <alignment horizontal="left" vertical="top" wrapText="1"/>
      <protection locked="0"/>
    </xf>
    <xf numFmtId="0" fontId="5" fillId="14" borderId="62" xfId="2" applyFill="1" applyBorder="1" applyAlignment="1" applyProtection="1">
      <alignment horizontal="left" vertical="top" wrapText="1"/>
      <protection locked="0"/>
    </xf>
    <xf numFmtId="0" fontId="2" fillId="0" borderId="25" xfId="2" applyFont="1" applyBorder="1" applyAlignment="1">
      <alignment vertical="top" wrapText="1"/>
    </xf>
    <xf numFmtId="0" fontId="2" fillId="0" borderId="81" xfId="2" applyFont="1" applyBorder="1" applyAlignment="1">
      <alignment vertical="top" wrapText="1"/>
    </xf>
    <xf numFmtId="0" fontId="5" fillId="14" borderId="66" xfId="2" applyFill="1" applyBorder="1" applyAlignment="1" applyProtection="1">
      <alignment horizontal="left" vertical="top" wrapText="1"/>
      <protection locked="0"/>
    </xf>
    <xf numFmtId="0" fontId="5" fillId="14" borderId="60" xfId="2" applyFill="1" applyBorder="1" applyAlignment="1" applyProtection="1">
      <alignment horizontal="left" vertical="top" wrapText="1"/>
      <protection locked="0"/>
    </xf>
    <xf numFmtId="0" fontId="25" fillId="12" borderId="0" xfId="2" applyFont="1" applyFill="1" applyBorder="1" applyAlignment="1">
      <alignment vertical="top" wrapText="1"/>
    </xf>
    <xf numFmtId="0" fontId="76" fillId="12" borderId="0" xfId="2" applyFont="1" applyFill="1" applyBorder="1" applyAlignment="1">
      <alignment horizontal="left" vertical="top" wrapText="1"/>
    </xf>
    <xf numFmtId="0" fontId="75" fillId="12" borderId="25" xfId="2" applyFont="1" applyFill="1" applyBorder="1" applyAlignment="1">
      <alignment horizontal="left" vertical="top" wrapText="1"/>
    </xf>
    <xf numFmtId="0" fontId="2" fillId="12" borderId="25" xfId="2" applyFont="1" applyFill="1" applyBorder="1" applyAlignment="1">
      <alignment vertical="top" wrapText="1"/>
    </xf>
    <xf numFmtId="0" fontId="25" fillId="12" borderId="0" xfId="2" applyFont="1" applyFill="1" applyBorder="1" applyAlignment="1">
      <alignment horizontal="left" vertical="top" wrapText="1"/>
    </xf>
    <xf numFmtId="0" fontId="2" fillId="0" borderId="28" xfId="2" applyFont="1" applyBorder="1" applyAlignment="1">
      <alignment horizontal="center" vertical="top" wrapText="1"/>
    </xf>
    <xf numFmtId="0" fontId="2" fillId="0" borderId="0" xfId="2" applyFont="1" applyAlignment="1">
      <alignment horizontal="center" vertical="top" wrapText="1"/>
    </xf>
    <xf numFmtId="0" fontId="2" fillId="0" borderId="24" xfId="2" applyFont="1" applyBorder="1" applyAlignment="1">
      <alignment vertical="top" wrapText="1"/>
    </xf>
    <xf numFmtId="0" fontId="5" fillId="0" borderId="25" xfId="2" applyBorder="1" applyAlignment="1">
      <alignment vertical="top" wrapText="1"/>
    </xf>
    <xf numFmtId="0" fontId="2" fillId="0" borderId="36" xfId="2" applyFont="1" applyBorder="1" applyAlignment="1">
      <alignment horizontal="right" vertical="top" wrapText="1"/>
    </xf>
    <xf numFmtId="0" fontId="2" fillId="0" borderId="42" xfId="2" applyFont="1" applyBorder="1" applyAlignment="1">
      <alignment horizontal="right" vertical="top" wrapText="1"/>
    </xf>
    <xf numFmtId="0" fontId="25" fillId="0" borderId="0" xfId="2" applyFont="1" applyAlignment="1">
      <alignment vertical="top" wrapText="1"/>
    </xf>
    <xf numFmtId="0" fontId="2" fillId="0" borderId="22" xfId="2" applyFont="1" applyBorder="1" applyAlignment="1">
      <alignment vertical="top" wrapText="1"/>
    </xf>
    <xf numFmtId="0" fontId="5" fillId="14" borderId="36" xfId="2" applyFill="1" applyBorder="1" applyAlignment="1" applyProtection="1">
      <alignment horizontal="left" vertical="top"/>
      <protection locked="0"/>
    </xf>
    <xf numFmtId="0" fontId="5" fillId="14" borderId="42" xfId="2" applyFill="1" applyBorder="1" applyAlignment="1" applyProtection="1">
      <alignment horizontal="left" vertical="top"/>
      <protection locked="0"/>
    </xf>
    <xf numFmtId="0" fontId="5" fillId="14" borderId="13" xfId="2" applyFill="1" applyBorder="1" applyAlignment="1" applyProtection="1">
      <alignment horizontal="left" vertical="top" wrapText="1"/>
      <protection locked="0"/>
    </xf>
    <xf numFmtId="0" fontId="2" fillId="0" borderId="24" xfId="2" applyFont="1" applyBorder="1" applyAlignment="1">
      <alignment horizontal="center" vertical="top" wrapText="1"/>
    </xf>
    <xf numFmtId="0" fontId="2" fillId="0" borderId="66" xfId="2" applyFont="1" applyBorder="1" applyAlignment="1">
      <alignment horizontal="center" vertical="top" wrapText="1"/>
    </xf>
    <xf numFmtId="0" fontId="25" fillId="0" borderId="0" xfId="2" applyFont="1" applyBorder="1" applyAlignment="1">
      <alignment vertical="top" wrapText="1"/>
    </xf>
    <xf numFmtId="0" fontId="3" fillId="14" borderId="36" xfId="2" applyFont="1" applyFill="1" applyBorder="1" applyAlignment="1" applyProtection="1">
      <alignment horizontal="left" vertical="top" wrapText="1"/>
      <protection locked="0"/>
    </xf>
    <xf numFmtId="0" fontId="3" fillId="14" borderId="42" xfId="2" applyFont="1" applyFill="1" applyBorder="1" applyAlignment="1" applyProtection="1">
      <alignment horizontal="left" vertical="top" wrapText="1"/>
      <protection locked="0"/>
    </xf>
    <xf numFmtId="0" fontId="2" fillId="0" borderId="55" xfId="2" applyFont="1" applyBorder="1" applyAlignment="1">
      <alignment vertical="top" wrapText="1"/>
    </xf>
    <xf numFmtId="0" fontId="2" fillId="0" borderId="28" xfId="2" applyFont="1" applyBorder="1" applyAlignment="1">
      <alignment vertical="top" wrapText="1"/>
    </xf>
    <xf numFmtId="0" fontId="2" fillId="0" borderId="83" xfId="2" applyFont="1" applyBorder="1" applyAlignment="1">
      <alignment vertical="top" wrapText="1"/>
    </xf>
    <xf numFmtId="2" fontId="69" fillId="22" borderId="36" xfId="2" quotePrefix="1" applyNumberFormat="1" applyFont="1" applyFill="1" applyBorder="1" applyAlignment="1">
      <alignment horizontal="center" vertical="top" wrapText="1"/>
    </xf>
    <xf numFmtId="2" fontId="69" fillId="22" borderId="42" xfId="2" quotePrefix="1" applyNumberFormat="1" applyFont="1" applyFill="1" applyBorder="1" applyAlignment="1">
      <alignment horizontal="center" vertical="top" wrapText="1"/>
    </xf>
    <xf numFmtId="164" fontId="31" fillId="17" borderId="36" xfId="2" applyNumberFormat="1" applyFont="1" applyFill="1" applyBorder="1" applyAlignment="1">
      <alignment horizontal="center" vertical="top" wrapText="1"/>
    </xf>
    <xf numFmtId="164" fontId="31" fillId="17" borderId="42" xfId="2" applyNumberFormat="1" applyFont="1" applyFill="1" applyBorder="1" applyAlignment="1">
      <alignment horizontal="center" vertical="top" wrapText="1"/>
    </xf>
    <xf numFmtId="0" fontId="2" fillId="0" borderId="26" xfId="2" applyFont="1" applyBorder="1" applyAlignment="1">
      <alignment horizontal="center" vertical="top" wrapText="1"/>
    </xf>
    <xf numFmtId="0" fontId="2" fillId="0" borderId="1" xfId="2" applyFont="1" applyBorder="1" applyAlignment="1">
      <alignment horizontal="center" vertical="top" wrapText="1"/>
    </xf>
    <xf numFmtId="0" fontId="2" fillId="0" borderId="27" xfId="2" applyFont="1" applyBorder="1" applyAlignment="1">
      <alignment horizontal="center" vertical="top" wrapText="1"/>
    </xf>
    <xf numFmtId="0" fontId="25" fillId="0" borderId="0" xfId="2" applyFont="1" applyBorder="1" applyAlignment="1">
      <alignment horizontal="left" vertical="top" wrapText="1"/>
    </xf>
    <xf numFmtId="0" fontId="24" fillId="0" borderId="0" xfId="2" applyFont="1" applyAlignment="1">
      <alignment vertical="top" wrapText="1"/>
    </xf>
    <xf numFmtId="0" fontId="3" fillId="14" borderId="57" xfId="2" applyFont="1" applyFill="1" applyBorder="1" applyAlignment="1" applyProtection="1">
      <alignment horizontal="left" vertical="top" wrapText="1"/>
      <protection locked="0"/>
    </xf>
    <xf numFmtId="0" fontId="3" fillId="14" borderId="13" xfId="2" applyFont="1" applyFill="1" applyBorder="1" applyAlignment="1" applyProtection="1">
      <alignment horizontal="left" vertical="top" wrapText="1"/>
      <protection locked="0"/>
    </xf>
    <xf numFmtId="0" fontId="4" fillId="0" borderId="70" xfId="2" applyFont="1" applyBorder="1" applyAlignment="1">
      <alignment vertical="top" wrapText="1"/>
    </xf>
    <xf numFmtId="0" fontId="4" fillId="0" borderId="47" xfId="2" applyFont="1" applyBorder="1" applyAlignment="1">
      <alignment vertical="top" wrapText="1"/>
    </xf>
    <xf numFmtId="0" fontId="5" fillId="14" borderId="66" xfId="2" applyFill="1" applyBorder="1" applyAlignment="1" applyProtection="1">
      <alignment horizontal="center" vertical="top" wrapText="1"/>
      <protection locked="0"/>
    </xf>
    <xf numFmtId="0" fontId="5" fillId="14" borderId="60" xfId="2" applyFill="1" applyBorder="1" applyAlignment="1" applyProtection="1">
      <alignment horizontal="center" vertical="top" wrapText="1"/>
      <protection locked="0"/>
    </xf>
    <xf numFmtId="0" fontId="3" fillId="14" borderId="66" xfId="2" applyFont="1" applyFill="1" applyBorder="1" applyAlignment="1" applyProtection="1">
      <alignment horizontal="left" vertical="top" wrapText="1"/>
      <protection locked="0"/>
    </xf>
    <xf numFmtId="0" fontId="3" fillId="14" borderId="60" xfId="2" applyFont="1" applyFill="1" applyBorder="1" applyAlignment="1" applyProtection="1">
      <alignment horizontal="left" vertical="top" wrapText="1"/>
      <protection locked="0"/>
    </xf>
    <xf numFmtId="0" fontId="5" fillId="14" borderId="36"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13" xfId="0" applyFont="1" applyFill="1" applyBorder="1" applyAlignment="1" applyProtection="1">
      <alignment horizontal="left" vertical="top" wrapText="1"/>
      <protection locked="0"/>
    </xf>
    <xf numFmtId="0" fontId="5" fillId="14" borderId="46" xfId="0" applyFont="1" applyFill="1" applyBorder="1" applyAlignment="1" applyProtection="1">
      <alignment horizontal="left" vertical="top" wrapText="1"/>
      <protection locked="0"/>
    </xf>
    <xf numFmtId="0" fontId="22" fillId="14" borderId="13" xfId="0" applyFont="1" applyFill="1" applyBorder="1" applyAlignment="1" applyProtection="1">
      <alignment vertical="top" wrapText="1"/>
      <protection locked="0"/>
    </xf>
    <xf numFmtId="0" fontId="22" fillId="14" borderId="46" xfId="0" applyFont="1" applyFill="1" applyBorder="1" applyAlignment="1" applyProtection="1">
      <alignment vertical="top" wrapText="1"/>
      <protection locked="0"/>
    </xf>
    <xf numFmtId="0" fontId="2" fillId="0" borderId="6" xfId="0" applyFont="1" applyFill="1" applyBorder="1" applyAlignment="1" applyProtection="1">
      <alignment horizontal="center" vertical="top" wrapText="1"/>
    </xf>
    <xf numFmtId="0" fontId="2" fillId="0" borderId="7"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5" fillId="14" borderId="57" xfId="0" applyFont="1" applyFill="1" applyBorder="1" applyAlignment="1" applyProtection="1">
      <alignment vertical="top" wrapText="1"/>
      <protection locked="0"/>
    </xf>
    <xf numFmtId="0" fontId="5" fillId="14" borderId="45" xfId="0" applyFont="1" applyFill="1" applyBorder="1" applyAlignment="1" applyProtection="1">
      <alignment vertical="top" wrapText="1"/>
      <protection locked="0"/>
    </xf>
    <xf numFmtId="0" fontId="5" fillId="14" borderId="41" xfId="0" applyFont="1" applyFill="1" applyBorder="1" applyAlignment="1" applyProtection="1">
      <alignment horizontal="left" vertical="top" wrapText="1"/>
      <protection locked="0"/>
    </xf>
    <xf numFmtId="0" fontId="5" fillId="14" borderId="52" xfId="0" applyFont="1" applyFill="1" applyBorder="1" applyAlignment="1" applyProtection="1">
      <alignment horizontal="left" vertical="top" wrapText="1"/>
      <protection locked="0"/>
    </xf>
    <xf numFmtId="0" fontId="5" fillId="14" borderId="20" xfId="0" applyFont="1" applyFill="1" applyBorder="1" applyAlignment="1" applyProtection="1">
      <alignment horizontal="left" vertical="top" wrapText="1"/>
      <protection locked="0"/>
    </xf>
    <xf numFmtId="0" fontId="5" fillId="14" borderId="84" xfId="0" applyFont="1" applyFill="1" applyBorder="1" applyAlignment="1" applyProtection="1">
      <alignment horizontal="left" vertical="top" wrapText="1"/>
      <protection locked="0"/>
    </xf>
    <xf numFmtId="0" fontId="5" fillId="14" borderId="41" xfId="0" applyFont="1" applyFill="1" applyBorder="1" applyAlignment="1" applyProtection="1">
      <alignment vertical="top" wrapText="1"/>
      <protection locked="0"/>
    </xf>
    <xf numFmtId="0" fontId="5" fillId="14" borderId="52" xfId="0" applyFont="1" applyFill="1" applyBorder="1" applyAlignment="1" applyProtection="1">
      <alignment vertical="top" wrapText="1"/>
      <protection locked="0"/>
    </xf>
    <xf numFmtId="0" fontId="5" fillId="14" borderId="13" xfId="0" quotePrefix="1" applyFont="1" applyFill="1"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46" fillId="0" borderId="80" xfId="0" applyFont="1" applyBorder="1" applyAlignment="1" applyProtection="1">
      <alignment horizontal="left" vertical="top" wrapText="1"/>
    </xf>
    <xf numFmtId="0" fontId="46" fillId="0" borderId="59" xfId="0" applyFont="1" applyBorder="1" applyAlignment="1" applyProtection="1">
      <alignment horizontal="left" vertical="top" wrapText="1"/>
    </xf>
    <xf numFmtId="0" fontId="2" fillId="0" borderId="35" xfId="0" applyFont="1" applyFill="1" applyBorder="1" applyAlignment="1" applyProtection="1">
      <alignment vertical="top" wrapText="1"/>
    </xf>
    <xf numFmtId="0" fontId="2" fillId="0" borderId="80" xfId="0" applyFont="1" applyFill="1" applyBorder="1" applyAlignment="1" applyProtection="1">
      <alignment vertical="top" wrapText="1"/>
    </xf>
    <xf numFmtId="0" fontId="5" fillId="14" borderId="13" xfId="0" applyFont="1" applyFill="1" applyBorder="1" applyAlignment="1" applyProtection="1">
      <alignment vertical="top"/>
      <protection locked="0"/>
    </xf>
    <xf numFmtId="0" fontId="5" fillId="14" borderId="46" xfId="0" applyFont="1" applyFill="1" applyBorder="1" applyAlignment="1" applyProtection="1">
      <alignment vertical="top"/>
      <protection locked="0"/>
    </xf>
    <xf numFmtId="0" fontId="5" fillId="12" borderId="41" xfId="0" applyFont="1" applyFill="1" applyBorder="1" applyAlignment="1" applyProtection="1">
      <alignment vertical="top" wrapText="1"/>
    </xf>
    <xf numFmtId="0" fontId="5" fillId="12" borderId="52" xfId="0" applyFont="1" applyFill="1" applyBorder="1" applyAlignment="1" applyProtection="1">
      <alignment vertical="top" wrapText="1"/>
    </xf>
    <xf numFmtId="0" fontId="3" fillId="14" borderId="39" xfId="0" applyFont="1" applyFill="1" applyBorder="1" applyAlignment="1" applyProtection="1">
      <alignment vertical="top" wrapText="1"/>
      <protection locked="0"/>
    </xf>
    <xf numFmtId="0" fontId="3" fillId="14" borderId="47" xfId="0" applyFont="1" applyFill="1" applyBorder="1" applyAlignment="1" applyProtection="1">
      <alignment vertical="top" wrapText="1"/>
      <protection locked="0"/>
    </xf>
    <xf numFmtId="0" fontId="5" fillId="14" borderId="39" xfId="0" applyFont="1" applyFill="1" applyBorder="1" applyAlignment="1" applyProtection="1">
      <alignment vertical="top" wrapText="1"/>
      <protection locked="0"/>
    </xf>
    <xf numFmtId="0" fontId="5" fillId="14" borderId="47" xfId="0" applyFont="1" applyFill="1" applyBorder="1" applyAlignment="1" applyProtection="1">
      <alignment vertical="top" wrapText="1"/>
      <protection locked="0"/>
    </xf>
    <xf numFmtId="0" fontId="3" fillId="14" borderId="38" xfId="0" applyFont="1" applyFill="1" applyBorder="1" applyAlignment="1" applyProtection="1">
      <alignment vertical="top" wrapText="1"/>
      <protection locked="0"/>
    </xf>
    <xf numFmtId="0" fontId="3" fillId="14" borderId="45" xfId="0" applyFont="1" applyFill="1" applyBorder="1" applyAlignment="1" applyProtection="1">
      <alignment vertical="top" wrapText="1"/>
      <protection locked="0"/>
    </xf>
    <xf numFmtId="0" fontId="3" fillId="14" borderId="37" xfId="0" applyFont="1" applyFill="1" applyBorder="1" applyAlignment="1" applyProtection="1">
      <alignment vertical="top" wrapText="1"/>
      <protection locked="0"/>
    </xf>
    <xf numFmtId="0" fontId="3" fillId="14" borderId="46" xfId="0" applyFont="1" applyFill="1" applyBorder="1" applyAlignment="1" applyProtection="1">
      <alignment vertical="top" wrapText="1"/>
      <protection locked="0"/>
    </xf>
    <xf numFmtId="0" fontId="5" fillId="14" borderId="70" xfId="0" applyFont="1" applyFill="1" applyBorder="1" applyAlignment="1" applyProtection="1">
      <alignment vertical="top" wrapText="1"/>
      <protection locked="0"/>
    </xf>
    <xf numFmtId="0" fontId="5" fillId="14" borderId="37"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2" fillId="0" borderId="7" xfId="0" applyFont="1" applyFill="1" applyBorder="1" applyAlignment="1" applyProtection="1">
      <alignment horizontal="center" vertical="top"/>
    </xf>
    <xf numFmtId="0" fontId="5" fillId="14" borderId="38" xfId="0" applyFont="1" applyFill="1" applyBorder="1" applyAlignment="1" applyProtection="1">
      <alignment vertical="top" wrapText="1"/>
      <protection locked="0"/>
    </xf>
    <xf numFmtId="0" fontId="5" fillId="14" borderId="20" xfId="0" applyFont="1" applyFill="1" applyBorder="1" applyAlignment="1" applyProtection="1">
      <alignment vertical="top"/>
      <protection locked="0"/>
    </xf>
    <xf numFmtId="0" fontId="5" fillId="14" borderId="84" xfId="0" applyFont="1" applyFill="1" applyBorder="1" applyAlignment="1" applyProtection="1">
      <alignment vertical="top"/>
      <protection locked="0"/>
    </xf>
    <xf numFmtId="0" fontId="5" fillId="14" borderId="36" xfId="0" applyFont="1" applyFill="1" applyBorder="1" applyAlignment="1" applyProtection="1">
      <alignment vertical="top" wrapText="1"/>
      <protection locked="0"/>
    </xf>
    <xf numFmtId="0" fontId="5" fillId="14" borderId="42" xfId="0" applyFont="1" applyFill="1" applyBorder="1" applyAlignment="1" applyProtection="1">
      <alignment vertical="top" wrapText="1"/>
      <protection locked="0"/>
    </xf>
    <xf numFmtId="0" fontId="5" fillId="14" borderId="36" xfId="0" applyFont="1" applyFill="1" applyBorder="1" applyAlignment="1" applyProtection="1">
      <alignment vertical="top"/>
      <protection locked="0"/>
    </xf>
    <xf numFmtId="0" fontId="5" fillId="14" borderId="42" xfId="0" applyFont="1" applyFill="1" applyBorder="1" applyAlignment="1" applyProtection="1">
      <alignment vertical="top"/>
      <protection locked="0"/>
    </xf>
    <xf numFmtId="0" fontId="5" fillId="12" borderId="36" xfId="0" applyFont="1" applyFill="1" applyBorder="1" applyAlignment="1" applyProtection="1">
      <alignment vertical="top" wrapText="1"/>
    </xf>
    <xf numFmtId="0" fontId="5" fillId="12" borderId="42" xfId="0" applyFont="1" applyFill="1" applyBorder="1" applyAlignment="1" applyProtection="1">
      <alignment vertical="top" wrapText="1"/>
    </xf>
    <xf numFmtId="0" fontId="5" fillId="14" borderId="41" xfId="0" applyFont="1" applyFill="1" applyBorder="1" applyAlignment="1" applyProtection="1">
      <alignment vertical="top"/>
      <protection locked="0"/>
    </xf>
    <xf numFmtId="0" fontId="5" fillId="14" borderId="52" xfId="0" applyFont="1" applyFill="1" applyBorder="1" applyAlignment="1" applyProtection="1">
      <alignment vertical="top"/>
      <protection locked="0"/>
    </xf>
    <xf numFmtId="0" fontId="2" fillId="12" borderId="25" xfId="0" applyFont="1" applyFill="1" applyBorder="1" applyAlignment="1" applyProtection="1">
      <alignment vertical="top" wrapText="1"/>
    </xf>
    <xf numFmtId="0" fontId="2" fillId="0" borderId="28"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2" fillId="0" borderId="24" xfId="0" applyFont="1" applyBorder="1" applyAlignment="1" applyProtection="1">
      <alignment vertical="top" wrapText="1"/>
    </xf>
    <xf numFmtId="0" fontId="5" fillId="14" borderId="66" xfId="0" applyFont="1" applyFill="1" applyBorder="1" applyAlignment="1" applyProtection="1">
      <alignment vertical="top"/>
      <protection locked="0"/>
    </xf>
    <xf numFmtId="0" fontId="5" fillId="14" borderId="60" xfId="0" applyFont="1" applyFill="1" applyBorder="1" applyAlignment="1" applyProtection="1">
      <alignment vertical="top"/>
      <protection locked="0"/>
    </xf>
    <xf numFmtId="0" fontId="25" fillId="12" borderId="28" xfId="0" applyFont="1" applyFill="1" applyBorder="1" applyAlignment="1" applyProtection="1">
      <alignment vertical="top" wrapText="1"/>
    </xf>
    <xf numFmtId="0" fontId="25" fillId="12" borderId="0" xfId="0" applyFont="1" applyFill="1" applyBorder="1" applyAlignment="1" applyProtection="1">
      <alignment vertical="top" wrapText="1"/>
    </xf>
    <xf numFmtId="0" fontId="75" fillId="12" borderId="25" xfId="0" applyFont="1" applyFill="1" applyBorder="1" applyAlignment="1" applyProtection="1">
      <alignment vertical="top" wrapText="1"/>
    </xf>
    <xf numFmtId="0" fontId="75" fillId="12" borderId="35" xfId="0" applyFont="1" applyFill="1" applyBorder="1" applyAlignment="1" applyProtection="1">
      <alignment vertical="top" wrapText="1"/>
    </xf>
    <xf numFmtId="0" fontId="3" fillId="14" borderId="70" xfId="0" applyFont="1" applyFill="1" applyBorder="1" applyAlignment="1" applyProtection="1">
      <alignment horizontal="left" vertical="top" wrapText="1"/>
      <protection locked="0"/>
    </xf>
    <xf numFmtId="0" fontId="3" fillId="14" borderId="47" xfId="0" applyFont="1" applyFill="1" applyBorder="1" applyAlignment="1" applyProtection="1">
      <alignment horizontal="left" vertical="top" wrapText="1"/>
      <protection locked="0"/>
    </xf>
    <xf numFmtId="0" fontId="5" fillId="14" borderId="66" xfId="0" applyFont="1" applyFill="1" applyBorder="1" applyAlignment="1" applyProtection="1">
      <alignment horizontal="left" vertical="top"/>
      <protection locked="0"/>
    </xf>
    <xf numFmtId="0" fontId="5" fillId="14" borderId="60" xfId="0" applyFont="1" applyFill="1" applyBorder="1" applyAlignment="1" applyProtection="1">
      <alignment horizontal="left" vertical="top"/>
      <protection locked="0"/>
    </xf>
    <xf numFmtId="0" fontId="2" fillId="0" borderId="1" xfId="0" applyFont="1" applyBorder="1" applyAlignment="1" applyProtection="1">
      <alignment horizontal="center" vertical="top" wrapText="1"/>
    </xf>
    <xf numFmtId="0" fontId="3" fillId="14" borderId="66" xfId="0" applyFont="1" applyFill="1" applyBorder="1" applyAlignment="1" applyProtection="1">
      <alignment horizontal="left" vertical="top" wrapText="1"/>
      <protection locked="0"/>
    </xf>
    <xf numFmtId="0" fontId="3" fillId="14" borderId="60" xfId="0" applyFont="1" applyFill="1" applyBorder="1" applyAlignment="1" applyProtection="1">
      <alignment horizontal="left" vertical="top" wrapText="1"/>
      <protection locked="0"/>
    </xf>
    <xf numFmtId="0" fontId="3" fillId="14" borderId="36" xfId="0" applyFont="1" applyFill="1" applyBorder="1" applyAlignment="1" applyProtection="1">
      <alignment horizontal="left" vertical="top" wrapText="1"/>
      <protection locked="0"/>
    </xf>
    <xf numFmtId="0" fontId="3" fillId="14" borderId="42" xfId="0" applyFont="1" applyFill="1" applyBorder="1" applyAlignment="1" applyProtection="1">
      <alignment horizontal="left" vertical="top" wrapText="1"/>
      <protection locked="0"/>
    </xf>
    <xf numFmtId="0" fontId="3" fillId="14" borderId="13" xfId="0" applyFont="1" applyFill="1" applyBorder="1" applyAlignment="1" applyProtection="1">
      <alignment horizontal="left" vertical="top" wrapText="1"/>
      <protection locked="0"/>
    </xf>
    <xf numFmtId="0" fontId="3" fillId="14" borderId="46" xfId="0" applyFont="1" applyFill="1" applyBorder="1" applyAlignment="1" applyProtection="1">
      <alignment horizontal="left" vertical="top" wrapText="1"/>
      <protection locked="0"/>
    </xf>
    <xf numFmtId="0" fontId="4" fillId="0" borderId="70" xfId="0" applyFont="1" applyFill="1" applyBorder="1" applyAlignment="1" applyProtection="1">
      <alignment vertical="top" wrapText="1"/>
    </xf>
    <xf numFmtId="0" fontId="4" fillId="0" borderId="47" xfId="0" applyFont="1" applyFill="1" applyBorder="1" applyAlignment="1" applyProtection="1">
      <alignment vertical="top" wrapText="1"/>
    </xf>
    <xf numFmtId="0" fontId="2" fillId="0" borderId="7" xfId="0" applyFont="1" applyBorder="1" applyAlignment="1" applyProtection="1">
      <alignment horizontal="center" vertical="top" wrapText="1"/>
    </xf>
    <xf numFmtId="164" fontId="2" fillId="14" borderId="13" xfId="0" applyNumberFormat="1" applyFont="1" applyFill="1" applyBorder="1" applyAlignment="1" applyProtection="1">
      <alignment horizontal="left" vertical="top" wrapText="1"/>
      <protection locked="0"/>
    </xf>
    <xf numFmtId="164" fontId="2" fillId="14" borderId="46" xfId="0" applyNumberFormat="1" applyFont="1" applyFill="1" applyBorder="1" applyAlignment="1" applyProtection="1">
      <alignment horizontal="left" vertical="top" wrapText="1"/>
      <protection locked="0"/>
    </xf>
    <xf numFmtId="0" fontId="24" fillId="0" borderId="0" xfId="0" applyFont="1" applyFill="1" applyAlignment="1" applyProtection="1">
      <alignment vertical="top" wrapText="1"/>
    </xf>
    <xf numFmtId="0" fontId="2" fillId="12" borderId="6" xfId="0" applyFont="1" applyFill="1" applyBorder="1" applyAlignment="1" applyProtection="1">
      <alignment horizontal="center" vertical="top"/>
    </xf>
    <xf numFmtId="0" fontId="2" fillId="12" borderId="7" xfId="0" applyFont="1" applyFill="1" applyBorder="1" applyAlignment="1" applyProtection="1">
      <alignment horizontal="center" vertical="top"/>
    </xf>
    <xf numFmtId="0" fontId="2" fillId="12" borderId="8" xfId="0" applyFont="1" applyFill="1" applyBorder="1" applyAlignment="1" applyProtection="1">
      <alignment horizontal="center" vertical="top"/>
    </xf>
    <xf numFmtId="0" fontId="3" fillId="14" borderId="57"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64" xfId="0" applyFont="1" applyFill="1" applyBorder="1" applyAlignment="1" applyProtection="1">
      <alignment vertical="top" wrapText="1"/>
      <protection locked="0"/>
    </xf>
    <xf numFmtId="0" fontId="5" fillId="14" borderId="61" xfId="0" applyFont="1" applyFill="1" applyBorder="1" applyAlignment="1" applyProtection="1">
      <alignment vertical="top" wrapText="1"/>
      <protection locked="0"/>
    </xf>
    <xf numFmtId="0" fontId="75" fillId="12" borderId="35" xfId="0" applyFont="1" applyFill="1" applyBorder="1" applyAlignment="1" applyProtection="1">
      <alignment horizontal="left" vertical="top" wrapText="1"/>
    </xf>
    <xf numFmtId="0" fontId="75" fillId="12" borderId="80" xfId="0" applyFont="1" applyFill="1" applyBorder="1" applyAlignment="1" applyProtection="1">
      <alignment horizontal="left" vertical="top" wrapText="1"/>
    </xf>
    <xf numFmtId="0" fontId="75" fillId="12" borderId="59" xfId="0" applyFont="1" applyFill="1" applyBorder="1" applyAlignment="1" applyProtection="1">
      <alignment horizontal="left" vertical="top" wrapText="1"/>
    </xf>
    <xf numFmtId="0" fontId="5" fillId="14" borderId="13" xfId="0" applyFont="1" applyFill="1" applyBorder="1" applyAlignment="1" applyProtection="1">
      <alignment horizontal="left" vertical="top"/>
      <protection locked="0"/>
    </xf>
    <xf numFmtId="0" fontId="5" fillId="14" borderId="46" xfId="0" applyFont="1" applyFill="1" applyBorder="1" applyAlignment="1" applyProtection="1">
      <alignment horizontal="left" vertical="top"/>
      <protection locked="0"/>
    </xf>
    <xf numFmtId="0" fontId="5" fillId="14" borderId="20" xfId="0" applyFont="1" applyFill="1" applyBorder="1" applyAlignment="1" applyProtection="1">
      <alignment vertical="top" wrapText="1"/>
      <protection locked="0"/>
    </xf>
    <xf numFmtId="0" fontId="5" fillId="14" borderId="84" xfId="0" applyFont="1" applyFill="1" applyBorder="1" applyAlignment="1" applyProtection="1">
      <alignment vertical="top" wrapText="1"/>
      <protection locked="0"/>
    </xf>
    <xf numFmtId="0" fontId="2" fillId="0" borderId="2" xfId="0" applyFont="1" applyBorder="1" applyAlignment="1" applyProtection="1">
      <alignment vertical="top" wrapText="1"/>
    </xf>
    <xf numFmtId="0" fontId="22" fillId="14" borderId="13" xfId="0" applyFont="1" applyFill="1" applyBorder="1" applyAlignment="1" applyProtection="1">
      <alignment horizontal="left" vertical="top" wrapText="1"/>
      <protection locked="0"/>
    </xf>
    <xf numFmtId="0" fontId="22" fillId="14" borderId="46" xfId="0" applyFont="1" applyFill="1" applyBorder="1" applyAlignment="1" applyProtection="1">
      <alignment horizontal="left" vertical="top" wrapText="1"/>
      <protection locked="0"/>
    </xf>
    <xf numFmtId="0" fontId="25" fillId="0" borderId="28" xfId="0" applyFont="1" applyFill="1" applyBorder="1" applyAlignment="1" applyProtection="1">
      <alignment vertical="top" wrapText="1"/>
    </xf>
    <xf numFmtId="0" fontId="25" fillId="0" borderId="0" xfId="0" applyFont="1" applyFill="1" applyBorder="1" applyAlignment="1" applyProtection="1">
      <alignment vertical="top" wrapText="1"/>
    </xf>
    <xf numFmtId="0" fontId="5" fillId="12" borderId="36" xfId="0" applyFont="1" applyFill="1" applyBorder="1" applyAlignment="1" applyProtection="1">
      <alignment horizontal="left" vertical="top" wrapText="1"/>
    </xf>
    <xf numFmtId="0" fontId="2" fillId="0" borderId="35" xfId="0" applyFont="1" applyFill="1" applyBorder="1" applyAlignment="1" applyProtection="1">
      <alignment horizontal="left" vertical="top" wrapText="1"/>
    </xf>
    <xf numFmtId="0" fontId="2" fillId="0" borderId="80" xfId="0" applyFont="1" applyFill="1" applyBorder="1" applyAlignment="1" applyProtection="1">
      <alignment horizontal="left" vertical="top" wrapText="1"/>
    </xf>
    <xf numFmtId="0" fontId="2" fillId="0" borderId="59" xfId="0" applyFont="1" applyFill="1" applyBorder="1" applyAlignment="1" applyProtection="1">
      <alignment horizontal="left" vertical="top" wrapText="1"/>
    </xf>
    <xf numFmtId="0" fontId="76" fillId="0" borderId="0" xfId="0" applyFont="1" applyFill="1" applyBorder="1" applyAlignment="1" applyProtection="1">
      <alignment horizontal="left" vertical="top" wrapText="1"/>
    </xf>
    <xf numFmtId="0" fontId="74" fillId="0" borderId="0" xfId="0" applyFont="1" applyFill="1" applyBorder="1" applyAlignment="1" applyProtection="1">
      <alignment vertical="top" wrapText="1"/>
    </xf>
    <xf numFmtId="0" fontId="75" fillId="0" borderId="35" xfId="0" applyFont="1" applyFill="1" applyBorder="1" applyAlignment="1" applyProtection="1">
      <alignment horizontal="left" vertical="top" wrapText="1"/>
    </xf>
    <xf numFmtId="0" fontId="75" fillId="0" borderId="80" xfId="0" applyFont="1" applyFill="1" applyBorder="1" applyAlignment="1" applyProtection="1">
      <alignment horizontal="left" vertical="top" wrapText="1"/>
    </xf>
    <xf numFmtId="0" fontId="75" fillId="0" borderId="59" xfId="0" applyFont="1" applyFill="1" applyBorder="1" applyAlignment="1" applyProtection="1">
      <alignment horizontal="left" vertical="top" wrapText="1"/>
    </xf>
    <xf numFmtId="0" fontId="5" fillId="12" borderId="13" xfId="0" applyFont="1" applyFill="1" applyBorder="1" applyAlignment="1" applyProtection="1">
      <alignment horizontal="left" vertical="top" wrapText="1"/>
    </xf>
    <xf numFmtId="0" fontId="0" fillId="12" borderId="46" xfId="0" applyFill="1" applyBorder="1" applyAlignment="1" applyProtection="1">
      <alignment horizontal="left" vertical="top" wrapText="1"/>
    </xf>
    <xf numFmtId="0" fontId="2" fillId="0" borderId="55" xfId="0" applyFont="1" applyFill="1" applyBorder="1" applyAlignment="1" applyProtection="1">
      <alignment vertical="top" wrapText="1"/>
    </xf>
    <xf numFmtId="0" fontId="2" fillId="0" borderId="28" xfId="0" applyFont="1" applyFill="1" applyBorder="1" applyAlignment="1" applyProtection="1">
      <alignment vertical="top" wrapText="1"/>
    </xf>
    <xf numFmtId="0" fontId="5" fillId="14" borderId="36" xfId="0" applyFont="1" applyFill="1" applyBorder="1" applyAlignment="1" applyProtection="1">
      <alignment horizontal="left" vertical="top"/>
      <protection locked="0"/>
    </xf>
    <xf numFmtId="0" fontId="5" fillId="12" borderId="36" xfId="0" applyFont="1" applyFill="1" applyBorder="1" applyAlignment="1" applyProtection="1">
      <alignment horizontal="left" vertical="top"/>
    </xf>
    <xf numFmtId="0" fontId="5" fillId="12" borderId="41" xfId="0" applyFont="1" applyFill="1" applyBorder="1" applyAlignment="1" applyProtection="1">
      <alignment horizontal="left" vertical="top" wrapText="1"/>
    </xf>
    <xf numFmtId="0" fontId="5" fillId="12" borderId="52" xfId="0" applyFont="1" applyFill="1" applyBorder="1" applyAlignment="1" applyProtection="1">
      <alignment horizontal="left" vertical="top" wrapText="1"/>
    </xf>
    <xf numFmtId="0" fontId="5" fillId="14" borderId="66" xfId="0" applyFont="1" applyFill="1" applyBorder="1" applyAlignment="1" applyProtection="1">
      <alignment horizontal="left" vertical="top" wrapText="1"/>
      <protection locked="0"/>
    </xf>
    <xf numFmtId="0" fontId="5" fillId="14" borderId="60" xfId="0" applyFont="1" applyFill="1" applyBorder="1" applyAlignment="1" applyProtection="1">
      <alignment horizontal="left" vertical="top" wrapText="1"/>
      <protection locked="0"/>
    </xf>
    <xf numFmtId="2" fontId="69" fillId="22" borderId="36" xfId="0" quotePrefix="1" applyNumberFormat="1" applyFont="1" applyFill="1" applyBorder="1" applyAlignment="1" applyProtection="1">
      <alignment horizontal="left" vertical="top" wrapText="1"/>
    </xf>
    <xf numFmtId="2" fontId="69" fillId="22" borderId="42" xfId="0" quotePrefix="1" applyNumberFormat="1" applyFont="1" applyFill="1" applyBorder="1" applyAlignment="1" applyProtection="1">
      <alignment horizontal="left" vertical="top" wrapText="1"/>
    </xf>
    <xf numFmtId="0" fontId="5" fillId="14" borderId="20" xfId="0" applyFont="1" applyFill="1" applyBorder="1" applyAlignment="1" applyProtection="1">
      <alignment horizontal="left" vertical="top"/>
      <protection locked="0"/>
    </xf>
    <xf numFmtId="0" fontId="5" fillId="14" borderId="84" xfId="0" applyFont="1" applyFill="1" applyBorder="1" applyAlignment="1" applyProtection="1">
      <alignment horizontal="left" vertical="top"/>
      <protection locked="0"/>
    </xf>
    <xf numFmtId="0" fontId="5" fillId="14" borderId="41" xfId="0" applyFont="1" applyFill="1" applyBorder="1" applyAlignment="1" applyProtection="1">
      <alignment horizontal="left" vertical="top"/>
      <protection locked="0"/>
    </xf>
    <xf numFmtId="0" fontId="5" fillId="14" borderId="52" xfId="0" applyFont="1" applyFill="1" applyBorder="1" applyAlignment="1" applyProtection="1">
      <alignment horizontal="left" vertical="top"/>
      <protection locked="0"/>
    </xf>
    <xf numFmtId="0" fontId="5" fillId="14" borderId="42" xfId="0" applyFont="1" applyFill="1" applyBorder="1" applyAlignment="1" applyProtection="1">
      <alignment horizontal="left" vertical="top"/>
      <protection locked="0"/>
    </xf>
    <xf numFmtId="0" fontId="5" fillId="23" borderId="41" xfId="0" applyFont="1" applyFill="1" applyBorder="1" applyAlignment="1" applyProtection="1">
      <alignment vertical="top" wrapText="1"/>
      <protection locked="0"/>
    </xf>
    <xf numFmtId="0" fontId="5" fillId="23" borderId="52" xfId="0"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protection locked="0"/>
    </xf>
    <xf numFmtId="0" fontId="5" fillId="23" borderId="57" xfId="0" applyFont="1" applyFill="1" applyBorder="1" applyAlignment="1" applyProtection="1">
      <alignment vertical="top" wrapText="1"/>
      <protection locked="0"/>
    </xf>
    <xf numFmtId="0" fontId="5" fillId="23" borderId="45" xfId="0" applyFont="1" applyFill="1" applyBorder="1" applyAlignment="1" applyProtection="1">
      <alignment vertical="top" wrapText="1"/>
      <protection locked="0"/>
    </xf>
    <xf numFmtId="0" fontId="0" fillId="12" borderId="52" xfId="0" applyFill="1" applyBorder="1" applyAlignment="1" applyProtection="1">
      <alignment horizontal="left" vertical="top" wrapText="1"/>
    </xf>
    <xf numFmtId="0" fontId="5" fillId="14" borderId="37" xfId="0" applyFont="1" applyFill="1" applyBorder="1" applyAlignment="1" applyProtection="1">
      <alignment horizontal="left" vertical="top" wrapText="1"/>
      <protection locked="0"/>
    </xf>
    <xf numFmtId="0" fontId="5" fillId="14" borderId="70"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wrapText="1"/>
      <protection locked="0"/>
    </xf>
    <xf numFmtId="0" fontId="3" fillId="14" borderId="39" xfId="0" applyFont="1" applyFill="1" applyBorder="1" applyAlignment="1" applyProtection="1">
      <alignment horizontal="left" vertical="top" wrapText="1"/>
      <protection locked="0"/>
    </xf>
    <xf numFmtId="0" fontId="5" fillId="14" borderId="39" xfId="0" applyFont="1" applyFill="1" applyBorder="1" applyAlignment="1" applyProtection="1">
      <alignment horizontal="left" vertical="top" wrapText="1"/>
      <protection locked="0"/>
    </xf>
    <xf numFmtId="0" fontId="3" fillId="14" borderId="38" xfId="0" applyFont="1" applyFill="1" applyBorder="1" applyAlignment="1" applyProtection="1">
      <alignment horizontal="left" vertical="top" wrapText="1"/>
      <protection locked="0"/>
    </xf>
    <xf numFmtId="0" fontId="3" fillId="14" borderId="37" xfId="0" applyFont="1" applyFill="1" applyBorder="1" applyAlignment="1" applyProtection="1">
      <alignment horizontal="left" vertical="top" wrapText="1"/>
      <protection locked="0"/>
    </xf>
    <xf numFmtId="0" fontId="5" fillId="23" borderId="41" xfId="0" applyFont="1" applyFill="1" applyBorder="1" applyAlignment="1" applyProtection="1">
      <alignment horizontal="left" vertical="top" wrapText="1"/>
      <protection locked="0"/>
    </xf>
    <xf numFmtId="0" fontId="5" fillId="23" borderId="52" xfId="0" applyFont="1" applyFill="1" applyBorder="1" applyAlignment="1" applyProtection="1">
      <alignment horizontal="left" vertical="top" wrapText="1"/>
      <protection locked="0"/>
    </xf>
    <xf numFmtId="0" fontId="5" fillId="23" borderId="20" xfId="0" applyFont="1" applyFill="1" applyBorder="1" applyAlignment="1" applyProtection="1">
      <alignment horizontal="left" vertical="top" wrapText="1"/>
      <protection locked="0"/>
    </xf>
    <xf numFmtId="0" fontId="5" fillId="23" borderId="84" xfId="0" applyFont="1" applyFill="1" applyBorder="1" applyAlignment="1" applyProtection="1">
      <alignment horizontal="left" vertical="top" wrapText="1"/>
      <protection locked="0"/>
    </xf>
    <xf numFmtId="0" fontId="5" fillId="14" borderId="38" xfId="0" applyFont="1" applyFill="1" applyBorder="1" applyAlignment="1" applyProtection="1">
      <alignment horizontal="left" vertical="top" wrapText="1"/>
      <protection locked="0"/>
    </xf>
    <xf numFmtId="0" fontId="5" fillId="14" borderId="45" xfId="0" applyFont="1" applyFill="1" applyBorder="1" applyAlignment="1" applyProtection="1">
      <alignment horizontal="left" vertical="top" wrapText="1"/>
      <protection locked="0"/>
    </xf>
    <xf numFmtId="0" fontId="5" fillId="23" borderId="13" xfId="0" applyFont="1" applyFill="1" applyBorder="1" applyAlignment="1" applyProtection="1">
      <alignment horizontal="left" vertical="top" wrapText="1"/>
      <protection locked="0"/>
    </xf>
    <xf numFmtId="0" fontId="5" fillId="23" borderId="46"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xf>
    <xf numFmtId="0" fontId="2" fillId="0" borderId="46" xfId="0" applyFont="1" applyFill="1" applyBorder="1" applyAlignment="1" applyProtection="1">
      <alignment horizontal="left" vertical="top" wrapText="1"/>
    </xf>
    <xf numFmtId="0" fontId="5" fillId="14" borderId="13" xfId="0" applyNumberFormat="1" applyFont="1" applyFill="1" applyBorder="1" applyAlignment="1" applyProtection="1">
      <alignment horizontal="left" vertical="top" wrapText="1"/>
      <protection locked="0"/>
    </xf>
    <xf numFmtId="0" fontId="5" fillId="14" borderId="46" xfId="0" applyNumberFormat="1" applyFont="1" applyFill="1" applyBorder="1" applyAlignment="1" applyProtection="1">
      <alignment horizontal="left" vertical="top" wrapText="1"/>
      <protection locked="0"/>
    </xf>
    <xf numFmtId="0" fontId="3" fillId="23" borderId="13" xfId="0" applyFont="1" applyFill="1" applyBorder="1" applyAlignment="1" applyProtection="1">
      <alignment horizontal="left" vertical="top" wrapText="1"/>
      <protection locked="0"/>
    </xf>
    <xf numFmtId="0" fontId="3" fillId="23" borderId="46" xfId="0" applyFont="1" applyFill="1" applyBorder="1" applyAlignment="1" applyProtection="1">
      <alignment horizontal="left" vertical="top" wrapText="1"/>
      <protection locked="0"/>
    </xf>
    <xf numFmtId="0" fontId="2" fillId="0" borderId="29" xfId="0" applyFont="1" applyFill="1" applyBorder="1" applyAlignment="1" applyProtection="1">
      <alignment horizontal="center" vertical="top" wrapText="1"/>
    </xf>
    <xf numFmtId="0" fontId="25" fillId="0" borderId="17" xfId="0" applyFont="1" applyFill="1" applyBorder="1" applyAlignment="1" applyProtection="1">
      <alignment horizontal="left" vertical="top" wrapText="1"/>
    </xf>
    <xf numFmtId="0" fontId="70" fillId="0" borderId="28" xfId="0" applyFont="1" applyFill="1" applyBorder="1" applyAlignment="1" applyProtection="1">
      <alignment vertical="top" wrapText="1"/>
    </xf>
    <xf numFmtId="0" fontId="2" fillId="0" borderId="0" xfId="0" applyFont="1" applyAlignment="1" applyProtection="1">
      <alignment horizontal="left" vertical="top"/>
    </xf>
    <xf numFmtId="0" fontId="25" fillId="0" borderId="0" xfId="0" applyFont="1" applyFill="1" applyBorder="1" applyAlignment="1" applyProtection="1">
      <alignment horizontal="left" vertical="top" wrapText="1"/>
    </xf>
    <xf numFmtId="0" fontId="2" fillId="0" borderId="0" xfId="0" applyFont="1" applyBorder="1" applyAlignment="1" applyProtection="1">
      <alignment horizontal="center" vertical="top"/>
    </xf>
    <xf numFmtId="0" fontId="2" fillId="7" borderId="32" xfId="0" applyFont="1" applyFill="1" applyBorder="1" applyAlignment="1" applyProtection="1">
      <alignment vertical="top" wrapText="1"/>
    </xf>
    <xf numFmtId="0" fontId="2" fillId="7" borderId="33" xfId="0" applyFont="1" applyFill="1" applyBorder="1" applyAlignment="1" applyProtection="1">
      <alignment vertical="top" wrapText="1"/>
    </xf>
    <xf numFmtId="0" fontId="6" fillId="0" borderId="0" xfId="0" applyFont="1" applyAlignment="1" applyProtection="1">
      <alignment vertical="top" wrapText="1"/>
    </xf>
    <xf numFmtId="0" fontId="2" fillId="13" borderId="13" xfId="0" applyNumberFormat="1" applyFont="1" applyFill="1" applyBorder="1" applyAlignment="1" applyProtection="1">
      <alignment horizontal="center" vertical="top"/>
    </xf>
    <xf numFmtId="0" fontId="2" fillId="13" borderId="15" xfId="0" applyNumberFormat="1" applyFont="1" applyFill="1" applyBorder="1" applyAlignment="1" applyProtection="1">
      <alignment horizontal="center" vertical="top"/>
    </xf>
    <xf numFmtId="0" fontId="25" fillId="0" borderId="28" xfId="0" applyFont="1" applyBorder="1" applyAlignment="1" applyProtection="1">
      <alignment vertical="top" wrapText="1"/>
    </xf>
    <xf numFmtId="0" fontId="30" fillId="0" borderId="0" xfId="0" applyFont="1" applyBorder="1" applyAlignment="1" applyProtection="1">
      <alignment vertical="top" wrapText="1"/>
    </xf>
    <xf numFmtId="0" fontId="30" fillId="0" borderId="28" xfId="0" applyFont="1" applyBorder="1" applyAlignment="1" applyProtection="1">
      <alignment vertical="top" wrapText="1"/>
    </xf>
    <xf numFmtId="0" fontId="29" fillId="0" borderId="0" xfId="0" applyFont="1" applyAlignment="1" applyProtection="1">
      <alignment horizontal="left" vertical="top" wrapText="1"/>
    </xf>
    <xf numFmtId="0" fontId="25" fillId="7" borderId="28" xfId="0" applyFont="1" applyFill="1" applyBorder="1" applyAlignment="1" applyProtection="1">
      <alignment vertical="top" wrapText="1"/>
    </xf>
    <xf numFmtId="0" fontId="2" fillId="0" borderId="0" xfId="0" applyFont="1" applyAlignment="1" applyProtection="1">
      <alignment vertical="top" wrapText="1"/>
    </xf>
    <xf numFmtId="0" fontId="30" fillId="0" borderId="28" xfId="0" applyFont="1" applyBorder="1" applyAlignment="1" applyProtection="1">
      <alignment horizontal="left" vertical="top" wrapText="1"/>
    </xf>
    <xf numFmtId="0" fontId="30" fillId="0" borderId="0" xfId="0" applyFont="1" applyBorder="1" applyAlignment="1" applyProtection="1">
      <alignment horizontal="left" vertical="top" wrapText="1"/>
    </xf>
    <xf numFmtId="0" fontId="2" fillId="13" borderId="6" xfId="0" applyNumberFormat="1" applyFont="1" applyFill="1" applyBorder="1" applyAlignment="1" applyProtection="1">
      <alignment horizontal="center" vertical="top"/>
    </xf>
    <xf numFmtId="0" fontId="2" fillId="13" borderId="7" xfId="0" applyNumberFormat="1" applyFont="1" applyFill="1" applyBorder="1" applyAlignment="1" applyProtection="1">
      <alignment horizontal="center" vertical="top"/>
    </xf>
    <xf numFmtId="0" fontId="2" fillId="13" borderId="8" xfId="0" applyNumberFormat="1" applyFont="1" applyFill="1" applyBorder="1" applyAlignment="1" applyProtection="1">
      <alignment horizontal="center" vertical="top"/>
    </xf>
    <xf numFmtId="0" fontId="2" fillId="0" borderId="0" xfId="0" applyFont="1" applyAlignment="1" applyProtection="1">
      <alignment horizontal="left" vertical="top" wrapText="1"/>
    </xf>
    <xf numFmtId="0" fontId="39" fillId="11" borderId="23" xfId="0" applyFont="1" applyFill="1" applyBorder="1" applyAlignment="1" applyProtection="1">
      <alignment horizontal="left" vertical="top" wrapText="1"/>
    </xf>
    <xf numFmtId="0" fontId="39" fillId="11" borderId="19" xfId="0" applyFont="1" applyFill="1" applyBorder="1" applyAlignment="1" applyProtection="1">
      <alignment horizontal="left" vertical="top" wrapText="1"/>
    </xf>
    <xf numFmtId="0" fontId="39" fillId="11" borderId="23" xfId="0" applyFont="1" applyFill="1" applyBorder="1" applyAlignment="1" applyProtection="1">
      <alignment horizontal="center" vertical="top" wrapText="1"/>
    </xf>
    <xf numFmtId="0" fontId="39" fillId="11" borderId="19" xfId="0" applyFont="1" applyFill="1" applyBorder="1" applyAlignment="1" applyProtection="1">
      <alignment horizontal="center" vertical="top" wrapText="1"/>
    </xf>
    <xf numFmtId="0" fontId="39" fillId="11" borderId="13" xfId="0" applyFont="1" applyFill="1" applyBorder="1" applyAlignment="1" applyProtection="1">
      <alignment horizontal="left" vertical="top" wrapText="1"/>
    </xf>
    <xf numFmtId="0" fontId="39" fillId="11" borderId="15" xfId="0" applyFont="1" applyFill="1" applyBorder="1" applyAlignment="1" applyProtection="1">
      <alignment horizontal="left" vertical="top" wrapText="1"/>
    </xf>
    <xf numFmtId="0" fontId="39" fillId="11" borderId="14" xfId="0" applyFont="1" applyFill="1" applyBorder="1" applyAlignment="1" applyProtection="1">
      <alignment horizontal="left" vertical="top" wrapText="1"/>
    </xf>
    <xf numFmtId="0" fontId="39" fillId="11" borderId="41" xfId="0" applyFont="1" applyFill="1" applyBorder="1" applyAlignment="1" applyProtection="1">
      <alignment horizontal="left" vertical="top" wrapText="1"/>
    </xf>
    <xf numFmtId="0" fontId="39" fillId="11" borderId="71" xfId="0" applyFont="1" applyFill="1" applyBorder="1" applyAlignment="1" applyProtection="1">
      <alignment horizontal="left" vertical="top" wrapText="1"/>
    </xf>
    <xf numFmtId="0" fontId="39" fillId="11" borderId="50" xfId="0" applyFont="1" applyFill="1" applyBorder="1" applyAlignment="1" applyProtection="1">
      <alignment horizontal="left" vertical="top" wrapText="1"/>
    </xf>
    <xf numFmtId="0" fontId="39" fillId="11" borderId="20" xfId="0" applyFont="1" applyFill="1" applyBorder="1" applyAlignment="1" applyProtection="1">
      <alignment horizontal="left" vertical="top" wrapText="1"/>
    </xf>
    <xf numFmtId="0" fontId="39" fillId="11" borderId="54" xfId="0" applyFont="1" applyFill="1" applyBorder="1" applyAlignment="1" applyProtection="1">
      <alignment horizontal="left" vertical="top" wrapText="1"/>
    </xf>
    <xf numFmtId="0" fontId="39" fillId="11" borderId="21" xfId="0" applyFont="1" applyFill="1" applyBorder="1" applyAlignment="1" applyProtection="1">
      <alignment horizontal="left" vertical="top" wrapText="1"/>
    </xf>
    <xf numFmtId="0" fontId="39" fillId="11" borderId="36" xfId="0" applyFont="1" applyFill="1" applyBorder="1" applyAlignment="1" applyProtection="1">
      <alignment horizontal="left" vertical="top" wrapText="1"/>
    </xf>
    <xf numFmtId="0" fontId="39" fillId="11" borderId="13" xfId="0" applyFont="1" applyFill="1" applyBorder="1" applyAlignment="1" applyProtection="1">
      <alignment horizontal="center" vertical="top" wrapText="1"/>
    </xf>
    <xf numFmtId="0" fontId="39" fillId="11" borderId="14" xfId="0" applyFont="1" applyFill="1" applyBorder="1" applyAlignment="1" applyProtection="1">
      <alignment horizontal="center" vertical="top" wrapText="1"/>
    </xf>
    <xf numFmtId="0" fontId="39" fillId="11" borderId="15" xfId="0" applyFont="1" applyFill="1" applyBorder="1" applyAlignment="1" applyProtection="1">
      <alignment horizontal="center" vertical="top" wrapText="1"/>
    </xf>
    <xf numFmtId="0" fontId="39" fillId="11" borderId="0" xfId="0" applyFont="1" applyFill="1" applyBorder="1" applyAlignment="1" applyProtection="1">
      <alignment horizontal="left" vertical="top" wrapText="1"/>
    </xf>
    <xf numFmtId="0" fontId="39" fillId="11" borderId="71" xfId="0" applyFont="1" applyFill="1" applyBorder="1" applyAlignment="1" applyProtection="1">
      <alignment horizontal="center" vertical="top" wrapText="1"/>
    </xf>
    <xf numFmtId="0" fontId="39" fillId="11" borderId="0" xfId="0" applyFont="1" applyFill="1" applyBorder="1" applyAlignment="1" applyProtection="1">
      <alignment horizontal="center" vertical="top" wrapText="1"/>
    </xf>
    <xf numFmtId="0" fontId="39" fillId="11" borderId="36" xfId="0" applyFont="1" applyFill="1" applyBorder="1" applyAlignment="1" applyProtection="1">
      <alignment horizontal="center" vertical="top" wrapText="1"/>
    </xf>
    <xf numFmtId="0" fontId="39" fillId="11" borderId="13" xfId="0" applyFont="1" applyFill="1" applyBorder="1" applyAlignment="1" applyProtection="1">
      <alignment horizontal="left" vertical="top"/>
    </xf>
    <xf numFmtId="0" fontId="39" fillId="11" borderId="15" xfId="0" applyFont="1" applyFill="1" applyBorder="1" applyAlignment="1" applyProtection="1">
      <alignment horizontal="left" vertical="top"/>
    </xf>
  </cellXfs>
  <cellStyles count="4">
    <cellStyle name="Enllaç" xfId="1" builtinId="8"/>
    <cellStyle name="Normal" xfId="0" builtinId="0"/>
    <cellStyle name="Standaard 2" xfId="2"/>
    <cellStyle name="Standard_Outline NIMs template 10-09-30" xfId="3"/>
  </cellStyles>
  <dxfs count="2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ur-lex.europa.eu/eli/dir/2003/87" TargetMode="External"/><Relationship Id="rId7" Type="http://schemas.openxmlformats.org/officeDocument/2006/relationships/printerSettings" Target="../printerSettings/printerSettings1.bin"/><Relationship Id="rId2" Type="http://schemas.openxmlformats.org/officeDocument/2006/relationships/hyperlink" Target="https://eur-lex.europa.eu/eli/reg_impl/2018/2067" TargetMode="External"/><Relationship Id="rId1" Type="http://schemas.openxmlformats.org/officeDocument/2006/relationships/hyperlink" Target="http://eur-lex.europa.eu/en/index.htm" TargetMode="External"/><Relationship Id="rId6" Type="http://schemas.openxmlformats.org/officeDocument/2006/relationships/hyperlink" Target="https://ec.europa.eu/clima/eu-action/eu-emissions-trading-system-eu-ets/monitoring-reporting-and-verification-eu-ets-emissions_en" TargetMode="External"/><Relationship Id="rId5" Type="http://schemas.openxmlformats.org/officeDocument/2006/relationships/hyperlink" Target="https://ec.europa.eu/clima/eu-action/eu-emissions-trading-system-eu-ets_en" TargetMode="External"/><Relationship Id="rId4" Type="http://schemas.openxmlformats.org/officeDocument/2006/relationships/hyperlink" Target="https://ec.europa.eu/clima/eu-action/eu-emissions-trading-system-eu-ets/monitoring-reporting-and-verification-eu-ets-emissions_en" TargetMode="External"/></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71"/>
  <sheetViews>
    <sheetView tabSelected="1" topLeftCell="A65" zoomScaleNormal="100" workbookViewId="0">
      <selection activeCell="B10" sqref="B10:I10"/>
    </sheetView>
  </sheetViews>
  <sheetFormatPr defaultColWidth="11.28515625" defaultRowHeight="12.75" x14ac:dyDescent="0.2"/>
  <cols>
    <col min="1" max="2" width="3.28515625" style="58" customWidth="1"/>
    <col min="3" max="3" width="31" style="58" customWidth="1"/>
    <col min="4" max="5" width="18.7109375" style="58" customWidth="1"/>
    <col min="6" max="16384" width="11.28515625" style="58"/>
  </cols>
  <sheetData>
    <row r="1" spans="2:9" ht="25.5" customHeight="1" x14ac:dyDescent="0.2">
      <c r="B1" s="654" t="str">
        <f>Translations!$B$2</f>
        <v xml:space="preserve">VERIFICATION REPORT </v>
      </c>
      <c r="C1" s="655"/>
      <c r="D1" s="655"/>
      <c r="E1" s="655"/>
      <c r="F1" s="655"/>
      <c r="G1" s="655"/>
      <c r="H1" s="655"/>
      <c r="I1" s="655"/>
    </row>
    <row r="2" spans="2:9" ht="24" customHeight="1" x14ac:dyDescent="0.2">
      <c r="B2" s="667" t="str">
        <f>Translations!$B$3</f>
        <v>For the verification of operator's emission reports, aircraft operator's emission reports and non-CO2 aviation effects reports</v>
      </c>
      <c r="C2" s="655"/>
      <c r="D2" s="655"/>
      <c r="E2" s="655"/>
      <c r="F2" s="655"/>
      <c r="G2" s="655"/>
      <c r="H2" s="655"/>
      <c r="I2" s="655"/>
    </row>
    <row r="3" spans="2:9" ht="12.75" customHeight="1" thickBot="1" x14ac:dyDescent="0.25">
      <c r="C3" s="120"/>
      <c r="D3" s="120"/>
    </row>
    <row r="4" spans="2:9" ht="20.25" customHeight="1" x14ac:dyDescent="0.2">
      <c r="B4" s="658" t="str">
        <f>Translations!$B$4</f>
        <v>Before you use this file, please carry out the following steps:</v>
      </c>
      <c r="C4" s="659"/>
      <c r="D4" s="659"/>
      <c r="E4" s="659"/>
      <c r="F4" s="659"/>
      <c r="G4" s="659"/>
      <c r="H4" s="659"/>
      <c r="I4" s="660"/>
    </row>
    <row r="5" spans="2:9" ht="20.25" customHeight="1" x14ac:dyDescent="0.2">
      <c r="B5" s="673" t="str">
        <f>Translations!$B$5</f>
        <v>(a)  Read carefully 'How to use this file'. These are the instructions for filling this template.</v>
      </c>
      <c r="C5" s="674"/>
      <c r="D5" s="674"/>
      <c r="E5" s="674"/>
      <c r="F5" s="674"/>
      <c r="G5" s="674"/>
      <c r="H5" s="674"/>
      <c r="I5" s="675"/>
    </row>
    <row r="6" spans="2:9" ht="45" customHeight="1" x14ac:dyDescent="0.2">
      <c r="B6" s="673" t="str">
        <f>Translations!$B$6</f>
        <v>(b)  Identify the Competent Authority (CA) to which the operator or aircraft operator whose report you are verifying, has to submit the verified report. Note that "Member State" here means all States which are participating in the EU ETS, not only EU Member States.</v>
      </c>
      <c r="C6" s="674"/>
      <c r="D6" s="674"/>
      <c r="E6" s="674"/>
      <c r="F6" s="674"/>
      <c r="G6" s="674"/>
      <c r="H6" s="674"/>
      <c r="I6" s="675"/>
    </row>
    <row r="7" spans="2:9" ht="30" customHeight="1" x14ac:dyDescent="0.2">
      <c r="B7" s="673" t="str">
        <f>Translations!$B$7</f>
        <v>(c)  Check the CA's webpage or directly contact the CA in order to find out if you have the correct version of the template. The template version (in particular the reference file name) is clearly indicated on the cover page of this file.</v>
      </c>
      <c r="C7" s="674"/>
      <c r="D7" s="674"/>
      <c r="E7" s="674"/>
      <c r="F7" s="674"/>
      <c r="G7" s="674"/>
      <c r="H7" s="674"/>
      <c r="I7" s="675"/>
    </row>
    <row r="8" spans="2:9" ht="30" customHeight="1" thickBot="1" x14ac:dyDescent="0.25">
      <c r="B8" s="661" t="str">
        <f>Translations!$B$8</f>
        <v>(d) Some Member States may require you to use an alternative system, such as internet-based form instead of a spreadsheet. Check your Member State requirements. In this case the CA will provide further information to you.</v>
      </c>
      <c r="C8" s="662"/>
      <c r="D8" s="662"/>
      <c r="E8" s="662"/>
      <c r="F8" s="662"/>
      <c r="G8" s="662"/>
      <c r="H8" s="662"/>
      <c r="I8" s="663"/>
    </row>
    <row r="9" spans="2:9" s="121" customFormat="1" ht="12.75" customHeight="1" x14ac:dyDescent="0.2">
      <c r="B9" s="616"/>
      <c r="C9" s="33"/>
      <c r="D9" s="33"/>
      <c r="E9" s="33"/>
      <c r="F9" s="33"/>
      <c r="G9" s="33"/>
      <c r="H9" s="33"/>
      <c r="I9" s="33"/>
    </row>
    <row r="10" spans="2:9" ht="16.5" x14ac:dyDescent="0.2">
      <c r="B10" s="664" t="str">
        <f>Translations!$B$9</f>
        <v>Go to 'How to use this file'</v>
      </c>
      <c r="C10" s="664"/>
      <c r="D10" s="664"/>
      <c r="E10" s="664"/>
      <c r="F10" s="664"/>
      <c r="G10" s="664"/>
      <c r="H10" s="664"/>
      <c r="I10" s="664"/>
    </row>
    <row r="11" spans="2:9" ht="10.5" customHeight="1" thickBot="1" x14ac:dyDescent="0.25">
      <c r="C11" s="120"/>
      <c r="D11" s="120"/>
    </row>
    <row r="12" spans="2:9" ht="15" x14ac:dyDescent="0.2">
      <c r="B12" s="122"/>
      <c r="C12" s="123" t="str">
        <f>Translations!$B$10</f>
        <v>Guidelines and Conditions</v>
      </c>
      <c r="D12" s="124"/>
      <c r="E12" s="124"/>
      <c r="F12" s="124"/>
      <c r="G12" s="124"/>
      <c r="H12" s="124"/>
      <c r="I12" s="125"/>
    </row>
    <row r="13" spans="2:9" ht="10.5" customHeight="1" x14ac:dyDescent="0.2">
      <c r="B13" s="126"/>
      <c r="C13" s="127"/>
      <c r="D13" s="127"/>
      <c r="E13" s="127"/>
      <c r="F13" s="127"/>
      <c r="G13" s="127"/>
      <c r="H13" s="127"/>
      <c r="I13" s="128"/>
    </row>
    <row r="14" spans="2:9" ht="56.25" customHeight="1" x14ac:dyDescent="0.2">
      <c r="B14" s="126">
        <v>1</v>
      </c>
      <c r="C14" s="687" t="str">
        <f>Translations!$B$404</f>
        <v xml:space="preserve">Article 15 of Directive 2003/87/EC requires Member States to ensure that the reports submitted by operators and aircraft operators, pursuant to Article 14 of that Directive, are verified in accordance with Commission Regulation (EU) No. 2018/2067 on the verification of data and the accreditation of verifiers pursuant to Directive 2003/87/EC. </v>
      </c>
      <c r="D14" s="687"/>
      <c r="E14" s="687"/>
      <c r="F14" s="687"/>
      <c r="G14" s="687"/>
      <c r="H14" s="687"/>
      <c r="I14" s="688"/>
    </row>
    <row r="15" spans="2:9" x14ac:dyDescent="0.2">
      <c r="B15" s="126"/>
      <c r="C15" s="665" t="str">
        <f>Translations!$B$12</f>
        <v>The Directive can be downloaded from:</v>
      </c>
      <c r="D15" s="665"/>
      <c r="E15" s="665"/>
      <c r="F15" s="665"/>
      <c r="G15" s="665"/>
      <c r="H15" s="665"/>
      <c r="I15" s="666"/>
    </row>
    <row r="16" spans="2:9" x14ac:dyDescent="0.2">
      <c r="B16" s="126"/>
      <c r="C16" s="668" t="str">
        <f>Translations!$B$405</f>
        <v>http://eur-lex.europa.eu/eli/dir/2003/87</v>
      </c>
      <c r="D16" s="669"/>
      <c r="E16" s="669"/>
      <c r="F16" s="669"/>
      <c r="G16" s="669"/>
      <c r="H16" s="669"/>
      <c r="I16" s="670"/>
    </row>
    <row r="17" spans="2:9" ht="10.5" customHeight="1" x14ac:dyDescent="0.2">
      <c r="B17" s="126"/>
      <c r="C17" s="558"/>
      <c r="D17" s="129"/>
      <c r="E17" s="127"/>
      <c r="F17" s="127"/>
      <c r="G17" s="127"/>
      <c r="H17" s="127"/>
      <c r="I17" s="128"/>
    </row>
    <row r="18" spans="2:9" ht="27.75" customHeight="1" x14ac:dyDescent="0.2">
      <c r="B18" s="126">
        <v>2</v>
      </c>
      <c r="C18" s="656" t="str">
        <f>Translations!$B$406</f>
        <v>The Accreditation and Verification Regulation (Commission Regulation (EU) No. 2018/2067 (hereinafter the "AVR"), defines further requirements for accreditation of verifiers and the verification of emission reports.</v>
      </c>
      <c r="D18" s="656"/>
      <c r="E18" s="656"/>
      <c r="F18" s="656"/>
      <c r="G18" s="656"/>
      <c r="H18" s="656"/>
      <c r="I18" s="657"/>
    </row>
    <row r="19" spans="2:9" x14ac:dyDescent="0.2">
      <c r="B19" s="126"/>
      <c r="C19" s="656" t="str">
        <f>Translations!$B$15</f>
        <v xml:space="preserve">The AVR can be downloaded from: </v>
      </c>
      <c r="D19" s="676"/>
      <c r="E19" s="676"/>
      <c r="F19" s="676"/>
      <c r="G19" s="676"/>
      <c r="H19" s="676"/>
      <c r="I19" s="677"/>
    </row>
    <row r="20" spans="2:9" x14ac:dyDescent="0.2">
      <c r="B20" s="126"/>
      <c r="C20" s="686" t="str">
        <f>Translations!$B$407</f>
        <v>https://eur-lex.europa.eu/eli/reg_impl/2018/2067</v>
      </c>
      <c r="D20" s="656"/>
      <c r="E20" s="656"/>
      <c r="F20" s="656"/>
      <c r="G20" s="656"/>
      <c r="H20" s="656"/>
      <c r="I20" s="657"/>
    </row>
    <row r="21" spans="2:9" ht="10.5" customHeight="1" x14ac:dyDescent="0.2">
      <c r="B21" s="126"/>
      <c r="C21" s="558"/>
      <c r="D21" s="558"/>
      <c r="E21" s="127"/>
      <c r="F21" s="127"/>
      <c r="G21" s="127"/>
      <c r="H21" s="127"/>
      <c r="I21" s="128"/>
    </row>
    <row r="22" spans="2:9" ht="30" customHeight="1" x14ac:dyDescent="0.2">
      <c r="B22" s="126">
        <v>3</v>
      </c>
      <c r="C22" s="656" t="str">
        <f>Translations!$B$17</f>
        <v>Article 6 of the AVR spells out the objective of verification to ensure the reliability of the information in the emissions or non-CO2 aviation effects:</v>
      </c>
      <c r="D22" s="656"/>
      <c r="E22" s="656"/>
      <c r="F22" s="656"/>
      <c r="G22" s="656"/>
      <c r="H22" s="656"/>
      <c r="I22" s="657"/>
    </row>
    <row r="23" spans="2:9" ht="54.75" customHeight="1" x14ac:dyDescent="0.2">
      <c r="B23" s="126"/>
      <c r="C23" s="665" t="str">
        <f>Translations!$B$18</f>
        <v>A verified emissions report or non-CO2 aviation effects reports shall be reliable for users. It shall represent faithfully that which it either purports to represent or may reasonably be expected to represent. The process of verifying emission reports or non-CO2 aviation effects reports shall be an effective and reliable tool in support of quality assurance and quality control procedures, providing information upon which an operator or aircraft operator can act to improve performance in monitoring and reporting emissions or non-CO2 aviation effects.</v>
      </c>
      <c r="D23" s="665"/>
      <c r="E23" s="665"/>
      <c r="F23" s="665"/>
      <c r="G23" s="665"/>
      <c r="H23" s="665"/>
      <c r="I23" s="666"/>
    </row>
    <row r="24" spans="2:9" ht="10.5" customHeight="1" x14ac:dyDescent="0.2">
      <c r="B24" s="126"/>
      <c r="C24" s="671"/>
      <c r="D24" s="671"/>
      <c r="E24" s="671"/>
      <c r="F24" s="671"/>
      <c r="G24" s="671"/>
      <c r="H24" s="671"/>
      <c r="I24" s="672"/>
    </row>
    <row r="25" spans="2:9" ht="42" customHeight="1" x14ac:dyDescent="0.2">
      <c r="B25" s="126">
        <v>4</v>
      </c>
      <c r="C25" s="656" t="str">
        <f>Translations!$B$19</f>
        <v>Furthermore, in accordance with Annex V of Directive 2003/87/EC and the AVR, the verifier should apply a risk based approach with the aim of reaching a verification opinion providing reasonable assurance that the emissions report or non-CO2 aviation effects report is free from material misstatements and that the report can be verified as satisfactory.</v>
      </c>
      <c r="D25" s="656"/>
      <c r="E25" s="656"/>
      <c r="F25" s="656"/>
      <c r="G25" s="656"/>
      <c r="H25" s="656"/>
      <c r="I25" s="657"/>
    </row>
    <row r="26" spans="2:9" ht="10.5" customHeight="1" x14ac:dyDescent="0.2">
      <c r="B26" s="126"/>
      <c r="C26" s="558"/>
      <c r="D26" s="558"/>
      <c r="E26" s="558"/>
      <c r="F26" s="558"/>
      <c r="G26" s="558"/>
      <c r="H26" s="558"/>
      <c r="I26" s="559"/>
    </row>
    <row r="27" spans="2:9" ht="27.75" customHeight="1" x14ac:dyDescent="0.2">
      <c r="B27" s="126">
        <v>5</v>
      </c>
      <c r="C27" s="656" t="str">
        <f>Translations!$B$20</f>
        <v>Article 27(1) states that the conclusions on the verification of the operator's or aircraft operator's report and the verification opinion are submitted in a verification report:</v>
      </c>
      <c r="D27" s="656"/>
      <c r="E27" s="656"/>
      <c r="F27" s="656"/>
      <c r="G27" s="656"/>
      <c r="H27" s="656"/>
      <c r="I27" s="657"/>
    </row>
    <row r="28" spans="2:9" ht="25.5" customHeight="1" x14ac:dyDescent="0.2">
      <c r="B28" s="126"/>
      <c r="C28" s="665" t="str">
        <f>Translations!$B$21</f>
        <v xml:space="preserve">Based on the information collected during the verification, the verifier shall issue a verification report to the operator or aircraft operator on each emission report or non-CO2 aviation effects report that was subject to verification. </v>
      </c>
      <c r="D28" s="665"/>
      <c r="E28" s="665"/>
      <c r="F28" s="665"/>
      <c r="G28" s="665"/>
      <c r="H28" s="665"/>
      <c r="I28" s="666"/>
    </row>
    <row r="29" spans="2:9" ht="10.5" customHeight="1" x14ac:dyDescent="0.2">
      <c r="B29" s="126"/>
      <c r="C29" s="558"/>
      <c r="D29" s="558"/>
      <c r="E29" s="558"/>
      <c r="F29" s="558"/>
      <c r="G29" s="558"/>
      <c r="H29" s="558"/>
      <c r="I29" s="559"/>
    </row>
    <row r="30" spans="2:9" x14ac:dyDescent="0.2">
      <c r="B30" s="126">
        <v>6</v>
      </c>
      <c r="C30" s="656" t="str">
        <f>Translations!$B$22</f>
        <v xml:space="preserve">And Article 27 (2) of the AVR requires: </v>
      </c>
      <c r="D30" s="656"/>
      <c r="E30" s="656"/>
      <c r="F30" s="656"/>
      <c r="G30" s="656"/>
      <c r="H30" s="656"/>
      <c r="I30" s="657"/>
    </row>
    <row r="31" spans="2:9" ht="28.5" customHeight="1" x14ac:dyDescent="0.2">
      <c r="B31" s="126"/>
      <c r="C31" s="665" t="str">
        <f>Translations!$B$23</f>
        <v xml:space="preserve">The operator or aircraft operator shall submit the verification report to the competent authority together with the operator’s or aircraft operator’s report concerned. </v>
      </c>
      <c r="D31" s="665"/>
      <c r="E31" s="665"/>
      <c r="F31" s="665"/>
      <c r="G31" s="665"/>
      <c r="H31" s="665"/>
      <c r="I31" s="666"/>
    </row>
    <row r="32" spans="2:9" ht="10.5" customHeight="1" x14ac:dyDescent="0.2">
      <c r="B32" s="126"/>
      <c r="C32" s="558"/>
      <c r="D32" s="558"/>
      <c r="E32" s="558"/>
      <c r="F32" s="558"/>
      <c r="G32" s="558"/>
      <c r="H32" s="558"/>
      <c r="I32" s="559"/>
    </row>
    <row r="33" spans="2:9" ht="68.25" customHeight="1" x14ac:dyDescent="0.2">
      <c r="B33" s="126">
        <v>7</v>
      </c>
      <c r="C33" s="656" t="str">
        <f>Translations!$B$24</f>
        <v>This file constitutes the Verification Report template that has been developed by the Commission services as part of a series of guidance documents and electronic templates supporting  an EU-wide harmonised interpretation of the AVR. The template aims to provide a standardised, harmonised and consistent way of reporting on the verification of the operator's annual emission report, the verification of aircraft operator's emission reports and non-CO2 aviation effects reports. This Verification Report template represents the views of the Commission services at the time of publication.</v>
      </c>
      <c r="D33" s="656"/>
      <c r="E33" s="656"/>
      <c r="F33" s="656"/>
      <c r="G33" s="656"/>
      <c r="H33" s="656"/>
      <c r="I33" s="657"/>
    </row>
    <row r="34" spans="2:9" ht="71.650000000000006" customHeight="1" x14ac:dyDescent="0.2">
      <c r="B34" s="126">
        <v>8</v>
      </c>
      <c r="C34" s="656" t="str">
        <f>Translations!$B$408</f>
        <v xml:space="preserve">The EU and Switzerland have concluded an agreement linking their respective emission trading schemes. The agreement has entered into force on 1 January 2020. In line with the Agreement every aircraft operator is assigned to one administering Member State which is responsible for enforcing EU ETS and the Swiss ETS. To effectively manage the administration of EU ETS and the Swiss ETS a one-stop shop has been introduced. For that reason combined templates have been developed for the monitoring plan, the emisssion report and the verification report for aircraft operators falling under the EU ETS and Swiss ETS. </v>
      </c>
      <c r="D34" s="656"/>
      <c r="E34" s="656"/>
      <c r="F34" s="656"/>
      <c r="G34" s="656"/>
      <c r="H34" s="656"/>
      <c r="I34" s="657"/>
    </row>
    <row r="35" spans="2:9" ht="60" customHeight="1" x14ac:dyDescent="0.2">
      <c r="B35" s="126">
        <v>9</v>
      </c>
      <c r="C35" s="656" t="str">
        <f>Translations!$B$409</f>
        <v>For the verification of emission reports of aircraft operators falling under Commission Regulation 2025/ 927 a separate verification opinion statement (CORSIA) has been developed. Verifiers verifying emission reports of aircraft operators that are  subject to EU ETS and CORSIA, have to sign off separately on the EU ETS data and CORSIA data. They have to complete two separate verification reports to report on  EU ETS and CORSIA verifications.</v>
      </c>
      <c r="D35" s="656"/>
      <c r="E35" s="656"/>
      <c r="F35" s="656"/>
      <c r="G35" s="656"/>
      <c r="H35" s="656"/>
      <c r="I35" s="657"/>
    </row>
    <row r="36" spans="2:9" ht="60" customHeight="1" x14ac:dyDescent="0.2">
      <c r="B36" s="126">
        <v>10</v>
      </c>
      <c r="C36" s="665" t="str">
        <f>Translations!$B$410</f>
        <v xml:space="preserve">For the verification of non-CO2 aviation effects reports of aircraft operators a separate verification opinion statement has been developed. Verifiers verifying non-CO2 aviation effects reports of aircraft operators that are required to monitor and report non-CO2 aviation effects in accordance with Article 56a of the MRR, have to sign off separately on non-CO2 aviation effects. They have to complete two separate verification reports related to the verification of emission reports and the verification of non-CO2 aviation effects reports. </v>
      </c>
      <c r="D36" s="665"/>
      <c r="E36" s="665"/>
      <c r="F36" s="665"/>
      <c r="G36" s="665"/>
      <c r="H36" s="665"/>
      <c r="I36" s="666"/>
    </row>
    <row r="37" spans="2:9" ht="71.25" customHeight="1" x14ac:dyDescent="0.2">
      <c r="B37" s="126"/>
      <c r="C37" s="695" t="str">
        <f>Translations!$B$411</f>
        <v>This is the  version of the Verification Report template, as unanimously re-endorsed by the Climate Change Committee by written procedure in August 2016 and updated in January 2022, February 2025 and January 2026</v>
      </c>
      <c r="D37" s="696"/>
      <c r="E37" s="696"/>
      <c r="F37" s="696"/>
      <c r="G37" s="696"/>
      <c r="H37" s="696"/>
      <c r="I37" s="697"/>
    </row>
    <row r="38" spans="2:9" ht="10.5" customHeight="1" x14ac:dyDescent="0.2">
      <c r="B38" s="126"/>
      <c r="C38" s="558"/>
      <c r="D38" s="558"/>
      <c r="E38" s="558"/>
      <c r="F38" s="558"/>
      <c r="G38" s="558"/>
      <c r="H38" s="558"/>
      <c r="I38" s="559"/>
    </row>
    <row r="39" spans="2:9" ht="39" customHeight="1" x14ac:dyDescent="0.2">
      <c r="B39" s="126">
        <v>10</v>
      </c>
      <c r="C39" s="656" t="str">
        <f>Translations!$B$26</f>
        <v>The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v>
      </c>
      <c r="D39" s="656"/>
      <c r="E39" s="656"/>
      <c r="F39" s="656"/>
      <c r="G39" s="656"/>
      <c r="H39" s="656"/>
      <c r="I39" s="657"/>
    </row>
    <row r="40" spans="2:9" ht="10.5" customHeight="1" x14ac:dyDescent="0.2">
      <c r="B40" s="126"/>
      <c r="C40" s="558"/>
      <c r="D40" s="558"/>
      <c r="E40" s="558"/>
      <c r="F40" s="558"/>
      <c r="G40" s="558"/>
      <c r="H40" s="558"/>
      <c r="I40" s="559"/>
    </row>
    <row r="41" spans="2:9" ht="27.75" customHeight="1" x14ac:dyDescent="0.2">
      <c r="B41" s="126">
        <v>11</v>
      </c>
      <c r="C41" s="656" t="str">
        <f>Translations!$B$27</f>
        <v>Guidance on the contents of this verification report template is provided in the key guidance note on the verification report. Please consult this guidance note when completing the verification report template.</v>
      </c>
      <c r="D41" s="656"/>
      <c r="E41" s="656"/>
      <c r="F41" s="656"/>
      <c r="G41" s="656"/>
      <c r="H41" s="656"/>
      <c r="I41" s="657"/>
    </row>
    <row r="42" spans="2:9" ht="10.5" customHeight="1" x14ac:dyDescent="0.2">
      <c r="B42" s="126"/>
      <c r="C42" s="656"/>
      <c r="D42" s="656"/>
      <c r="E42" s="656"/>
      <c r="F42" s="656"/>
      <c r="G42" s="656"/>
      <c r="H42" s="656"/>
      <c r="I42" s="657"/>
    </row>
    <row r="43" spans="2:9" x14ac:dyDescent="0.2">
      <c r="B43" s="126">
        <v>12</v>
      </c>
      <c r="C43" s="656" t="str">
        <f>Translations!$B$28</f>
        <v>All guidance documents and templates developed by the Commission Services on the AVR can be found at:</v>
      </c>
      <c r="D43" s="656"/>
      <c r="E43" s="656"/>
      <c r="F43" s="656"/>
      <c r="G43" s="656"/>
      <c r="H43" s="656"/>
      <c r="I43" s="657"/>
    </row>
    <row r="44" spans="2:9" ht="16.5" customHeight="1" thickBot="1" x14ac:dyDescent="0.25">
      <c r="B44" s="130"/>
      <c r="C44" s="698" t="str">
        <f>Translations!$B$412</f>
        <v>https://ec.europa.eu/clima/eu-action/eu-emissions-trading-system-eu-ets/monitoring-reporting-and-verification-eu-ets-emissions_en</v>
      </c>
      <c r="D44" s="699"/>
      <c r="E44" s="699"/>
      <c r="F44" s="699"/>
      <c r="G44" s="699"/>
      <c r="H44" s="699"/>
      <c r="I44" s="700"/>
    </row>
    <row r="45" spans="2:9" ht="15.75" customHeight="1" x14ac:dyDescent="0.2">
      <c r="D45" s="131"/>
      <c r="E45" s="561"/>
      <c r="F45" s="561"/>
      <c r="G45" s="561"/>
      <c r="H45" s="561"/>
      <c r="I45" s="561"/>
    </row>
    <row r="46" spans="2:9" ht="26.25" customHeight="1" x14ac:dyDescent="0.2">
      <c r="B46" s="132" t="str">
        <f>Translations!$B$30</f>
        <v>Information sources</v>
      </c>
      <c r="D46" s="131"/>
      <c r="E46" s="561"/>
      <c r="F46" s="561"/>
      <c r="G46" s="561"/>
      <c r="H46" s="561"/>
      <c r="I46" s="561"/>
    </row>
    <row r="47" spans="2:9" ht="18.75" customHeight="1" thickBot="1" x14ac:dyDescent="0.25">
      <c r="B47" s="58" t="str">
        <f>Translations!$B$31</f>
        <v>EU Websites:</v>
      </c>
      <c r="D47" s="131"/>
      <c r="E47" s="55"/>
      <c r="F47" s="55"/>
      <c r="G47" s="55"/>
      <c r="H47" s="55"/>
      <c r="I47" s="55"/>
    </row>
    <row r="48" spans="2:9" ht="18.75" customHeight="1" x14ac:dyDescent="0.2">
      <c r="B48" s="133" t="s">
        <v>0</v>
      </c>
      <c r="C48" s="689" t="str">
        <f>Translations!$B$413</f>
        <v>EU Legislation:</v>
      </c>
      <c r="D48" s="689"/>
      <c r="E48" s="34" t="str">
        <f>Translations!$B$33</f>
        <v>http://eur-lex.europa.eu/en/index.htm</v>
      </c>
      <c r="F48" s="560"/>
      <c r="G48" s="560"/>
      <c r="H48" s="560"/>
      <c r="I48" s="134"/>
    </row>
    <row r="49" spans="2:9" ht="18.75" customHeight="1" x14ac:dyDescent="0.2">
      <c r="B49" s="135" t="s">
        <v>0</v>
      </c>
      <c r="C49" s="665" t="str">
        <f>Translations!$B$34</f>
        <v>EU ETS general:</v>
      </c>
      <c r="D49" s="701"/>
      <c r="E49" s="188" t="str">
        <f>Translations!$B$414</f>
        <v>https://ec.europa.eu/clima/eu-action/eu-emissions-trading-system-eu-ets_en</v>
      </c>
      <c r="F49" s="562"/>
      <c r="G49" s="562"/>
      <c r="H49" s="562"/>
      <c r="I49" s="563"/>
    </row>
    <row r="50" spans="2:9" ht="34.5" customHeight="1" thickBot="1" x14ac:dyDescent="0.25">
      <c r="B50" s="136" t="s">
        <v>0</v>
      </c>
      <c r="C50" s="690" t="str">
        <f>Translations!$B$36</f>
        <v xml:space="preserve">Monitoring and Reporting in the EU ETS: 
    </v>
      </c>
      <c r="D50" s="691"/>
      <c r="E50" s="692" t="str">
        <f>Translations!$B$412</f>
        <v>https://ec.europa.eu/clima/eu-action/eu-emissions-trading-system-eu-ets/monitoring-reporting-and-verification-eu-ets-emissions_en</v>
      </c>
      <c r="F50" s="693"/>
      <c r="G50" s="693"/>
      <c r="H50" s="693"/>
      <c r="I50" s="694"/>
    </row>
    <row r="51" spans="2:9" ht="18.75" customHeight="1" thickBot="1" x14ac:dyDescent="0.25">
      <c r="B51" s="58" t="str">
        <f>Translations!$B$37</f>
        <v>Other websites:</v>
      </c>
      <c r="D51" s="131"/>
      <c r="E51" s="561"/>
      <c r="F51" s="561"/>
      <c r="G51" s="561"/>
      <c r="H51" s="561"/>
      <c r="I51" s="561"/>
    </row>
    <row r="52" spans="2:9" ht="18.75" customHeight="1" x14ac:dyDescent="0.2">
      <c r="B52" s="137" t="s">
        <v>0</v>
      </c>
      <c r="C52" s="650" t="str">
        <f>Translations!$B$38</f>
        <v>&lt;to be provided by Member State&gt;</v>
      </c>
      <c r="D52" s="650"/>
      <c r="E52" s="1"/>
      <c r="F52" s="557"/>
      <c r="G52" s="557"/>
      <c r="H52" s="557"/>
      <c r="I52" s="138"/>
    </row>
    <row r="53" spans="2:9" ht="18.75" customHeight="1" x14ac:dyDescent="0.2">
      <c r="B53" s="139" t="s">
        <v>0</v>
      </c>
      <c r="C53" s="648"/>
      <c r="D53" s="649"/>
      <c r="E53" s="2"/>
      <c r="F53" s="555"/>
      <c r="G53" s="555"/>
      <c r="H53" s="555"/>
      <c r="I53" s="140"/>
    </row>
    <row r="54" spans="2:9" ht="18.75" customHeight="1" thickBot="1" x14ac:dyDescent="0.25">
      <c r="B54" s="141" t="s">
        <v>0</v>
      </c>
      <c r="C54" s="681"/>
      <c r="D54" s="682"/>
      <c r="E54" s="3"/>
      <c r="F54" s="142"/>
      <c r="G54" s="142"/>
      <c r="H54" s="142"/>
      <c r="I54" s="143"/>
    </row>
    <row r="55" spans="2:9" ht="18.75" customHeight="1" thickBot="1" x14ac:dyDescent="0.25">
      <c r="B55" s="58" t="str">
        <f>Translations!$B$39</f>
        <v>Helpdesk:</v>
      </c>
      <c r="D55" s="131"/>
      <c r="E55" s="561"/>
      <c r="F55" s="561"/>
      <c r="G55" s="561"/>
      <c r="H55" s="561"/>
      <c r="I55" s="561"/>
    </row>
    <row r="56" spans="2:9" ht="23.25" customHeight="1" thickBot="1" x14ac:dyDescent="0.25">
      <c r="B56" s="683" t="str">
        <f>Translations!$B$40</f>
        <v>&lt;to be provided by Member State, if relevant&gt;</v>
      </c>
      <c r="C56" s="684"/>
      <c r="D56" s="684"/>
      <c r="E56" s="684"/>
      <c r="F56" s="684"/>
      <c r="G56" s="684"/>
      <c r="H56" s="684"/>
      <c r="I56" s="685"/>
    </row>
    <row r="58" spans="2:9" ht="18.75" customHeight="1" thickBot="1" x14ac:dyDescent="0.25">
      <c r="B58" s="58" t="str">
        <f>Translations!$B$41</f>
        <v>Member State-specific guidance is listed here:</v>
      </c>
    </row>
    <row r="59" spans="2:9" ht="12.75" customHeight="1" x14ac:dyDescent="0.2">
      <c r="B59" s="678"/>
      <c r="C59" s="679"/>
      <c r="D59" s="679"/>
      <c r="E59" s="679"/>
      <c r="F59" s="679"/>
      <c r="G59" s="679"/>
      <c r="H59" s="679"/>
      <c r="I59" s="680"/>
    </row>
    <row r="60" spans="2:9" ht="12.75" customHeight="1" x14ac:dyDescent="0.2">
      <c r="B60" s="144"/>
      <c r="C60" s="556"/>
      <c r="D60" s="556"/>
      <c r="E60" s="556"/>
      <c r="F60" s="556"/>
      <c r="G60" s="556"/>
      <c r="H60" s="556"/>
      <c r="I60" s="145"/>
    </row>
    <row r="61" spans="2:9" ht="12.75" customHeight="1" x14ac:dyDescent="0.2">
      <c r="B61" s="144"/>
      <c r="C61" s="556"/>
      <c r="D61" s="556"/>
      <c r="E61" s="556"/>
      <c r="F61" s="556"/>
      <c r="G61" s="556"/>
      <c r="H61" s="556"/>
      <c r="I61" s="145"/>
    </row>
    <row r="62" spans="2:9" ht="12.75" customHeight="1" x14ac:dyDescent="0.2">
      <c r="B62" s="144"/>
      <c r="C62" s="556"/>
      <c r="D62" s="556"/>
      <c r="E62" s="556"/>
      <c r="F62" s="556"/>
      <c r="G62" s="556"/>
      <c r="H62" s="556"/>
      <c r="I62" s="145"/>
    </row>
    <row r="63" spans="2:9" ht="12.75" customHeight="1" x14ac:dyDescent="0.2">
      <c r="B63" s="144"/>
      <c r="C63" s="556"/>
      <c r="D63" s="556"/>
      <c r="E63" s="556"/>
      <c r="F63" s="556"/>
      <c r="G63" s="556"/>
      <c r="H63" s="556"/>
      <c r="I63" s="145"/>
    </row>
    <row r="64" spans="2:9" ht="12.75" customHeight="1" x14ac:dyDescent="0.2">
      <c r="B64" s="144"/>
      <c r="C64" s="556"/>
      <c r="D64" s="556"/>
      <c r="E64" s="556"/>
      <c r="F64" s="556"/>
      <c r="G64" s="556"/>
      <c r="H64" s="556"/>
      <c r="I64" s="145"/>
    </row>
    <row r="65" spans="2:9" ht="12.75" customHeight="1" x14ac:dyDescent="0.2">
      <c r="B65" s="144"/>
      <c r="C65" s="556"/>
      <c r="D65" s="556"/>
      <c r="E65" s="556"/>
      <c r="F65" s="556"/>
      <c r="G65" s="556"/>
      <c r="H65" s="556"/>
      <c r="I65" s="145"/>
    </row>
    <row r="66" spans="2:9" ht="12.75" customHeight="1" x14ac:dyDescent="0.2">
      <c r="B66" s="144"/>
      <c r="C66" s="556"/>
      <c r="D66" s="556"/>
      <c r="E66" s="556"/>
      <c r="F66" s="556"/>
      <c r="G66" s="556"/>
      <c r="H66" s="556"/>
      <c r="I66" s="145"/>
    </row>
    <row r="67" spans="2:9" ht="12.75" customHeight="1" x14ac:dyDescent="0.2">
      <c r="B67" s="144"/>
      <c r="C67" s="556"/>
      <c r="D67" s="556"/>
      <c r="E67" s="556"/>
      <c r="F67" s="556"/>
      <c r="G67" s="556"/>
      <c r="H67" s="556"/>
      <c r="I67" s="145"/>
    </row>
    <row r="68" spans="2:9" ht="12.75" customHeight="1" thickBot="1" x14ac:dyDescent="0.25">
      <c r="B68" s="146"/>
      <c r="C68" s="565"/>
      <c r="D68" s="565"/>
      <c r="E68" s="565"/>
      <c r="F68" s="565"/>
      <c r="G68" s="565"/>
      <c r="H68" s="565"/>
      <c r="I68" s="147"/>
    </row>
    <row r="69" spans="2:9" ht="13.5" thickBot="1" x14ac:dyDescent="0.25"/>
    <row r="70" spans="2:9" s="33" customFormat="1" x14ac:dyDescent="0.2">
      <c r="B70" s="651" t="str">
        <f>Translations!$B$42</f>
        <v>Language version:</v>
      </c>
      <c r="C70" s="652"/>
      <c r="D70" s="652"/>
      <c r="E70" s="653"/>
      <c r="F70" s="642" t="str">
        <f>VersionDocumentation!B5</f>
        <v>English</v>
      </c>
      <c r="G70" s="643"/>
      <c r="H70" s="643"/>
      <c r="I70" s="644"/>
    </row>
    <row r="71" spans="2:9" s="33" customFormat="1" ht="13.5" thickBot="1" x14ac:dyDescent="0.25">
      <c r="B71" s="639" t="str">
        <f>Translations!$B$43</f>
        <v>Reference filename:</v>
      </c>
      <c r="C71" s="640"/>
      <c r="D71" s="640"/>
      <c r="E71" s="641"/>
      <c r="F71" s="645" t="str">
        <f>VersionDocumentation!C3</f>
        <v>VR P4_COM_en_030226.xls</v>
      </c>
      <c r="G71" s="646"/>
      <c r="H71" s="646"/>
      <c r="I71" s="647"/>
    </row>
  </sheetData>
  <sheetProtection sheet="1" formatCells="0" formatColumns="0" formatRows="0"/>
  <customSheetViews>
    <customSheetView guid="{3EE4370E-84AC-4220-AECA-2B19C5F3775F}" scale="125" showPageBreaks="1" fitToPage="1" printArea="1">
      <selection activeCell="A5" sqref="A5:B5"/>
      <pageMargins left="0" right="0" top="0" bottom="0" header="0" footer="0"/>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 right="0" top="0" bottom="0" header="0" footer="0"/>
      <pageSetup paperSize="9" scale="78" fitToHeight="2" orientation="portrait"/>
      <headerFooter alignWithMargins="0">
        <oddFooter>&amp;L&amp;F/
&amp;A&amp;C&amp;P/&amp;N&amp;RPrinted : &amp;D/&amp;T</oddFooter>
      </headerFooter>
    </customSheetView>
  </customSheetViews>
  <mergeCells count="45">
    <mergeCell ref="C37:I37"/>
    <mergeCell ref="C31:I31"/>
    <mergeCell ref="C44:I44"/>
    <mergeCell ref="C49:D49"/>
    <mergeCell ref="C33:I33"/>
    <mergeCell ref="C35:I35"/>
    <mergeCell ref="C36:I36"/>
    <mergeCell ref="B7:I7"/>
    <mergeCell ref="C30:I30"/>
    <mergeCell ref="C28:I28"/>
    <mergeCell ref="B59:I59"/>
    <mergeCell ref="C54:D54"/>
    <mergeCell ref="B56:I56"/>
    <mergeCell ref="C43:I43"/>
    <mergeCell ref="C34:I34"/>
    <mergeCell ref="C20:I20"/>
    <mergeCell ref="C14:I14"/>
    <mergeCell ref="C39:I39"/>
    <mergeCell ref="C48:D48"/>
    <mergeCell ref="C41:I41"/>
    <mergeCell ref="C50:D50"/>
    <mergeCell ref="E50:I50"/>
    <mergeCell ref="C42:I42"/>
    <mergeCell ref="B1:I1"/>
    <mergeCell ref="C27:I27"/>
    <mergeCell ref="B4:I4"/>
    <mergeCell ref="B8:I8"/>
    <mergeCell ref="B10:I10"/>
    <mergeCell ref="C15:I15"/>
    <mergeCell ref="B2:I2"/>
    <mergeCell ref="C16:I16"/>
    <mergeCell ref="C24:I24"/>
    <mergeCell ref="C25:I25"/>
    <mergeCell ref="B5:I5"/>
    <mergeCell ref="C22:I22"/>
    <mergeCell ref="B6:I6"/>
    <mergeCell ref="C19:I19"/>
    <mergeCell ref="C18:I18"/>
    <mergeCell ref="C23:I23"/>
    <mergeCell ref="B71:E71"/>
    <mergeCell ref="F70:I70"/>
    <mergeCell ref="F71:I71"/>
    <mergeCell ref="C53:D53"/>
    <mergeCell ref="C52:D52"/>
    <mergeCell ref="B70:E70"/>
  </mergeCells>
  <phoneticPr fontId="0" type="noConversion"/>
  <hyperlinks>
    <hyperlink ref="E48" r:id="rId1" display="http://eur-lex.europa.eu/en/index.htm"/>
    <hyperlink ref="B10" location="'READ ME How to use this file'!A1" display="Go to 'How to use this file'"/>
    <hyperlink ref="C20" r:id="rId2" display="https://eur-lex.europa.eu/eli/reg_impl/2018/2067"/>
    <hyperlink ref="C16" r:id="rId3" display="http://eur-lex.europa.eu/eli/dir/2003/87"/>
    <hyperlink ref="C44" r:id="rId4" display="https://ec.europa.eu/clima/eu-action/eu-emissions-trading-system-eu-ets/monitoring-reporting-and-verification-eu-ets-emissions_en"/>
    <hyperlink ref="E49" r:id="rId5" display="https://ec.europa.eu/clima/eu-action/eu-emissions-trading-system-eu-ets_en"/>
    <hyperlink ref="E50" r:id="rId6" display="https://ec.europa.eu/clima/eu-action/eu-emissions-trading-system-eu-ets/monitoring-reporting-and-verification-eu-ets-emissions_en"/>
  </hyperlinks>
  <pageMargins left="0.74803149606299213" right="0.74803149606299213" top="0.94488188976377963" bottom="0.78740157480314965" header="0.23622047244094491" footer="0.47244094488188981"/>
  <pageSetup paperSize="9" scale="73" fitToHeight="2" orientation="portrait" r:id="rId7"/>
  <headerFooter alignWithMargins="0">
    <oddFooter>&amp;L&amp;F/
&amp;A&amp;C&amp;P/&amp;N&amp;RPrinted : &amp;D/&amp;T</oddFooter>
  </headerFooter>
  <rowBreaks count="1" manualBreakCount="1">
    <brk id="4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32"/>
  <sheetViews>
    <sheetView workbookViewId="0"/>
  </sheetViews>
  <sheetFormatPr defaultColWidth="11.28515625" defaultRowHeight="12.75" x14ac:dyDescent="0.2"/>
  <cols>
    <col min="1" max="1" width="4.7109375" style="48" customWidth="1"/>
    <col min="2" max="2" width="24.28515625" style="48" customWidth="1"/>
    <col min="3" max="3" width="85.7109375" style="49" customWidth="1"/>
    <col min="4" max="4" width="75.7109375" style="62" customWidth="1"/>
    <col min="5" max="16384" width="11.28515625" style="51"/>
  </cols>
  <sheetData>
    <row r="1" spans="1:4" x14ac:dyDescent="0.2">
      <c r="A1" s="620"/>
      <c r="B1" s="620"/>
      <c r="C1" s="561"/>
      <c r="D1" s="50" t="str">
        <f>Translations!$B$64</f>
        <v>GUIDANCE FOR VERIFIERS</v>
      </c>
    </row>
    <row r="2" spans="1:4" x14ac:dyDescent="0.2">
      <c r="A2" s="750" t="str">
        <f>Translations!$B$330</f>
        <v>Verification Opinion - Emissions Trading System</v>
      </c>
      <c r="B2" s="750"/>
      <c r="C2" s="750"/>
      <c r="D2" s="51"/>
    </row>
    <row r="3" spans="1:4" ht="13.5" thickBot="1" x14ac:dyDescent="0.25">
      <c r="A3" s="750" t="str">
        <f>'1) Opinion Statement (Inst)'!A9</f>
        <v>EU ETS Annual CO2e Emissions Reporting</v>
      </c>
      <c r="B3" s="750"/>
      <c r="C3" s="750"/>
      <c r="D3" s="1018" t="str">
        <f>Translations!$B$281</f>
        <v>Note - the name of the Installation will be automatically picked up once it is entered on the Annex 1 Tab</v>
      </c>
    </row>
    <row r="4" spans="1:4" ht="13.5" thickBot="1" x14ac:dyDescent="0.25">
      <c r="A4" s="1023" t="str">
        <f>'Annex 2 - basis of work (Inst)'!A4</f>
        <v>Please enter the name of the operator in sheet Annex 1.</v>
      </c>
      <c r="B4" s="1024"/>
      <c r="C4" s="1025"/>
      <c r="D4" s="1018"/>
    </row>
    <row r="5" spans="1:4" ht="25.5" customHeight="1" x14ac:dyDescent="0.2">
      <c r="A5" s="747" t="str">
        <f>Translations!$B$331</f>
        <v xml:space="preserve">Annex 3 - Summary of conditions / changes/ clarification / variations </v>
      </c>
      <c r="B5" s="747"/>
      <c r="C5" s="747"/>
      <c r="D5" s="52"/>
    </row>
    <row r="6" spans="1:4" ht="29.25" customHeight="1" thickBot="1" x14ac:dyDescent="0.25">
      <c r="A6" s="1026" t="str">
        <f>Translations!$B$332</f>
        <v>A) approved by the Competent Authority but which have NOT been incorporated within a re-issued Permit/ Monitoring Plan at completion of verification</v>
      </c>
      <c r="B6" s="1026"/>
      <c r="C6" s="1026"/>
      <c r="D6" s="53"/>
    </row>
    <row r="7" spans="1:4" ht="16.149999999999999" customHeight="1" thickBot="1" x14ac:dyDescent="0.25">
      <c r="A7" s="620"/>
      <c r="B7" s="181" t="str">
        <f>Translations!$B$570</f>
        <v>Scheme:</v>
      </c>
      <c r="C7" s="55"/>
      <c r="D7" s="53"/>
    </row>
    <row r="8" spans="1:4" ht="13.15" customHeight="1" x14ac:dyDescent="0.2">
      <c r="A8" s="603">
        <v>1</v>
      </c>
      <c r="B8" s="349" t="str">
        <f>Translations!$B$259</f>
        <v>-- select --</v>
      </c>
      <c r="C8" s="329"/>
      <c r="D8" s="1021" t="str">
        <f>Translations!$B$333</f>
        <v>&lt; This should list anything that has been agreed (e.g. in a letter, email, fax or phone call) but that has not been incorporated within the greenhouse gas emissions permit/monitoring plan.  It should also include, for example, new technical units, new processes, closure notification etc.</v>
      </c>
    </row>
    <row r="9" spans="1:4" ht="13.15" customHeight="1" x14ac:dyDescent="0.2">
      <c r="A9" s="573">
        <v>2</v>
      </c>
      <c r="B9" s="350" t="str">
        <f>Translations!$B$259</f>
        <v>-- select --</v>
      </c>
      <c r="C9" s="600"/>
      <c r="D9" s="1021"/>
    </row>
    <row r="10" spans="1:4" ht="13.15" customHeight="1" x14ac:dyDescent="0.2">
      <c r="A10" s="573">
        <v>3</v>
      </c>
      <c r="B10" s="350" t="str">
        <f>Translations!$B$259</f>
        <v>-- select --</v>
      </c>
      <c r="C10" s="600"/>
      <c r="D10" s="1021"/>
    </row>
    <row r="11" spans="1:4" ht="13.15" customHeight="1" x14ac:dyDescent="0.2">
      <c r="A11" s="573">
        <v>4</v>
      </c>
      <c r="B11" s="350" t="str">
        <f>Translations!$B$259</f>
        <v>-- select --</v>
      </c>
      <c r="C11" s="600"/>
      <c r="D11" s="1021"/>
    </row>
    <row r="12" spans="1:4" ht="13.15" customHeight="1" x14ac:dyDescent="0.2">
      <c r="A12" s="573">
        <v>5</v>
      </c>
      <c r="B12" s="350" t="str">
        <f>Translations!$B$259</f>
        <v>-- select --</v>
      </c>
      <c r="C12" s="600"/>
      <c r="D12" s="1021"/>
    </row>
    <row r="13" spans="1:4" ht="13.15" customHeight="1" x14ac:dyDescent="0.2">
      <c r="A13" s="573">
        <v>6</v>
      </c>
      <c r="B13" s="350" t="str">
        <f>Translations!$B$259</f>
        <v>-- select --</v>
      </c>
      <c r="C13" s="600"/>
      <c r="D13" s="1021" t="str">
        <f>Translations!$B$334</f>
        <v>&lt; Please complete any relevant data.  One line per comment. If further space is required, please add rows and individually number points.  If there are NO relevant comments to be made please state NOT APPLICABLE in the first row.</v>
      </c>
    </row>
    <row r="14" spans="1:4" ht="13.15" customHeight="1" x14ac:dyDescent="0.2">
      <c r="A14" s="573">
        <v>7</v>
      </c>
      <c r="B14" s="350" t="str">
        <f>Translations!$B$259</f>
        <v>-- select --</v>
      </c>
      <c r="C14" s="600"/>
      <c r="D14" s="1021"/>
    </row>
    <row r="15" spans="1:4" ht="13.15" customHeight="1" x14ac:dyDescent="0.2">
      <c r="A15" s="56">
        <v>8</v>
      </c>
      <c r="B15" s="350" t="str">
        <f>Translations!$B$259</f>
        <v>-- select --</v>
      </c>
      <c r="C15" s="600"/>
      <c r="D15" s="1021"/>
    </row>
    <row r="16" spans="1:4" ht="13.15" customHeight="1" x14ac:dyDescent="0.2">
      <c r="A16" s="56">
        <v>9</v>
      </c>
      <c r="B16" s="350" t="str">
        <f>Translations!$B$259</f>
        <v>-- select --</v>
      </c>
      <c r="C16" s="600"/>
      <c r="D16" s="1021"/>
    </row>
    <row r="17" spans="1:4" ht="13.15" customHeight="1" x14ac:dyDescent="0.2">
      <c r="A17" s="56">
        <v>10</v>
      </c>
      <c r="B17" s="350" t="str">
        <f>Translations!$B$259</f>
        <v>-- select --</v>
      </c>
      <c r="C17" s="600"/>
      <c r="D17" s="1021"/>
    </row>
    <row r="18" spans="1:4" ht="13.15" customHeight="1" thickBot="1" x14ac:dyDescent="0.25">
      <c r="A18" s="57">
        <v>11</v>
      </c>
      <c r="B18" s="351" t="str">
        <f>Translations!$B$259</f>
        <v>-- select --</v>
      </c>
      <c r="C18" s="608"/>
      <c r="D18" s="619"/>
    </row>
    <row r="19" spans="1:4" x14ac:dyDescent="0.2">
      <c r="A19" s="620"/>
      <c r="B19" s="620"/>
      <c r="C19" s="55"/>
      <c r="D19" s="52"/>
    </row>
    <row r="20" spans="1:4" s="58" customFormat="1" ht="20.25" customHeight="1" thickBot="1" x14ac:dyDescent="0.25">
      <c r="A20" s="1020" t="str">
        <f>Translations!$B$335</f>
        <v>B) identified by the verifier and which have NOT been reported by 31 December of the reporting year</v>
      </c>
      <c r="B20" s="1020"/>
      <c r="C20" s="1020"/>
      <c r="D20" s="53"/>
    </row>
    <row r="21" spans="1:4" s="60" customFormat="1" ht="13.15" customHeight="1" thickBot="1" x14ac:dyDescent="0.25">
      <c r="A21" s="620"/>
      <c r="B21" s="181" t="str">
        <f>Translations!$B$570</f>
        <v>Scheme:</v>
      </c>
      <c r="C21" s="158"/>
      <c r="D21" s="59"/>
    </row>
    <row r="22" spans="1:4" s="60" customFormat="1" ht="13.15" customHeight="1" x14ac:dyDescent="0.2">
      <c r="A22" s="603">
        <v>1</v>
      </c>
      <c r="B22" s="349" t="str">
        <f>Translations!$B$259</f>
        <v>-- select --</v>
      </c>
      <c r="C22" s="349"/>
      <c r="D22" s="1022" t="str">
        <f>Translations!$B$612</f>
        <v>&lt; this should list any changes to the monitoring plan that were not notified to the Competent Authority by the end of the year and have not been approved by the Competent Authority before completion of the verification.</v>
      </c>
    </row>
    <row r="23" spans="1:4" s="60" customFormat="1" ht="13.15" customHeight="1" x14ac:dyDescent="0.2">
      <c r="A23" s="573">
        <v>2</v>
      </c>
      <c r="B23" s="350" t="str">
        <f>Translations!$B$259</f>
        <v>-- select --</v>
      </c>
      <c r="C23" s="350"/>
      <c r="D23" s="1022"/>
    </row>
    <row r="24" spans="1:4" s="60" customFormat="1" ht="13.15" customHeight="1" x14ac:dyDescent="0.2">
      <c r="A24" s="573">
        <v>3</v>
      </c>
      <c r="B24" s="350" t="str">
        <f>Translations!$B$259</f>
        <v>-- select --</v>
      </c>
      <c r="C24" s="350"/>
      <c r="D24" s="1022"/>
    </row>
    <row r="25" spans="1:4" s="60" customFormat="1" ht="13.15" customHeight="1" x14ac:dyDescent="0.2">
      <c r="A25" s="573">
        <v>4</v>
      </c>
      <c r="B25" s="350" t="str">
        <f>Translations!$B$259</f>
        <v>-- select --</v>
      </c>
      <c r="C25" s="350"/>
      <c r="D25" s="1022"/>
    </row>
    <row r="26" spans="1:4" s="60" customFormat="1" ht="13.15" customHeight="1" x14ac:dyDescent="0.2">
      <c r="A26" s="573">
        <v>5</v>
      </c>
      <c r="B26" s="350" t="str">
        <f>Translations!$B$259</f>
        <v>-- select --</v>
      </c>
      <c r="C26" s="350"/>
      <c r="D26" s="1022"/>
    </row>
    <row r="27" spans="1:4" s="60" customFormat="1" ht="13.15" customHeight="1" x14ac:dyDescent="0.2">
      <c r="A27" s="573">
        <v>6</v>
      </c>
      <c r="B27" s="350" t="str">
        <f>Translations!$B$259</f>
        <v>-- select --</v>
      </c>
      <c r="C27" s="350"/>
      <c r="D27" s="1022"/>
    </row>
    <row r="28" spans="1:4" s="60" customFormat="1" ht="13.15" customHeight="1" x14ac:dyDescent="0.2">
      <c r="A28" s="573">
        <v>7</v>
      </c>
      <c r="B28" s="350" t="str">
        <f>Translations!$B$259</f>
        <v>-- select --</v>
      </c>
      <c r="C28" s="350"/>
      <c r="D28" s="1022" t="str">
        <f>Translations!$B$338</f>
        <v>&lt;There should be no duplication between this section and the one above.</v>
      </c>
    </row>
    <row r="29" spans="1:4" s="60" customFormat="1" ht="13.15" customHeight="1" x14ac:dyDescent="0.2">
      <c r="A29" s="573">
        <v>8</v>
      </c>
      <c r="B29" s="350" t="str">
        <f>Translations!$B$259</f>
        <v>-- select --</v>
      </c>
      <c r="C29" s="350"/>
      <c r="D29" s="1022"/>
    </row>
    <row r="30" spans="1:4" s="60" customFormat="1" ht="13.15" customHeight="1" x14ac:dyDescent="0.2">
      <c r="A30" s="573">
        <v>9</v>
      </c>
      <c r="B30" s="350" t="str">
        <f>Translations!$B$259</f>
        <v>-- select --</v>
      </c>
      <c r="C30" s="350"/>
      <c r="D30" s="1022" t="str">
        <f>Translations!$B$334</f>
        <v>&lt; Please complete any relevant data.  One line per comment. If further space is required, please add rows and individually number points.  If there are NO relevant comments to be made please state NOT APPLICABLE in the first row.</v>
      </c>
    </row>
    <row r="31" spans="1:4" s="60" customFormat="1" ht="13.15" customHeight="1" x14ac:dyDescent="0.2">
      <c r="A31" s="56">
        <v>10</v>
      </c>
      <c r="B31" s="350" t="str">
        <f>Translations!$B$259</f>
        <v>-- select --</v>
      </c>
      <c r="C31" s="350"/>
      <c r="D31" s="1022"/>
    </row>
    <row r="32" spans="1:4" s="60" customFormat="1" ht="13.15" customHeight="1" thickBot="1" x14ac:dyDescent="0.25">
      <c r="A32" s="57">
        <v>11</v>
      </c>
      <c r="B32" s="351" t="str">
        <f>Translations!$B$259</f>
        <v>-- select --</v>
      </c>
      <c r="C32" s="351"/>
      <c r="D32" s="1022"/>
    </row>
  </sheetData>
  <sheetProtection sheet="1" objects="1" scenarios="1" formatCells="0" formatColumns="0" formatRows="0"/>
  <customSheetViews>
    <customSheetView guid="{3EE4370E-84AC-4220-AECA-2B19C5F3775F}">
      <selection sqref="A1:B1"/>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selection sqref="A1:B1"/>
      <pageMargins left="0" right="0" top="0" bottom="0" header="0" footer="0"/>
      <pageSetup paperSize="9" scale="78" fitToHeight="0" orientation="landscape"/>
      <headerFooter alignWithMargins="0">
        <oddFooter>&amp;L&amp;F/
&amp;A&amp;C&amp;P/&amp;N&amp;RPrinted : &amp;D/&amp;T</oddFooter>
      </headerFooter>
    </customSheetView>
  </customSheetViews>
  <mergeCells count="12">
    <mergeCell ref="A2:C2"/>
    <mergeCell ref="A3:C3"/>
    <mergeCell ref="A4:C4"/>
    <mergeCell ref="A5:C5"/>
    <mergeCell ref="A6:C6"/>
    <mergeCell ref="A20:C20"/>
    <mergeCell ref="D13:D17"/>
    <mergeCell ref="D8:D12"/>
    <mergeCell ref="D3:D4"/>
    <mergeCell ref="D30:D32"/>
    <mergeCell ref="D28:D29"/>
    <mergeCell ref="D22:D27"/>
  </mergeCells>
  <phoneticPr fontId="0" type="noConversion"/>
  <dataValidations count="1">
    <dataValidation type="list" allowBlank="1" showInputMessage="1" showErrorMessage="1" sqref="B8:B18 B22:B32">
      <formula1>SchemeType2</formula1>
    </dataValidation>
  </dataValidation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4" tint="0.79998168889431442"/>
  </sheetPr>
  <dimension ref="A1:HK40"/>
  <sheetViews>
    <sheetView zoomScale="110" zoomScaleNormal="110" workbookViewId="0">
      <pane ySplit="2" topLeftCell="A34" activePane="bottomLeft" state="frozen"/>
      <selection pane="bottomLeft" activeCell="DI47" sqref="DI47"/>
    </sheetView>
  </sheetViews>
  <sheetFormatPr defaultColWidth="11.28515625" defaultRowHeight="12.75" outlineLevelRow="1" x14ac:dyDescent="0.2"/>
  <cols>
    <col min="1" max="1" width="2.7109375" style="51" customWidth="1"/>
    <col min="2" max="18" width="15.7109375" style="51" customWidth="1"/>
    <col min="19" max="19" width="20.7109375" style="51" customWidth="1"/>
    <col min="20" max="22" width="15.7109375" style="51" customWidth="1"/>
    <col min="23" max="35" width="20.7109375" style="51" customWidth="1"/>
    <col min="36" max="43" width="15.7109375" style="51" customWidth="1"/>
    <col min="44" max="45" width="16.7109375" style="51" customWidth="1"/>
    <col min="46" max="78" width="15.7109375" style="51" customWidth="1"/>
    <col min="79" max="81" width="20.7109375" style="51" customWidth="1"/>
    <col min="82" max="112" width="15.7109375" style="51" customWidth="1"/>
    <col min="113" max="113" width="20.7109375" style="51" customWidth="1"/>
    <col min="114" max="121" width="16.28515625" style="51" customWidth="1"/>
    <col min="122" max="123" width="20.7109375" style="51" customWidth="1"/>
    <col min="124" max="124" width="12.7109375" style="51" customWidth="1"/>
    <col min="125" max="174" width="11.28515625" style="51"/>
    <col min="175" max="175" width="12.7109375" style="51" customWidth="1"/>
    <col min="176" max="213" width="11.28515625" style="51"/>
    <col min="214" max="214" width="12.7109375" style="51" customWidth="1"/>
    <col min="215" max="16384" width="11.28515625" style="51"/>
  </cols>
  <sheetData>
    <row r="1" spans="1:219" s="376" customFormat="1" x14ac:dyDescent="0.2">
      <c r="A1" s="376" t="s">
        <v>65</v>
      </c>
      <c r="B1" s="376">
        <v>15</v>
      </c>
      <c r="C1" s="376">
        <v>12</v>
      </c>
      <c r="D1" s="376">
        <v>13</v>
      </c>
      <c r="E1" s="376">
        <v>24</v>
      </c>
      <c r="F1" s="376">
        <v>20</v>
      </c>
      <c r="G1" s="376">
        <v>16</v>
      </c>
      <c r="H1" s="376">
        <f>G1+1</f>
        <v>17</v>
      </c>
      <c r="I1" s="376">
        <f>H1+1</f>
        <v>18</v>
      </c>
      <c r="J1" s="376">
        <v>25</v>
      </c>
      <c r="K1" s="376">
        <f>J1+1</f>
        <v>26</v>
      </c>
      <c r="L1" s="376">
        <v>27</v>
      </c>
      <c r="M1" s="376">
        <v>28</v>
      </c>
      <c r="N1" s="376">
        <v>29</v>
      </c>
      <c r="O1" s="376">
        <v>30</v>
      </c>
      <c r="P1" s="376">
        <v>31</v>
      </c>
      <c r="AA1" s="376">
        <v>32</v>
      </c>
      <c r="AB1" s="376">
        <f>AA1+1</f>
        <v>33</v>
      </c>
      <c r="AC1" s="376">
        <f>AB1+1</f>
        <v>34</v>
      </c>
      <c r="AD1" s="376">
        <f>AC1+3</f>
        <v>37</v>
      </c>
      <c r="AE1" s="376">
        <f t="shared" ref="AE1:AJ1" si="0">AD1+1</f>
        <v>38</v>
      </c>
      <c r="AF1" s="376">
        <f t="shared" si="0"/>
        <v>39</v>
      </c>
      <c r="AG1" s="376">
        <f t="shared" si="0"/>
        <v>40</v>
      </c>
      <c r="AH1" s="376">
        <f t="shared" si="0"/>
        <v>41</v>
      </c>
      <c r="AI1" s="376">
        <f t="shared" si="0"/>
        <v>42</v>
      </c>
      <c r="AJ1" s="376">
        <f t="shared" si="0"/>
        <v>43</v>
      </c>
      <c r="AK1" s="376">
        <f>AJ1+3</f>
        <v>46</v>
      </c>
      <c r="AL1" s="376">
        <f>AK1+2</f>
        <v>48</v>
      </c>
      <c r="AM1" s="376">
        <f>AL1+1</f>
        <v>49</v>
      </c>
      <c r="AN1" s="376">
        <f>AM1+2</f>
        <v>51</v>
      </c>
      <c r="AO1" s="376">
        <f>AN1+1</f>
        <v>52</v>
      </c>
      <c r="AP1" s="376">
        <f>AO1+2</f>
        <v>54</v>
      </c>
      <c r="AQ1" s="376">
        <f>AP1+2</f>
        <v>56</v>
      </c>
      <c r="AR1" s="376">
        <f>AQ1+2</f>
        <v>58</v>
      </c>
      <c r="AS1" s="376">
        <f>AR1+2</f>
        <v>60</v>
      </c>
      <c r="AT1" s="376">
        <f>AS1+1</f>
        <v>61</v>
      </c>
      <c r="AU1" s="376">
        <f>AT1+2</f>
        <v>63</v>
      </c>
      <c r="AV1" s="376">
        <f>AU1+1</f>
        <v>64</v>
      </c>
      <c r="AW1" s="376">
        <f>AV1+2</f>
        <v>66</v>
      </c>
      <c r="AX1" s="376">
        <f>AW1+1</f>
        <v>67</v>
      </c>
      <c r="AY1" s="376">
        <f>AX1+2</f>
        <v>69</v>
      </c>
      <c r="AZ1" s="376">
        <f>AY1+1</f>
        <v>70</v>
      </c>
      <c r="BA1" s="376">
        <f>AZ1+2</f>
        <v>72</v>
      </c>
      <c r="BB1" s="376">
        <f>BA1+1</f>
        <v>73</v>
      </c>
      <c r="BC1" s="376">
        <f>BB1+2</f>
        <v>75</v>
      </c>
      <c r="BD1" s="376">
        <f>BC1+1</f>
        <v>76</v>
      </c>
      <c r="BE1" s="376">
        <f>BD1+2</f>
        <v>78</v>
      </c>
      <c r="BF1" s="376">
        <f>BE1+1</f>
        <v>79</v>
      </c>
      <c r="BG1" s="376">
        <f>BF1+2</f>
        <v>81</v>
      </c>
      <c r="BH1" s="376">
        <f>BG1+1</f>
        <v>82</v>
      </c>
      <c r="BI1" s="376">
        <f>BH1+2</f>
        <v>84</v>
      </c>
      <c r="BJ1" s="376">
        <f>BI1+1</f>
        <v>85</v>
      </c>
      <c r="BK1" s="376">
        <f>BJ1+1</f>
        <v>86</v>
      </c>
      <c r="BL1" s="376">
        <f>BK1+3</f>
        <v>89</v>
      </c>
      <c r="BM1" s="376">
        <f>BL1+2</f>
        <v>91</v>
      </c>
      <c r="BN1" s="376">
        <f>BM1+1</f>
        <v>92</v>
      </c>
      <c r="BO1" s="376">
        <f>BN1+2</f>
        <v>94</v>
      </c>
      <c r="BP1" s="376">
        <f>BO1+1</f>
        <v>95</v>
      </c>
      <c r="BQ1" s="376">
        <f>BP1+2</f>
        <v>97</v>
      </c>
      <c r="BR1" s="376">
        <f>BQ1+1</f>
        <v>98</v>
      </c>
      <c r="BS1" s="376">
        <f>BR1+2</f>
        <v>100</v>
      </c>
      <c r="BT1" s="376">
        <f>BS1+1</f>
        <v>101</v>
      </c>
      <c r="BU1" s="376">
        <f>BT1+2</f>
        <v>103</v>
      </c>
      <c r="BV1" s="376">
        <f>BU1+1</f>
        <v>104</v>
      </c>
      <c r="BW1" s="376">
        <f>BV1+2</f>
        <v>106</v>
      </c>
      <c r="BX1" s="546">
        <f>BW1+1</f>
        <v>107</v>
      </c>
      <c r="BY1" s="376">
        <f>BX1+3</f>
        <v>110</v>
      </c>
      <c r="BZ1" s="376">
        <f>BY1+2</f>
        <v>112</v>
      </c>
      <c r="CA1" s="376">
        <f>BZ1+2</f>
        <v>114</v>
      </c>
      <c r="CB1" s="376">
        <f t="shared" ref="CB1:CR1" si="1">CA1+1</f>
        <v>115</v>
      </c>
      <c r="CC1" s="376">
        <f t="shared" ref="CC1:CJ1" si="2">CB1+1</f>
        <v>116</v>
      </c>
      <c r="CD1" s="376">
        <f t="shared" si="2"/>
        <v>117</v>
      </c>
      <c r="CE1" s="376">
        <f t="shared" si="2"/>
        <v>118</v>
      </c>
      <c r="CF1" s="376">
        <f t="shared" si="2"/>
        <v>119</v>
      </c>
      <c r="CG1" s="376">
        <f t="shared" si="2"/>
        <v>120</v>
      </c>
      <c r="CH1" s="376">
        <f t="shared" si="2"/>
        <v>121</v>
      </c>
      <c r="CI1" s="376">
        <f t="shared" si="2"/>
        <v>122</v>
      </c>
      <c r="CJ1" s="376">
        <f t="shared" si="2"/>
        <v>123</v>
      </c>
      <c r="CK1" s="376">
        <f t="shared" si="1"/>
        <v>124</v>
      </c>
      <c r="CL1" s="376">
        <f t="shared" si="1"/>
        <v>125</v>
      </c>
      <c r="CM1" s="376">
        <f t="shared" si="1"/>
        <v>126</v>
      </c>
      <c r="CN1" s="376">
        <f t="shared" si="1"/>
        <v>127</v>
      </c>
      <c r="CO1" s="376">
        <f t="shared" si="1"/>
        <v>128</v>
      </c>
      <c r="CP1" s="376">
        <f t="shared" si="1"/>
        <v>129</v>
      </c>
      <c r="CQ1" s="376">
        <f>CP1+2</f>
        <v>131</v>
      </c>
      <c r="CR1" s="376">
        <f t="shared" si="1"/>
        <v>132</v>
      </c>
      <c r="CS1" s="376">
        <f t="shared" ref="CS1:CU2" si="3">CR1+1</f>
        <v>133</v>
      </c>
      <c r="CT1" s="376">
        <f t="shared" si="3"/>
        <v>134</v>
      </c>
      <c r="CU1" s="376">
        <f t="shared" si="3"/>
        <v>135</v>
      </c>
      <c r="CV1" s="376">
        <f>CU1+2</f>
        <v>137</v>
      </c>
      <c r="CW1" s="376">
        <f>CV1+1</f>
        <v>138</v>
      </c>
      <c r="CX1" s="376">
        <f>CW1+1</f>
        <v>139</v>
      </c>
      <c r="CY1" s="376">
        <f>CX1+2</f>
        <v>141</v>
      </c>
      <c r="CZ1" s="376">
        <f t="shared" ref="CZ1:DD2" si="4">CY1+1</f>
        <v>142</v>
      </c>
      <c r="DA1" s="376">
        <f t="shared" si="4"/>
        <v>143</v>
      </c>
      <c r="DB1" s="376">
        <f t="shared" si="4"/>
        <v>144</v>
      </c>
      <c r="DC1" s="376">
        <f t="shared" si="4"/>
        <v>145</v>
      </c>
      <c r="DD1" s="376">
        <f t="shared" si="4"/>
        <v>146</v>
      </c>
      <c r="DK1" s="51"/>
      <c r="DT1" s="376">
        <v>42</v>
      </c>
    </row>
    <row r="2" spans="1:219" s="376" customFormat="1" ht="12.75" customHeight="1" x14ac:dyDescent="0.2">
      <c r="A2" s="376" t="s">
        <v>66</v>
      </c>
      <c r="B2" s="376">
        <v>15</v>
      </c>
      <c r="C2" s="376">
        <v>13</v>
      </c>
      <c r="D2" s="376">
        <v>14</v>
      </c>
      <c r="E2" s="376">
        <v>29</v>
      </c>
      <c r="F2" s="376">
        <v>21</v>
      </c>
      <c r="G2" s="376">
        <v>16</v>
      </c>
      <c r="H2" s="376">
        <v>17</v>
      </c>
      <c r="I2" s="376">
        <v>18</v>
      </c>
      <c r="J2" s="376">
        <v>30</v>
      </c>
      <c r="K2" s="376">
        <v>32</v>
      </c>
      <c r="L2" s="376">
        <v>33</v>
      </c>
      <c r="M2" s="376">
        <v>37</v>
      </c>
      <c r="X2" s="376">
        <v>38</v>
      </c>
      <c r="Y2" s="376">
        <f>X2+1</f>
        <v>39</v>
      </c>
      <c r="Z2" s="376">
        <f>Y2+1</f>
        <v>40</v>
      </c>
      <c r="AA2" s="376">
        <f>Z2+3</f>
        <v>43</v>
      </c>
      <c r="AB2" s="376">
        <f t="shared" ref="AB2:AJ2" si="5">AA2+1</f>
        <v>44</v>
      </c>
      <c r="AC2" s="376">
        <f t="shared" si="5"/>
        <v>45</v>
      </c>
      <c r="AD2" s="376">
        <f t="shared" si="5"/>
        <v>46</v>
      </c>
      <c r="AE2" s="376">
        <f t="shared" si="5"/>
        <v>47</v>
      </c>
      <c r="AF2" s="376">
        <f t="shared" si="5"/>
        <v>48</v>
      </c>
      <c r="AG2" s="376">
        <f t="shared" si="5"/>
        <v>49</v>
      </c>
      <c r="AH2" s="376">
        <f t="shared" si="5"/>
        <v>50</v>
      </c>
      <c r="AI2" s="376">
        <f t="shared" si="5"/>
        <v>51</v>
      </c>
      <c r="AJ2" s="376">
        <f t="shared" si="5"/>
        <v>52</v>
      </c>
      <c r="AK2" s="376">
        <v>55</v>
      </c>
      <c r="AL2" s="376">
        <f>AK2+2</f>
        <v>57</v>
      </c>
      <c r="AM2" s="376">
        <f>AL2+1</f>
        <v>58</v>
      </c>
      <c r="AN2" s="376">
        <f>AM2+2</f>
        <v>60</v>
      </c>
      <c r="AO2" s="376">
        <f>AN2+1</f>
        <v>61</v>
      </c>
      <c r="AP2" s="376">
        <f>AO2+2</f>
        <v>63</v>
      </c>
      <c r="AQ2" s="376">
        <f>AP2+1</f>
        <v>64</v>
      </c>
      <c r="AR2" s="376">
        <f>AQ2+2</f>
        <v>66</v>
      </c>
      <c r="AS2" s="376">
        <v>81</v>
      </c>
      <c r="AT2" s="376">
        <f>AS2+2</f>
        <v>83</v>
      </c>
      <c r="AU2" s="376">
        <f>AT2+2</f>
        <v>85</v>
      </c>
      <c r="AV2" s="376">
        <f>AU2+1</f>
        <v>86</v>
      </c>
      <c r="AW2" s="376">
        <f>AV2+2</f>
        <v>88</v>
      </c>
      <c r="AX2" s="376">
        <f>AW2+1</f>
        <v>89</v>
      </c>
      <c r="AY2" s="376">
        <f>AX2+2</f>
        <v>91</v>
      </c>
      <c r="AZ2" s="376">
        <f>AY2+1</f>
        <v>92</v>
      </c>
      <c r="BA2" s="376">
        <f>AZ2+2</f>
        <v>94</v>
      </c>
      <c r="BB2" s="376">
        <f>BA2+1</f>
        <v>95</v>
      </c>
      <c r="BC2" s="376">
        <f>BB2+2</f>
        <v>97</v>
      </c>
      <c r="BD2" s="376">
        <f>BC2+1</f>
        <v>98</v>
      </c>
      <c r="BE2" s="376">
        <f>BD2+2</f>
        <v>100</v>
      </c>
      <c r="BF2" s="376">
        <f>BE2+1</f>
        <v>101</v>
      </c>
      <c r="BG2" s="376">
        <f>BF2+2</f>
        <v>103</v>
      </c>
      <c r="BH2" s="376">
        <f>BG2+1</f>
        <v>104</v>
      </c>
      <c r="BI2" s="376">
        <f>BH2+2</f>
        <v>106</v>
      </c>
      <c r="BJ2" s="376">
        <f>BI2+1</f>
        <v>107</v>
      </c>
      <c r="BK2" s="376">
        <f>BJ2+2</f>
        <v>109</v>
      </c>
      <c r="BL2" s="376">
        <f>BK2+1</f>
        <v>110</v>
      </c>
      <c r="BM2" s="376">
        <f>BL2+2</f>
        <v>112</v>
      </c>
      <c r="BN2" s="376">
        <f>BM2+1</f>
        <v>113</v>
      </c>
      <c r="BO2" s="376">
        <f>BN2+2</f>
        <v>115</v>
      </c>
      <c r="BP2" s="376">
        <f>BO2+1</f>
        <v>116</v>
      </c>
      <c r="BQ2" s="376">
        <f>BP2+2</f>
        <v>118</v>
      </c>
      <c r="BR2" s="376">
        <f>BQ2+1</f>
        <v>119</v>
      </c>
      <c r="BS2" s="376">
        <f>BR2+2</f>
        <v>121</v>
      </c>
      <c r="BT2" s="376">
        <f>BS2+1</f>
        <v>122</v>
      </c>
      <c r="BU2" s="376">
        <f>BT2+2</f>
        <v>124</v>
      </c>
      <c r="BV2" s="376">
        <f>BU2+1</f>
        <v>125</v>
      </c>
      <c r="BW2" s="376">
        <f>BV2+2</f>
        <v>127</v>
      </c>
      <c r="BX2" s="376">
        <f>BW2+1</f>
        <v>128</v>
      </c>
      <c r="BY2" s="376">
        <f>BX2+2</f>
        <v>130</v>
      </c>
      <c r="BZ2" s="376">
        <f>BY2+1</f>
        <v>131</v>
      </c>
      <c r="CA2" s="376">
        <f>BZ2+1</f>
        <v>132</v>
      </c>
      <c r="CB2" s="376">
        <v>135</v>
      </c>
      <c r="CC2" s="376">
        <f>CB2+2</f>
        <v>137</v>
      </c>
      <c r="CD2" s="376">
        <f>CC2+1</f>
        <v>138</v>
      </c>
      <c r="CE2" s="376">
        <f>CD2+2</f>
        <v>140</v>
      </c>
      <c r="CF2" s="376">
        <f>CE2+1</f>
        <v>141</v>
      </c>
      <c r="CG2" s="376">
        <f>CF2+2</f>
        <v>143</v>
      </c>
      <c r="CH2" s="376">
        <f>CG2+1</f>
        <v>144</v>
      </c>
      <c r="CI2" s="376">
        <f>CH2+1</f>
        <v>145</v>
      </c>
      <c r="CJ2" s="376">
        <f>CI2+2</f>
        <v>147</v>
      </c>
      <c r="CK2" s="376">
        <f>CJ2+1</f>
        <v>148</v>
      </c>
      <c r="CL2" s="376">
        <f>CK2+2</f>
        <v>150</v>
      </c>
      <c r="CM2" s="376">
        <f>CL2+1</f>
        <v>151</v>
      </c>
      <c r="CN2" s="376">
        <f>CM2+2</f>
        <v>153</v>
      </c>
      <c r="CO2" s="376">
        <f>CN2+1</f>
        <v>154</v>
      </c>
      <c r="CP2" s="376">
        <f>CO2+4</f>
        <v>158</v>
      </c>
      <c r="CQ2" s="376">
        <f>CP2+1</f>
        <v>159</v>
      </c>
      <c r="CR2" s="376">
        <f>CQ2+2</f>
        <v>161</v>
      </c>
      <c r="CS2" s="376">
        <f t="shared" si="3"/>
        <v>162</v>
      </c>
      <c r="CT2" s="376">
        <f t="shared" si="3"/>
        <v>163</v>
      </c>
      <c r="CU2" s="376">
        <f t="shared" si="3"/>
        <v>164</v>
      </c>
      <c r="CV2" s="376">
        <f>CU2+1</f>
        <v>165</v>
      </c>
      <c r="CW2" s="376">
        <f>CV2+1</f>
        <v>166</v>
      </c>
      <c r="CX2" s="376">
        <f>CW2+1</f>
        <v>167</v>
      </c>
      <c r="CY2" s="376">
        <f>CX2+1</f>
        <v>168</v>
      </c>
      <c r="CZ2" s="376">
        <f t="shared" si="4"/>
        <v>169</v>
      </c>
      <c r="DA2" s="376">
        <f t="shared" si="4"/>
        <v>170</v>
      </c>
      <c r="DB2" s="376">
        <f t="shared" si="4"/>
        <v>171</v>
      </c>
      <c r="DC2" s="376">
        <f t="shared" si="4"/>
        <v>172</v>
      </c>
      <c r="DD2" s="376">
        <f t="shared" si="4"/>
        <v>173</v>
      </c>
      <c r="DE2" s="376">
        <f>DD2+1</f>
        <v>174</v>
      </c>
      <c r="DF2" s="376">
        <f>DE2+1</f>
        <v>175</v>
      </c>
      <c r="DG2" s="376">
        <f>DF2+1</f>
        <v>176</v>
      </c>
      <c r="DH2" s="376">
        <v>218</v>
      </c>
      <c r="DI2" s="376">
        <f>DH2+1</f>
        <v>219</v>
      </c>
      <c r="DJ2" s="376">
        <v>226</v>
      </c>
      <c r="DK2" s="376">
        <f>DJ2+1</f>
        <v>227</v>
      </c>
      <c r="DL2" s="376">
        <f t="shared" ref="DL2:DW2" si="6">DK2+1</f>
        <v>228</v>
      </c>
      <c r="DM2" s="376">
        <f t="shared" si="6"/>
        <v>229</v>
      </c>
      <c r="DN2" s="376">
        <f t="shared" si="6"/>
        <v>230</v>
      </c>
      <c r="DO2" s="376">
        <f>DN2+2</f>
        <v>232</v>
      </c>
      <c r="DP2" s="376">
        <f t="shared" si="6"/>
        <v>233</v>
      </c>
      <c r="DQ2" s="376">
        <f t="shared" si="6"/>
        <v>234</v>
      </c>
      <c r="DR2" s="376">
        <f>DQ2+2</f>
        <v>236</v>
      </c>
      <c r="DS2" s="376">
        <f t="shared" si="6"/>
        <v>237</v>
      </c>
      <c r="DT2" s="376">
        <f t="shared" si="6"/>
        <v>238</v>
      </c>
      <c r="DU2" s="376">
        <f t="shared" si="6"/>
        <v>239</v>
      </c>
      <c r="DV2" s="376">
        <f t="shared" si="6"/>
        <v>240</v>
      </c>
      <c r="DW2" s="376">
        <f t="shared" si="6"/>
        <v>241</v>
      </c>
      <c r="EK2" s="376">
        <v>181</v>
      </c>
      <c r="EL2" s="376">
        <f>EK2+1</f>
        <v>182</v>
      </c>
      <c r="EM2" s="376">
        <f>EL2+2</f>
        <v>184</v>
      </c>
      <c r="EN2" s="376">
        <f>EM2+1</f>
        <v>185</v>
      </c>
      <c r="EO2" s="376">
        <f t="shared" ref="EO2:FB2" si="7">EN2+1</f>
        <v>186</v>
      </c>
      <c r="EP2" s="376">
        <f t="shared" si="7"/>
        <v>187</v>
      </c>
      <c r="EQ2" s="376">
        <f t="shared" si="7"/>
        <v>188</v>
      </c>
      <c r="ER2" s="376">
        <f t="shared" si="7"/>
        <v>189</v>
      </c>
      <c r="ES2" s="376">
        <f t="shared" si="7"/>
        <v>190</v>
      </c>
      <c r="ET2" s="376">
        <f t="shared" si="7"/>
        <v>191</v>
      </c>
      <c r="EU2" s="376">
        <f t="shared" si="7"/>
        <v>192</v>
      </c>
      <c r="EV2" s="376">
        <f t="shared" si="7"/>
        <v>193</v>
      </c>
      <c r="EW2" s="376">
        <f t="shared" si="7"/>
        <v>194</v>
      </c>
      <c r="EX2" s="376">
        <f t="shared" si="7"/>
        <v>195</v>
      </c>
      <c r="EY2" s="376">
        <f t="shared" si="7"/>
        <v>196</v>
      </c>
      <c r="EZ2" s="376">
        <f t="shared" si="7"/>
        <v>197</v>
      </c>
      <c r="FA2" s="376">
        <f t="shared" si="7"/>
        <v>198</v>
      </c>
      <c r="FB2" s="376">
        <f t="shared" si="7"/>
        <v>199</v>
      </c>
      <c r="FD2" s="376">
        <f>FB2+5</f>
        <v>204</v>
      </c>
      <c r="FE2" s="376">
        <f>FD2+1</f>
        <v>205</v>
      </c>
      <c r="FF2" s="376">
        <f>FE2+2</f>
        <v>207</v>
      </c>
      <c r="FG2" s="376">
        <f>FF2+1</f>
        <v>208</v>
      </c>
      <c r="FH2" s="376">
        <f t="shared" ref="FH2:FU2" si="8">FG2+1</f>
        <v>209</v>
      </c>
      <c r="FI2" s="376">
        <f t="shared" si="8"/>
        <v>210</v>
      </c>
      <c r="FJ2" s="376">
        <f t="shared" si="8"/>
        <v>211</v>
      </c>
      <c r="FK2" s="376">
        <f t="shared" si="8"/>
        <v>212</v>
      </c>
      <c r="FL2" s="376">
        <f t="shared" si="8"/>
        <v>213</v>
      </c>
      <c r="FM2" s="376">
        <f t="shared" si="8"/>
        <v>214</v>
      </c>
      <c r="FN2" s="376">
        <f t="shared" si="8"/>
        <v>215</v>
      </c>
      <c r="FO2" s="376">
        <f t="shared" si="8"/>
        <v>216</v>
      </c>
      <c r="FP2" s="376">
        <f t="shared" si="8"/>
        <v>217</v>
      </c>
      <c r="FQ2" s="376">
        <f t="shared" si="8"/>
        <v>218</v>
      </c>
      <c r="FR2" s="376">
        <f t="shared" si="8"/>
        <v>219</v>
      </c>
      <c r="FS2" s="376">
        <f t="shared" si="8"/>
        <v>220</v>
      </c>
      <c r="FT2" s="376">
        <f t="shared" si="8"/>
        <v>221</v>
      </c>
      <c r="FU2" s="376">
        <f t="shared" si="8"/>
        <v>222</v>
      </c>
      <c r="FW2" s="376">
        <v>33</v>
      </c>
      <c r="FX2" s="376">
        <f>FW2+5</f>
        <v>38</v>
      </c>
      <c r="FY2" s="376">
        <f>FX2+1</f>
        <v>39</v>
      </c>
      <c r="FZ2" s="376">
        <f>FY2+1</f>
        <v>40</v>
      </c>
      <c r="GA2" s="376">
        <v>68</v>
      </c>
      <c r="GB2" s="376">
        <f>GA2+2</f>
        <v>70</v>
      </c>
      <c r="GC2" s="376">
        <f>GB2+1</f>
        <v>71</v>
      </c>
      <c r="GD2" s="376">
        <f>GC2+2</f>
        <v>73</v>
      </c>
      <c r="GE2" s="376">
        <f>GD2+1</f>
        <v>74</v>
      </c>
      <c r="GF2" s="376">
        <f>GE2+2</f>
        <v>76</v>
      </c>
      <c r="GG2" s="376">
        <f>GF2+1</f>
        <v>77</v>
      </c>
      <c r="GH2" s="376">
        <f>GG2+2</f>
        <v>79</v>
      </c>
      <c r="GI2" s="376">
        <f>GH2+2</f>
        <v>81</v>
      </c>
      <c r="GJ2" s="376">
        <f>GI2+2</f>
        <v>83</v>
      </c>
      <c r="GK2" s="376">
        <f>GJ2+2</f>
        <v>85</v>
      </c>
      <c r="GL2" s="376">
        <f>GK2+1</f>
        <v>86</v>
      </c>
      <c r="GM2" s="376">
        <f>GL2+2</f>
        <v>88</v>
      </c>
      <c r="GN2" s="376">
        <f>GM2+1</f>
        <v>89</v>
      </c>
      <c r="GO2" s="376">
        <f>GN2+2</f>
        <v>91</v>
      </c>
      <c r="GP2" s="376">
        <f>GO2+1</f>
        <v>92</v>
      </c>
      <c r="GQ2" s="376">
        <f>GP2+2</f>
        <v>94</v>
      </c>
      <c r="GR2" s="376">
        <f>GQ2+1</f>
        <v>95</v>
      </c>
      <c r="GS2" s="376">
        <f>GR2+2</f>
        <v>97</v>
      </c>
      <c r="GT2" s="376">
        <f>GS2+1</f>
        <v>98</v>
      </c>
      <c r="GU2" s="376">
        <f>GT2+2</f>
        <v>100</v>
      </c>
      <c r="GV2" s="376">
        <f>GU2+1</f>
        <v>101</v>
      </c>
      <c r="GW2" s="376">
        <f>GV2+2</f>
        <v>103</v>
      </c>
      <c r="GX2" s="376">
        <f>GW2+1</f>
        <v>104</v>
      </c>
      <c r="GY2" s="376">
        <f>GX2+2</f>
        <v>106</v>
      </c>
      <c r="GZ2" s="376">
        <f>GY2+1</f>
        <v>107</v>
      </c>
      <c r="HA2" s="376">
        <f>GZ2+2</f>
        <v>109</v>
      </c>
      <c r="HB2" s="376">
        <f>HA2+1</f>
        <v>110</v>
      </c>
      <c r="HC2" s="376">
        <f>HB2+2</f>
        <v>112</v>
      </c>
      <c r="HD2" s="376">
        <f>HC2+4</f>
        <v>116</v>
      </c>
      <c r="HE2" s="376">
        <f>HD2+2</f>
        <v>118</v>
      </c>
      <c r="HF2" s="376">
        <f>HE2+1</f>
        <v>119</v>
      </c>
      <c r="HG2" s="376">
        <f>HF2+2</f>
        <v>121</v>
      </c>
      <c r="HH2" s="376">
        <f>HG2+7</f>
        <v>128</v>
      </c>
      <c r="HI2" s="376">
        <f>HH2+2</f>
        <v>130</v>
      </c>
      <c r="HJ2" s="376">
        <f>HI2+1</f>
        <v>131</v>
      </c>
      <c r="HK2" s="376">
        <f>HJ2+1</f>
        <v>132</v>
      </c>
    </row>
    <row r="3" spans="1:219" x14ac:dyDescent="0.2">
      <c r="AF3" s="96"/>
    </row>
    <row r="4" spans="1:219" s="377" customFormat="1" ht="25.15" customHeight="1" x14ac:dyDescent="0.2">
      <c r="B4" s="377" t="str">
        <f>Translations!$B$613</f>
        <v>Installations</v>
      </c>
      <c r="BH4" s="376" t="s">
        <v>67</v>
      </c>
      <c r="DE4" s="51"/>
      <c r="DH4" s="376"/>
      <c r="DK4" s="376"/>
      <c r="DM4" s="376"/>
      <c r="DN4" s="376"/>
      <c r="DO4" s="376"/>
      <c r="DP4" s="376"/>
      <c r="DQ4" s="376"/>
      <c r="DR4" s="376"/>
      <c r="DT4" s="376" t="s">
        <v>68</v>
      </c>
    </row>
    <row r="5" spans="1:219" s="378" customFormat="1" ht="50.25" customHeight="1" x14ac:dyDescent="0.2">
      <c r="B5" s="1040" t="str">
        <f>IF(INDEX('1) Opinion Statement (Inst)'!$A:$A,Accounting!B$1)="","",INDEX('1) Opinion Statement (Inst)'!$A:$A,Accounting!B$1))</f>
        <v xml:space="preserve">Unique ID: </v>
      </c>
      <c r="C5" s="1040" t="str">
        <f>IF(INDEX('1) Opinion Statement (Inst)'!$A:$A,Accounting!C$1)="","",INDEX('1) Opinion Statement (Inst)'!$A:$A,Accounting!C$1))</f>
        <v xml:space="preserve">Name of Operator: </v>
      </c>
      <c r="D5" s="1040" t="str">
        <f>IF(INDEX('1) Opinion Statement (Inst)'!$A:$A,Accounting!D$1)="","",INDEX('1) Opinion Statement (Inst)'!$A:$A,Accounting!D$1))</f>
        <v>Name of Installation:</v>
      </c>
      <c r="E5" s="1040" t="str">
        <f>IF(INDEX('1) Opinion Statement (Inst)'!$A:$A,Accounting!E$1)="","",INDEX('1) Opinion Statement (Inst)'!$A:$A,Accounting!E$1))</f>
        <v>Reporting Year:</v>
      </c>
      <c r="F5" s="1027" t="str">
        <f>IF(INDEX('1) Opinion Statement (Inst)'!$A:$A,Accounting!F$1)="","",INDEX('1) Opinion Statement (Inst)'!$A:$A,Accounting!F$1))</f>
        <v>Is the installation a 'low emitter'?</v>
      </c>
      <c r="G5" s="621" t="str">
        <f>IF(INDEX('1) Opinion Statement (Inst)'!$A:$A,Accounting!G$1)="","",INDEX('1) Opinion Statement (Inst)'!$A:$A,Accounting!G$1))</f>
        <v xml:space="preserve">GHG Permit Number: </v>
      </c>
      <c r="H5" s="621" t="str">
        <f>IF(INDEX('1) Opinion Statement (Inst)'!$A:$A,Accounting!H$1)="","",INDEX('1) Opinion Statement (Inst)'!$A:$A,Accounting!H$1))</f>
        <v>Date(s) of relevant approved MP and period of validity for each plan:</v>
      </c>
      <c r="I5" s="621" t="str">
        <f>IF(INDEX('1) Opinion Statement (Inst)'!$A:$A,Accounting!I$1)="","",INDEX('1) Opinion Statement (Inst)'!$A:$A,Accounting!I$1))</f>
        <v>Approving Competent Authority:</v>
      </c>
      <c r="J5" s="621" t="str">
        <f>IF(INDEX('1) Opinion Statement (Inst)'!$A:$A,Accounting!J$1)="","",INDEX('1) Opinion Statement (Inst)'!$A:$A,Accounting!J$1))</f>
        <v>Reference document:</v>
      </c>
      <c r="K5" s="621" t="str">
        <f>IF(INDEX('1) Opinion Statement (Inst)'!$A:$A,Accounting!K$1)="","",INDEX('1) Opinion Statement (Inst)'!$A:$A,Accounting!K$1))</f>
        <v>Date of Emissions Report:</v>
      </c>
      <c r="L5" s="621" t="str">
        <f>IF(INDEX('1) Opinion Statement (Inst)'!$A:$A,Accounting!L$1)="","",INDEX('1) Opinion Statement (Inst)'!$A:$A,Accounting!L$1))</f>
        <v>Process Emissions in tCO2e:</v>
      </c>
      <c r="M5" s="621" t="str">
        <f>IF(INDEX('1) Opinion Statement (Inst)'!$A:$A,Accounting!M$1)="","",INDEX('1) Opinion Statement (Inst)'!$A:$A,Accounting!M$1))</f>
        <v>Combustion Emissions in tCO2e:</v>
      </c>
      <c r="N5" s="621" t="str">
        <f>IF(INDEX('1) Opinion Statement (Inst)'!$A:$A,Accounting!N$1)="","",INDEX('1) Opinion Statement (Inst)'!$A:$A,Accounting!N$1))</f>
        <v>Total Emissions in tCO2e:</v>
      </c>
      <c r="O5" s="621" t="str">
        <f>IF(INDEX('1) Opinion Statement (Inst)'!$A:$A,Accounting!O$1)="","",INDEX('1) Opinion Statement (Inst)'!$A:$A,Accounting!O$1))</f>
        <v>Combustion Source Streams:</v>
      </c>
      <c r="P5" s="621" t="str">
        <f>IF(INDEX('1) Opinion Statement (Inst)'!$A:$A,Accounting!P$1)="","",INDEX('1) Opinion Statement (Inst)'!$A:$A,Accounting!P$1))</f>
        <v>Process Source Streams:</v>
      </c>
      <c r="Q5" s="1040" t="str">
        <f>'Annex 1 - Findings'!$C$6</f>
        <v>Uncorrected Misstatements that were not corrected before issuance of the verification report</v>
      </c>
      <c r="R5" s="1040"/>
      <c r="S5" s="1040" t="str">
        <f>'Annex 1 - Findings'!$C$18</f>
        <v>Uncorrected Non-conformities with approved Monitoring Plan</v>
      </c>
      <c r="T5" s="1040"/>
      <c r="U5" s="1040" t="str">
        <f>'Annex 1 - Findings'!$C$31</f>
        <v>Uncorrected Non-compliances with MRR which were identified during verification</v>
      </c>
      <c r="V5" s="1040"/>
      <c r="W5" s="621" t="str">
        <f>'Annex 1 - Findings'!$C$43</f>
        <v xml:space="preserve">Recommended Improvements, if any </v>
      </c>
      <c r="X5" s="621" t="str">
        <f>'Annex 1 - Findings'!$C$55</f>
        <v>Prior year Non-conformities that have NOT been resolved.  
Any prior year Non-conformities reported in the previous Verification Report that have been resolved do not need to be listed here.</v>
      </c>
      <c r="Y5" s="1040" t="str">
        <f>'Annex 2 - basis of work (Inst)'!$A$20</f>
        <v>Materiality level</v>
      </c>
      <c r="Z5" s="1040"/>
      <c r="AA5" s="621" t="str">
        <f>IF(INDEX('1) Opinion Statement (Inst)'!$A:$A,Accounting!AA$1)="","",INDEX('1) Opinion Statement (Inst)'!$A:$A,Accounting!AA$1))</f>
        <v>Methodology used:</v>
      </c>
      <c r="AB5" s="621" t="str">
        <f>IF(INDEX('1) Opinion Statement (Inst)'!$A:$A,Accounting!AB$1)="","",INDEX('1) Opinion Statement (Inst)'!$A:$A,Accounting!AB$1))</f>
        <v>Emissions factors used:</v>
      </c>
      <c r="AC5" s="621" t="str">
        <f>IF(INDEX('1) Opinion Statement (Inst)'!$A:$A,Accounting!AC$1)="","",INDEX('1) Opinion Statement (Inst)'!$A:$A,Accounting!AC$1))</f>
        <v>Changes to the Operator/ installation during the reporting year:</v>
      </c>
      <c r="AD5" s="621" t="str">
        <f>IF(INDEX('1) Opinion Statement (Inst)'!$A:$A,Accounting!AD$1)="","",INDEX('1) Opinion Statement (Inst)'!$A:$A,Accounting!AD$1))</f>
        <v>Operator/ Installation visited during verification:</v>
      </c>
      <c r="AE5" s="621" t="str">
        <f>IF(INDEX('1) Opinion Statement (Inst)'!$A:$A,Accounting!AE$1)="","",INDEX('1) Opinion Statement (Inst)'!$A:$A,Accounting!AE$1))</f>
        <v>Date(s) of visit(s):</v>
      </c>
      <c r="AF5" s="621" t="str">
        <f>IF(INDEX('1) Opinion Statement (Inst)'!$A:$A,Accounting!AF$1)="","",INDEX('1) Opinion Statement (Inst)'!$A:$A,Accounting!AF$1))</f>
        <v>Number of days on-site:</v>
      </c>
      <c r="AG5" s="621" t="str">
        <f>IF(INDEX('1) Opinion Statement (Inst)'!$A:$A,Accounting!AG$1)="","",INDEX('1) Opinion Statement (Inst)'!$A:$A,Accounting!AG$1))</f>
        <v>Name of  EU ETS (lead) auditor(s)/ technical experts undertaking site visit(s):</v>
      </c>
      <c r="AH5" s="621" t="str">
        <f>IF(INDEX('1) Opinion Statement (Inst)'!$A:$A,Accounting!AH$1)="","",INDEX('1) Opinion Statement (Inst)'!$A:$A,Accounting!AH$1))</f>
        <v xml:space="preserve">AVR Article 31 and 32: Justification for not undertaking site visit </v>
      </c>
      <c r="AI5" s="621" t="str">
        <f>IF(INDEX('1) Opinion Statement (Inst)'!$A:$A,Accounting!AI$1)="","",INDEX('1) Opinion Statement (Inst)'!$A:$A,Accounting!AI$1))</f>
        <v xml:space="preserve">AVR Article 34a: Justification for conducting a virtual site visit </v>
      </c>
      <c r="AJ5" s="621" t="str">
        <f>IF(INDEX('1) Opinion Statement (Inst)'!$A:$A,Accounting!AJ$1)="","",INDEX('1) Opinion Statement (Inst)'!$A:$A,Accounting!AJ$1))</f>
        <v>Date of written approval from Competent Authority for waive of site visit or carrying out a virtual site visit</v>
      </c>
      <c r="AK5" s="1040" t="str">
        <f>IF(INDEX('1) Opinion Statement (Inst)'!$A:$A,Accounting!AK$1)="","",INDEX('1) Opinion Statement (Inst)'!$A:$A,Accounting!AK$1))</f>
        <v>Monitoring Plan requirements met:</v>
      </c>
      <c r="AL5" s="1040"/>
      <c r="AM5" s="1040" t="str">
        <f>IF(INDEX('1) Opinion Statement (Inst)'!$A:$A,Accounting!AM$1)="","",INDEX('1) Opinion Statement (Inst)'!$A:$A,Accounting!AM$1))</f>
        <v>Permit conditions met:</v>
      </c>
      <c r="AN5" s="1040" t="str">
        <f>IF(INDEX('1) Opinion Statement (Inst)'!$A:$A,Accounting!AN$1)="","",INDEX('1) Opinion Statement (Inst)'!$A:$A,Accounting!AN$1))</f>
        <v/>
      </c>
      <c r="AO5" s="1040" t="str">
        <f>IF(INDEX('1) Opinion Statement (Inst)'!$A:$A,Accounting!AO$1)="","",INDEX('1) Opinion Statement (Inst)'!$A:$A,Accounting!AO$1))</f>
        <v>EU Regulation on M&amp;R met:</v>
      </c>
      <c r="AP5" s="1040" t="str">
        <f>IF(INDEX('1) Opinion Statement (Inst)'!$A:$A,Accounting!AP$1)="","",INDEX('1) Opinion Statement (Inst)'!$A:$A,Accounting!AP$1))</f>
        <v/>
      </c>
      <c r="AQ5" s="1040" t="str">
        <f>IF(INDEX('1) Opinion Statement (Inst)'!$A:$A,Accounting!AQ$1)="","",INDEX('1) Opinion Statement (Inst)'!$A:$A,Accounting!AQ$1))</f>
        <v>Data verified in detail and back to source: 
(EU ETS AVR Article 14 &amp; Article 16(2)(g))</v>
      </c>
      <c r="AR5" s="1040"/>
      <c r="AS5" s="1040"/>
      <c r="AT5" s="1031" t="str">
        <f>IF(INDEX('1) Opinion Statement (Inst)'!$A:$A,Accounting!AT$1)="","",INDEX('1) Opinion Statement (Inst)'!$A:$A,Accounting!AT$1))</f>
        <v>Control activities are documented, implemented, maintained and effective to mitigate the inherent risks:
(EU ETS AVR Article 14(b))</v>
      </c>
      <c r="AU5" s="1032"/>
      <c r="AV5" s="1031" t="str">
        <f>IF(INDEX('1) Opinion Statement (Inst)'!$A:$A,Accounting!AV$1)="","",INDEX('1) Opinion Statement (Inst)'!$A:$A,Accounting!AV$1))</f>
        <v>Procedures listed in monitoring plan are documented, implemented, maintained and effective to mitigate the inherent risks and control risks:
(EU ETS AVR Article 14(c))</v>
      </c>
      <c r="AW5" s="1032"/>
      <c r="AX5" s="1031" t="str">
        <f>IF(INDEX('1) Opinion Statement (Inst)'!$A:$A,Accounting!AX$1)="","",INDEX('1) Opinion Statement (Inst)'!$A:$A,Accounting!AX$1))</f>
        <v>Data verification:
(EU ETS AVR Article 16)</v>
      </c>
      <c r="AY5" s="1032" t="str">
        <f>IF(INDEX('1) Opinion Statement (Inst)'!$A:$A,Accounting!AY$1)="","",INDEX('1) Opinion Statement (Inst)'!$A:$A,Accounting!AY$1))</f>
        <v/>
      </c>
      <c r="AZ5" s="1031" t="str">
        <f>IF(INDEX('1) Opinion Statement (Inst)'!$A:$A,Accounting!AZ$1)="","",INDEX('1) Opinion Statement (Inst)'!$A:$A,Accounting!AZ$1))</f>
        <v>Correct application of monitoring methodology:
(EU ETS AVR Article 17)</v>
      </c>
      <c r="BA5" s="1032" t="str">
        <f>IF(INDEX('1) Opinion Statement (Inst)'!$A:$A,Accounting!BA$1)="","",INDEX('1) Opinion Statement (Inst)'!$A:$A,Accounting!BA$1))</f>
        <v/>
      </c>
      <c r="BB5" s="1031" t="str">
        <f>IF(INDEX('1) Opinion Statement (Inst)'!$A:$A,Accounting!BB$1)="","",INDEX('1) Opinion Statement (Inst)'!$A:$A,Accounting!BB$1))</f>
        <v>Verification of methods applied for missing data:
(EU ETS AVR Article 18)</v>
      </c>
      <c r="BC5" s="1032" t="str">
        <f>IF(INDEX('1) Opinion Statement (Inst)'!$A:$A,Accounting!BC$1)="","",INDEX('1) Opinion Statement (Inst)'!$A:$A,Accounting!BC$1))</f>
        <v/>
      </c>
      <c r="BD5" s="1031" t="str">
        <f>IF(INDEX('1) Opinion Statement (Inst)'!$A:$A,Accounting!BD$1)="","",INDEX('1) Opinion Statement (Inst)'!$A:$A,Accounting!BD$1))</f>
        <v>Uncertainty assessment:
(EU ETS AVR Article 19)</v>
      </c>
      <c r="BE5" s="1032" t="str">
        <f>IF(INDEX('1) Opinion Statement (Inst)'!$A:$A,Accounting!BE$1)="","",INDEX('1) Opinion Statement (Inst)'!$A:$A,Accounting!BE$1))</f>
        <v/>
      </c>
      <c r="BF5" s="1031" t="str">
        <f>IF(INDEX('1) Opinion Statement (Inst)'!$A:$A,Accounting!BF$1)="","",INDEX('1) Opinion Statement (Inst)'!$A:$A,Accounting!BF$1))</f>
        <v>Checks have been carried out on Annex Xa information and  the amounts of the fuels used from a supplier do not exceed the amount that the operator  has acquired from that supplier (EU (ETS AVR Article 16(2) (ha) and Article 17(7))</v>
      </c>
      <c r="BG5" s="1032" t="str">
        <f>IF(INDEX('1) Opinion Statement (Inst)'!$A:$A,Accounting!BG$1)="","",INDEX('1) Opinion Statement (Inst)'!$A:$A,Accounting!BG$1))</f>
        <v/>
      </c>
      <c r="BH5" s="1031" t="str">
        <f>IF(INDEX('1) Opinion Statement (Inst)'!$A:$A,Accounting!BH$1)="","",INDEX('1) Opinion Statement (Inst)'!$A:$A,Accounting!BH$1))</f>
        <v>Competent Authority (Annex 2) guidance on M&amp;R met:</v>
      </c>
      <c r="BI5" s="1032" t="str">
        <f>IF(INDEX('1) Opinion Statement (Inst)'!$A:$A,Accounting!BI$1)="","",INDEX('1) Opinion Statement (Inst)'!$A:$A,Accounting!BI$1))</f>
        <v/>
      </c>
      <c r="BJ5" s="621" t="str">
        <f>IF(INDEX('1) Opinion Statement (Inst)'!$A:$A,Accounting!BJ$1)="","",INDEX('1) Opinion Statement (Inst)'!$A:$A,Accounting!BJ$1))</f>
        <v>Previous year Non-Conformity(ies) corrected:</v>
      </c>
      <c r="BK5" s="621" t="str">
        <f>IF(INDEX('1) Opinion Statement (Inst)'!$A:$A,Accounting!BK$1)="","",INDEX('1) Opinion Statement (Inst)'!$A:$A,Accounting!BK$1))</f>
        <v>Changes etc. identified and not reported to the Competent Authority/included in updated MP:</v>
      </c>
      <c r="BL5" s="1031" t="str">
        <f>IF(INDEX('1) Opinion Statement (Inst)'!$A:$A,Accounting!BL$1)="","",INDEX('1) Opinion Statement (Inst)'!$A:$A,Accounting!BL$1))</f>
        <v>Accuracy:</v>
      </c>
      <c r="BM5" s="1032" t="str">
        <f>IF(INDEX('1) Opinion Statement (Inst)'!$A:$A,Accounting!BM$1)="","",INDEX('1) Opinion Statement (Inst)'!$A:$A,Accounting!BM$1))</f>
        <v/>
      </c>
      <c r="BN5" s="1031" t="str">
        <f>IF(INDEX('1) Opinion Statement (Inst)'!$A:$A,Accounting!BN$1)="","",INDEX('1) Opinion Statement (Inst)'!$A:$A,Accounting!BN$1))</f>
        <v>Completeness:</v>
      </c>
      <c r="BO5" s="1032" t="str">
        <f>IF(INDEX('1) Opinion Statement (Inst)'!$A:$A,Accounting!BO$1)="","",INDEX('1) Opinion Statement (Inst)'!$A:$A,Accounting!BO$1))</f>
        <v/>
      </c>
      <c r="BP5" s="1031" t="str">
        <f>IF(INDEX('1) Opinion Statement (Inst)'!$A:$A,Accounting!BP$1)="","",INDEX('1) Opinion Statement (Inst)'!$A:$A,Accounting!BP$1))</f>
        <v>Consistency:</v>
      </c>
      <c r="BQ5" s="1032" t="str">
        <f>IF(INDEX('1) Opinion Statement (Inst)'!$A:$A,Accounting!BQ$1)="","",INDEX('1) Opinion Statement (Inst)'!$A:$A,Accounting!BQ$1))</f>
        <v/>
      </c>
      <c r="BR5" s="1031" t="str">
        <f>IF(INDEX('1) Opinion Statement (Inst)'!$A:$A,Accounting!BR$1)="","",INDEX('1) Opinion Statement (Inst)'!$A:$A,Accounting!BR$1))</f>
        <v>Comparability over time:</v>
      </c>
      <c r="BS5" s="1032" t="str">
        <f>IF(INDEX('1) Opinion Statement (Inst)'!$A:$A,Accounting!BS$1)="","",INDEX('1) Opinion Statement (Inst)'!$A:$A,Accounting!BS$1))</f>
        <v/>
      </c>
      <c r="BT5" s="1031" t="str">
        <f>IF(INDEX('1) Opinion Statement (Inst)'!$A:$A,Accounting!BT$1)="","",INDEX('1) Opinion Statement (Inst)'!$A:$A,Accounting!BT$1))</f>
        <v>Transparency:</v>
      </c>
      <c r="BU5" s="1032" t="str">
        <f>IF(INDEX('1) Opinion Statement (Inst)'!$A:$A,Accounting!BU$1)="","",INDEX('1) Opinion Statement (Inst)'!$A:$A,Accounting!BU$1))</f>
        <v/>
      </c>
      <c r="BV5" s="1031" t="str">
        <f>IF(INDEX('1) Opinion Statement (Inst)'!$A:$A,Accounting!BV$1)="","",INDEX('1) Opinion Statement (Inst)'!$A:$A,Accounting!BV$1))</f>
        <v>Integrity of methodology:</v>
      </c>
      <c r="BW5" s="1032" t="str">
        <f>IF(INDEX('1) Opinion Statement (Inst)'!$A:$A,Accounting!BW$1)="","",INDEX('1) Opinion Statement (Inst)'!$A:$A,Accounting!BW$1))</f>
        <v/>
      </c>
      <c r="BX5" s="621" t="str">
        <f>IF(INDEX('1) Opinion Statement (Inst)'!$A:$A,Accounting!BX$1)="","",INDEX('1) Opinion Statement (Inst)'!$A:$A,Accounting!BX$1))</f>
        <v>Continuous improvement:</v>
      </c>
      <c r="BY5" s="621" t="str">
        <f>IF(INDEX('1) Opinion Statement (Inst)'!$A:$A,Accounting!BY$1)="","",INDEX('1) Opinion Statement (Inst)'!$A:$A,Accounting!BY$1))</f>
        <v xml:space="preserve">OPINION - verified as satisfactory: </v>
      </c>
      <c r="BZ5" s="621" t="str">
        <f>IF(INDEX('1) Opinion Statement (Inst)'!$A:$A,Accounting!BZ$1)="","",INDEX('1) Opinion Statement (Inst)'!$A:$A,Accounting!BZ$1))</f>
        <v xml:space="preserve">OPINION - verified with comments: </v>
      </c>
      <c r="CA5" s="1031" t="str">
        <f>IF(INDEX('1) Opinion Statement (Inst)'!$A:$A,Accounting!CA$1)="","",INDEX('1) Opinion Statement (Inst)'!$A:$A,Accounting!CA$1))</f>
        <v>Comments which qualify the opinion:</v>
      </c>
      <c r="CB5" s="1033"/>
      <c r="CC5" s="1033"/>
      <c r="CD5" s="1033"/>
      <c r="CE5" s="1033"/>
      <c r="CF5" s="1033"/>
      <c r="CG5" s="1033"/>
      <c r="CH5" s="1033"/>
      <c r="CI5" s="1033"/>
      <c r="CJ5" s="1032"/>
      <c r="CK5" s="621" t="str">
        <f>IF(INDEX('1) Opinion Statement (Inst)'!$A:$A,Accounting!CK$1)="","",INDEX('1) Opinion Statement (Inst)'!$A:$A,Accounting!CK$1))</f>
        <v xml:space="preserve">OPINION - not verified: </v>
      </c>
      <c r="CL5" s="623" t="str">
        <f>IF(INDEX('1) Opinion Statement (Inst)'!$A:$A,Accounting!CL$1)="","",INDEX('1) Opinion Statement (Inst)'!$A:$A,Accounting!CL$1))</f>
        <v/>
      </c>
      <c r="CM5" s="626"/>
      <c r="CN5" s="626"/>
      <c r="CO5" s="626"/>
      <c r="CP5" s="627"/>
      <c r="CQ5" s="621" t="str">
        <f>IF(INDEX('1) Opinion Statement (Inst)'!$A:$A,Accounting!CQ$1)="","",INDEX('1) Opinion Statement (Inst)'!$A:$A,Accounting!CQ$1))</f>
        <v>Lead EU ETS Auditor:</v>
      </c>
      <c r="CR5" s="621" t="str">
        <f>IF(INDEX('1) Opinion Statement (Inst)'!$A:$A,Accounting!CR$1)="","",INDEX('1) Opinion Statement (Inst)'!$A:$A,Accounting!CR$1))</f>
        <v>EU ETS Auditor(s):</v>
      </c>
      <c r="CS5" s="621" t="str">
        <f>IF(INDEX('1) Opinion Statement (Inst)'!$A:$A,Accounting!CS$1)="","",INDEX('1) Opinion Statement (Inst)'!$A:$A,Accounting!CS$1))</f>
        <v>Technical Expert(s) (EU ETS Auditor):</v>
      </c>
      <c r="CT5" s="621" t="str">
        <f>IF(INDEX('1) Opinion Statement (Inst)'!$A:$A,Accounting!CT$1)="","",INDEX('1) Opinion Statement (Inst)'!$A:$A,Accounting!CT$1))</f>
        <v>Independent Reviewer:</v>
      </c>
      <c r="CU5" s="621" t="str">
        <f>IF(INDEX('1) Opinion Statement (Inst)'!$A:$A,Accounting!CU$1)="","",INDEX('1) Opinion Statement (Inst)'!$A:$A,Accounting!CU$1))</f>
        <v>Technical Expert(s) (Independent Review):</v>
      </c>
      <c r="CV5" s="621" t="str">
        <f>IF(INDEX('1) Opinion Statement (Inst)'!$A:$A,Accounting!CV$1)="","",INDEX('1) Opinion Statement (Inst)'!$A:$A,Accounting!CV$1))</f>
        <v>Signed on behalf of :</v>
      </c>
      <c r="CW5" s="621" t="str">
        <f>IF(INDEX('1) Opinion Statement (Inst)'!$A:$A,Accounting!CW$1)="","",INDEX('1) Opinion Statement (Inst)'!$A:$A,Accounting!CW$1))</f>
        <v>Name of authorised signatory:</v>
      </c>
      <c r="CX5" s="621" t="str">
        <f>IF(INDEX('1) Opinion Statement (Inst)'!$A:$A,Accounting!CX$1)="","",INDEX('1) Opinion Statement (Inst)'!$A:$A,Accounting!CX$1))</f>
        <v>Date of Opinion:</v>
      </c>
      <c r="CY5" s="621" t="str">
        <f>IF(INDEX('1) Opinion Statement (Inst)'!$A:$A,Accounting!CY$1)="","",INDEX('1) Opinion Statement (Inst)'!$A:$A,Accounting!CY$1))</f>
        <v>Name of verifier:</v>
      </c>
      <c r="CZ5" s="621" t="str">
        <f>IF(INDEX('1) Opinion Statement (Inst)'!$A:$A,Accounting!CZ$1)="","",INDEX('1) Opinion Statement (Inst)'!$A:$A,Accounting!CZ$1))</f>
        <v>Contact Address:</v>
      </c>
      <c r="DA5" s="621" t="str">
        <f>IF(INDEX('1) Opinion Statement (Inst)'!$A:$A,Accounting!DA$1)="","",INDEX('1) Opinion Statement (Inst)'!$A:$A,Accounting!DA$1))</f>
        <v>Date of verification contract:</v>
      </c>
      <c r="DB5" s="621" t="str">
        <f>IF(INDEX('1) Opinion Statement (Inst)'!$A:$A,Accounting!DB$1)="","",INDEX('1) Opinion Statement (Inst)'!$A:$A,Accounting!DB$1))</f>
        <v>Is the verifier accredited or a certified natural person?</v>
      </c>
      <c r="DC5" s="621" t="str">
        <f>IF(INDEX('1) Opinion Statement (Inst)'!$A:$A,Accounting!DC$1)="","",INDEX('1) Opinion Statement (Inst)'!$A:$A,Accounting!DC$1))</f>
        <v>Name of National AB or authority certifying the verifier under EU ETS:</v>
      </c>
      <c r="DD5" s="621" t="str">
        <f>IF(INDEX('1) Opinion Statement (Inst)'!$A:$A,Accounting!DD$1)="","",INDEX('1) Opinion Statement (Inst)'!$A:$A,Accounting!DD$1))</f>
        <v xml:space="preserve">Accreditation/ Certification number: </v>
      </c>
      <c r="DE5" s="51"/>
      <c r="DF5" s="1040" t="str">
        <f>'Annex 1 - Findings'!$C$70</f>
        <v>Was a data gap method required?</v>
      </c>
      <c r="DG5" s="1040"/>
      <c r="DH5" s="1040"/>
      <c r="DI5" s="1040"/>
      <c r="DJ5" s="1040"/>
      <c r="DK5" s="1029" t="str">
        <f>Translations!$B$570</f>
        <v>Scheme:</v>
      </c>
      <c r="DM5" s="1040" t="str">
        <f>'Annex 1 - Findings'!$C$78</f>
        <v>Was a data gap method required?</v>
      </c>
      <c r="DN5" s="1040"/>
      <c r="DO5" s="1040"/>
      <c r="DP5" s="1040"/>
      <c r="DQ5" s="1040"/>
      <c r="DR5" s="1029" t="str">
        <f>Translations!$B$570</f>
        <v>Scheme:</v>
      </c>
      <c r="DT5" s="1029" t="str">
        <f>IF(INDEX('1) Opinion Statement (Inst)'!$A:$A,Accounting!DT$1)="","",INDEX('1) Opinion Statement (Inst)'!$A:$A,Accounting!DT$1))</f>
        <v xml:space="preserve">AVR Article 34a: Justification for conducting a virtual site visit </v>
      </c>
    </row>
    <row r="6" spans="1:219" ht="12.75" customHeight="1" x14ac:dyDescent="0.2">
      <c r="B6" s="1040"/>
      <c r="C6" s="1040"/>
      <c r="D6" s="1040"/>
      <c r="E6" s="1040"/>
      <c r="F6" s="1028"/>
      <c r="G6" s="622"/>
      <c r="H6" s="622"/>
      <c r="I6" s="622"/>
      <c r="J6" s="622"/>
      <c r="K6" s="622"/>
      <c r="L6" s="622"/>
      <c r="M6" s="622"/>
      <c r="N6" s="622"/>
      <c r="O6" s="622"/>
      <c r="P6" s="622"/>
      <c r="Q6" s="379" t="s">
        <v>69</v>
      </c>
      <c r="R6" s="380" t="str">
        <f>'Annex 1 - Findings'!$D$19</f>
        <v>Material?</v>
      </c>
      <c r="S6" s="379" t="s">
        <v>69</v>
      </c>
      <c r="T6" s="380" t="str">
        <f>'Annex 1 - Findings'!$D$19</f>
        <v>Material?</v>
      </c>
      <c r="U6" s="379" t="s">
        <v>69</v>
      </c>
      <c r="V6" s="380" t="str">
        <f>'Annex 1 - Findings'!$D$31</f>
        <v>Material?</v>
      </c>
      <c r="W6" s="379" t="s">
        <v>69</v>
      </c>
      <c r="X6" s="379" t="s">
        <v>69</v>
      </c>
      <c r="Y6" s="381" t="str">
        <f>Translations!$B$587</f>
        <v>See Article 23 of AVR</v>
      </c>
      <c r="Z6" s="380"/>
      <c r="AA6" s="622"/>
      <c r="AB6" s="622"/>
      <c r="AC6" s="622"/>
      <c r="AD6" s="622"/>
      <c r="AE6" s="622"/>
      <c r="AF6" s="622"/>
      <c r="AG6" s="622"/>
      <c r="AH6" s="622"/>
      <c r="AI6" s="622"/>
      <c r="AJ6" s="622"/>
      <c r="AK6" s="382"/>
      <c r="AL6" s="382" t="str">
        <f>Translations!$B$118</f>
        <v>If no, because.......</v>
      </c>
      <c r="AM6" s="382"/>
      <c r="AN6" s="382" t="str">
        <f>Translations!$B$118</f>
        <v>If no, because.......</v>
      </c>
      <c r="AO6" s="382"/>
      <c r="AP6" s="382" t="str">
        <f>Translations!$B$118</f>
        <v>If no, because.......</v>
      </c>
      <c r="AQ6" s="382"/>
      <c r="AR6" s="382" t="str">
        <f>Translations!$B$118</f>
        <v>If no, because.......</v>
      </c>
      <c r="AS6" s="382" t="str">
        <f>Translations!$B$441</f>
        <v>If yes, was this part of site verification….</v>
      </c>
      <c r="AT6" s="382"/>
      <c r="AU6" s="382" t="str">
        <f>Translations!$B$118</f>
        <v>If no, because.......</v>
      </c>
      <c r="AV6" s="382"/>
      <c r="AW6" s="382" t="str">
        <f>Translations!$B$118</f>
        <v>If no, because.......</v>
      </c>
      <c r="AX6" s="382"/>
      <c r="AY6" s="382" t="str">
        <f>Translations!$B$118</f>
        <v>If no, because.......</v>
      </c>
      <c r="AZ6" s="382"/>
      <c r="BA6" s="382" t="str">
        <f>Translations!$B$118</f>
        <v>If no, because.......</v>
      </c>
      <c r="BB6" s="382"/>
      <c r="BC6" s="382" t="str">
        <f>Translations!$B$118</f>
        <v>If no, because.......</v>
      </c>
      <c r="BD6" s="382"/>
      <c r="BE6" s="382" t="str">
        <f>Translations!$B$118</f>
        <v>If no, because.......</v>
      </c>
      <c r="BF6" s="382"/>
      <c r="BG6" s="382" t="str">
        <f>Translations!$B$118</f>
        <v>If no, because.......</v>
      </c>
      <c r="BH6" s="382"/>
      <c r="BI6" s="382" t="str">
        <f>Translations!$B$118</f>
        <v>If no, because.......</v>
      </c>
      <c r="BJ6" s="622"/>
      <c r="BK6" s="622"/>
      <c r="BL6" s="382"/>
      <c r="BM6" s="382" t="str">
        <f>Translations!$B$118</f>
        <v>If no, because.......</v>
      </c>
      <c r="BN6" s="382"/>
      <c r="BO6" s="382" t="str">
        <f>Translations!$B$118</f>
        <v>If no, because.......</v>
      </c>
      <c r="BP6" s="382"/>
      <c r="BQ6" s="382" t="str">
        <f>Translations!$B$118</f>
        <v>If no, because.......</v>
      </c>
      <c r="BR6" s="382"/>
      <c r="BS6" s="382" t="str">
        <f>Translations!$B$118</f>
        <v>If no, because.......</v>
      </c>
      <c r="BT6" s="382"/>
      <c r="BU6" s="382" t="str">
        <f>Translations!$B$118</f>
        <v>If no, because.......</v>
      </c>
      <c r="BV6" s="382"/>
      <c r="BW6" s="382" t="str">
        <f>Translations!$B$118</f>
        <v>If no, because.......</v>
      </c>
      <c r="BX6" s="622"/>
      <c r="BY6" s="622"/>
      <c r="BZ6" s="622"/>
      <c r="CA6" s="382" t="s">
        <v>1</v>
      </c>
      <c r="CB6" s="382" t="s">
        <v>2</v>
      </c>
      <c r="CC6" s="382" t="s">
        <v>3</v>
      </c>
      <c r="CD6" s="382" t="s">
        <v>70</v>
      </c>
      <c r="CE6" s="382" t="s">
        <v>71</v>
      </c>
      <c r="CF6" s="382" t="s">
        <v>72</v>
      </c>
      <c r="CG6" s="382" t="s">
        <v>73</v>
      </c>
      <c r="CH6" s="382" t="s">
        <v>74</v>
      </c>
      <c r="CI6" s="382" t="s">
        <v>75</v>
      </c>
      <c r="CJ6" s="382" t="s">
        <v>76</v>
      </c>
      <c r="CK6" s="622"/>
      <c r="CL6" s="628"/>
      <c r="CM6" s="628"/>
      <c r="CN6" s="628"/>
      <c r="CO6" s="628"/>
      <c r="CP6" s="629"/>
      <c r="CQ6" s="622"/>
      <c r="CR6" s="622"/>
      <c r="CS6" s="622"/>
      <c r="CT6" s="622"/>
      <c r="CU6" s="622"/>
      <c r="CV6" s="622"/>
      <c r="CW6" s="622"/>
      <c r="CX6" s="622"/>
      <c r="CY6" s="622"/>
      <c r="CZ6" s="622"/>
      <c r="DA6" s="622"/>
      <c r="DB6" s="622"/>
      <c r="DC6" s="622"/>
      <c r="DD6" s="622"/>
      <c r="DF6" s="382"/>
      <c r="DG6" s="149" t="str">
        <f>'Annex 1 - Findings'!$C$71</f>
        <v>If Yes, was this approved by the competent authority before completion of the verification?</v>
      </c>
      <c r="DH6" s="149" t="str">
        <f>'Annex 1 - Findings'!$C$72</f>
        <v>If Yes, did the number of flights with data gaps exceed 5% of the annual reported flights?</v>
      </c>
      <c r="DI6" s="383" t="str">
        <f>'Annex 1 - Findings'!$C$74</f>
        <v>- was the method used conservative (If No, please provide more details)</v>
      </c>
      <c r="DJ6" s="383" t="str">
        <f>'Annex 1 - Findings'!$C$75</f>
        <v>- did the method lead to a material misstatement (If Yes, please provide more details)</v>
      </c>
      <c r="DK6" s="1030"/>
      <c r="DM6" s="382"/>
      <c r="DN6" s="149" t="str">
        <f>'Annex 1 - Findings'!$C$79</f>
        <v>If Yes, was this approved by the competent authority before completion of the verification?</v>
      </c>
      <c r="DO6" s="149" t="str">
        <f>'Annex 1 - Findings'!$C$80</f>
        <v>If Yes, did the number of flights with data gaps exceed 5% of the annual reported flights?</v>
      </c>
      <c r="DP6" s="383" t="str">
        <f>'Annex 1 - Findings'!$C$82</f>
        <v>- was the method used conservative (If No, please provide more details)</v>
      </c>
      <c r="DQ6" s="383" t="str">
        <f>'Annex 1 - Findings'!$C$83</f>
        <v>- did the method lead to a material misstatement (If Yes, please provide more details)</v>
      </c>
      <c r="DR6" s="1030"/>
      <c r="DT6" s="1030"/>
    </row>
    <row r="7" spans="1:219" s="384" customFormat="1" ht="12.75" customHeight="1" x14ac:dyDescent="0.2">
      <c r="B7" s="385" t="str">
        <f>IF(INDEX('1) Opinion Statement (Inst)'!$B:$B,Accounting!B$1)="","",INDEX('1) Opinion Statement (Inst)'!$B:$B,Accounting!B$1))</f>
        <v/>
      </c>
      <c r="C7" s="385" t="str">
        <f>IF(INDEX('1) Opinion Statement (Inst)'!$B:$B,Accounting!C$1)="","",INDEX('1) Opinion Statement (Inst)'!$B:$B,Accounting!C$1))</f>
        <v/>
      </c>
      <c r="D7" s="385" t="str">
        <f>IF(INDEX('1) Opinion Statement (Inst)'!$B:$B,Accounting!D$1)="","",INDEX('1) Opinion Statement (Inst)'!$B:$B,Accounting!D$1))</f>
        <v/>
      </c>
      <c r="E7" s="385" t="str">
        <f>IF(INDEX('1) Opinion Statement (Inst)'!$B:$B,Accounting!E$1)="","",INDEX('1) Opinion Statement (Inst)'!$B:$B,Accounting!E$1))</f>
        <v/>
      </c>
      <c r="F7" s="385" t="str">
        <f>IF(INDEX('1) Opinion Statement (Inst)'!$B:$B,Accounting!F$1)="","",INDEX('1) Opinion Statement (Inst)'!$B:$B,Accounting!F$1))</f>
        <v/>
      </c>
      <c r="G7" s="385" t="str">
        <f>IF(INDEX('1) Opinion Statement (Inst)'!$B:$B,Accounting!G$1)="","",INDEX('1) Opinion Statement (Inst)'!$B:$B,Accounting!G$1))</f>
        <v/>
      </c>
      <c r="H7" s="385" t="str">
        <f>IF(INDEX('1) Opinion Statement (Inst)'!$B:$B,Accounting!H$1)="","",INDEX('1) Opinion Statement (Inst)'!$B:$B,Accounting!H$1))</f>
        <v/>
      </c>
      <c r="I7" s="385" t="str">
        <f>IF(INDEX('1) Opinion Statement (Inst)'!$B:$B,Accounting!I$1)="","",INDEX('1) Opinion Statement (Inst)'!$B:$B,Accounting!I$1))</f>
        <v/>
      </c>
      <c r="J7" s="385" t="str">
        <f>IF(INDEX('1) Opinion Statement (Inst)'!$B:$B,Accounting!J$1)="","",INDEX('1) Opinion Statement (Inst)'!$B:$B,Accounting!J$1))</f>
        <v/>
      </c>
      <c r="K7" s="385" t="str">
        <f>IF(INDEX('1) Opinion Statement (Inst)'!$B:$B,Accounting!K$1)="","",INDEX('1) Opinion Statement (Inst)'!$B:$B,Accounting!K$1))</f>
        <v/>
      </c>
      <c r="L7" s="385" t="str">
        <f>IF(INDEX('1) Opinion Statement (Inst)'!$B:$B,Accounting!L$1)="","",INDEX('1) Opinion Statement (Inst)'!$B:$B,Accounting!L$1))</f>
        <v/>
      </c>
      <c r="M7" s="385" t="str">
        <f>IF(INDEX('1) Opinion Statement (Inst)'!$B:$B,Accounting!M$1)="","",INDEX('1) Opinion Statement (Inst)'!$B:$B,Accounting!M$1))</f>
        <v/>
      </c>
      <c r="N7" s="385">
        <f>IF(INDEX('1) Opinion Statement (Inst)'!$B:$B,Accounting!N$1)="","",INDEX('1) Opinion Statement (Inst)'!$B:$B,Accounting!N$1))</f>
        <v>0</v>
      </c>
      <c r="O7" s="385" t="str">
        <f>IF(INDEX('1) Opinion Statement (Inst)'!$B:$B,Accounting!O$1)="","",INDEX('1) Opinion Statement (Inst)'!$B:$B,Accounting!O$1))</f>
        <v/>
      </c>
      <c r="P7" s="385" t="str">
        <f>IF(INDEX('1) Opinion Statement (Inst)'!$B:$B,Accounting!P$1)="","",INDEX('1) Opinion Statement (Inst)'!$B:$B,Accounting!P$1))</f>
        <v/>
      </c>
      <c r="Q7" s="386">
        <f>COUNTA($G$17:$G$26)-COUNTIF($G$17:$G$26,"")</f>
        <v>0</v>
      </c>
      <c r="R7" s="387">
        <f>COUNTIF($H$17:$H$26,Yes)</f>
        <v>0</v>
      </c>
      <c r="S7" s="386">
        <f>COUNTA($J$17:$J$26)-COUNTIF($J$17:$J$26,"")</f>
        <v>0</v>
      </c>
      <c r="T7" s="387">
        <f>COUNTIF($K$17:$K$26,Yes)</f>
        <v>0</v>
      </c>
      <c r="U7" s="386">
        <f>COUNTA($M$17:$M$26)-COUNTIF($M$17:$M$26,"")</f>
        <v>0</v>
      </c>
      <c r="V7" s="387">
        <f>COUNTIF($N$17:$N$26,Yes)</f>
        <v>0</v>
      </c>
      <c r="W7" s="386">
        <f>COUNTA($P$17:$P$26)-COUNTIF($P$17:$P$26,"")</f>
        <v>0</v>
      </c>
      <c r="X7" s="386">
        <f>COUNTA($R$17:$R$26)-COUNTIF($R$17:$R$26,"")</f>
        <v>0</v>
      </c>
      <c r="Y7" s="148" t="str">
        <f>IF('Annex 2 - basis of work (Inst)'!$B$20="","",'Annex 2 - basis of work (Inst)'!$B$20)</f>
        <v/>
      </c>
      <c r="Z7" s="155" t="str">
        <f>IF('Annex 2 - basis of work (Inst)'!$B$21="","",'Annex 2 - basis of work (Inst)'!$B$21)</f>
        <v/>
      </c>
      <c r="AA7" s="385" t="str">
        <f>IF(INDEX('1) Opinion Statement (Inst)'!$B:$B,Accounting!AA$1)="","",INDEX('1) Opinion Statement (Inst)'!$B:$B,Accounting!AA$1))</f>
        <v/>
      </c>
      <c r="AB7" s="385" t="str">
        <f>IF(INDEX('1) Opinion Statement (Inst)'!$B:$B,Accounting!AB$1)="","",INDEX('1) Opinion Statement (Inst)'!$B:$B,Accounting!AB$1))</f>
        <v/>
      </c>
      <c r="AC7" s="385" t="str">
        <f>IF(INDEX('1) Opinion Statement (Inst)'!$B:$B,Accounting!AC$1)="","",INDEX('1) Opinion Statement (Inst)'!$B:$B,Accounting!AC$1))</f>
        <v/>
      </c>
      <c r="AD7" s="385" t="str">
        <f>IF(INDEX('1) Opinion Statement (Inst)'!$B:$B,Accounting!AD$1)="","",INDEX('1) Opinion Statement (Inst)'!$B:$B,Accounting!AD$1))</f>
        <v/>
      </c>
      <c r="AE7" s="385" t="str">
        <f>IF(INDEX('1) Opinion Statement (Inst)'!$B:$B,Accounting!AE$1)="","",INDEX('1) Opinion Statement (Inst)'!$B:$B,Accounting!AE$1))</f>
        <v/>
      </c>
      <c r="AF7" s="385" t="str">
        <f>IF(INDEX('1) Opinion Statement (Inst)'!$B:$B,Accounting!AF$1)="","",INDEX('1) Opinion Statement (Inst)'!$B:$B,Accounting!AF$1))</f>
        <v/>
      </c>
      <c r="AG7" s="385" t="str">
        <f>IF(INDEX('1) Opinion Statement (Inst)'!$B:$B,Accounting!AG$1)="","",INDEX('1) Opinion Statement (Inst)'!$B:$B,Accounting!AG$1))</f>
        <v/>
      </c>
      <c r="AH7" s="385" t="str">
        <f>IF(INDEX('1) Opinion Statement (Inst)'!$B:$B,Accounting!AH$1)="","",INDEX('1) Opinion Statement (Inst)'!$B:$B,Accounting!AH$1))</f>
        <v/>
      </c>
      <c r="AI7" s="385" t="str">
        <f>IF(INDEX('1) Opinion Statement (Inst)'!$B:$B,Accounting!AI$1)="","",INDEX('1) Opinion Statement (Inst)'!$B:$B,Accounting!AI$1))</f>
        <v/>
      </c>
      <c r="AJ7" s="385" t="str">
        <f>IF(INDEX('1) Opinion Statement (Inst)'!$B:$B,Accounting!AJ$1)="","",INDEX('1) Opinion Statement (Inst)'!$B:$B,Accounting!AJ$1))</f>
        <v/>
      </c>
      <c r="AK7" s="385" t="str">
        <f>IF(INDEX('1) Opinion Statement (Inst)'!$B:$B,Accounting!AK$1)="","",INDEX('1) Opinion Statement (Inst)'!$B:$B,Accounting!AK$1))</f>
        <v/>
      </c>
      <c r="AL7" s="385" t="str">
        <f>IF(INDEX('1) Opinion Statement (Inst)'!$B:$B,Accounting!AL$1)="","",INDEX('1) Opinion Statement (Inst)'!$B:$B,Accounting!AL$1))</f>
        <v/>
      </c>
      <c r="AM7" s="389" t="str">
        <f>IF(INDEX('1) Opinion Statement (Inst)'!$B:$B,Accounting!AM$1)="","",INDEX('1) Opinion Statement (Inst)'!$B:$B,Accounting!AM$1))</f>
        <v/>
      </c>
      <c r="AN7" s="385" t="str">
        <f>IF(INDEX('1) Opinion Statement (Inst)'!$B:$B,Accounting!AN$1)="","",INDEX('1) Opinion Statement (Inst)'!$B:$B,Accounting!AN$1))</f>
        <v/>
      </c>
      <c r="AO7" s="385" t="str">
        <f>IF(INDEX('1) Opinion Statement (Inst)'!$B:$B,Accounting!AO$1)="","",INDEX('1) Opinion Statement (Inst)'!$B:$B,Accounting!AO$1))</f>
        <v/>
      </c>
      <c r="AP7" s="385" t="str">
        <f>IF(INDEX('1) Opinion Statement (Inst)'!$B:$B,Accounting!AP$1)="","",INDEX('1) Opinion Statement (Inst)'!$B:$B,Accounting!AP$1))</f>
        <v/>
      </c>
      <c r="AQ7" s="385" t="str">
        <f>IF(INDEX('1) Opinion Statement (Inst)'!$B:$B,Accounting!AQ$1)="","",INDEX('1) Opinion Statement (Inst)'!$B:$B,Accounting!AQ$1))</f>
        <v/>
      </c>
      <c r="AR7" s="385" t="str">
        <f>IF(INDEX('1) Opinion Statement (Inst)'!$B:$B,Accounting!AR$1)="","",INDEX('1) Opinion Statement (Inst)'!$B:$B,Accounting!AR$1))</f>
        <v/>
      </c>
      <c r="AS7" s="385" t="str">
        <f>IF(INDEX('1) Opinion Statement (Inst)'!$B:$B,Accounting!AS$1)="","",INDEX('1) Opinion Statement (Inst)'!$B:$B,Accounting!AS$1))</f>
        <v/>
      </c>
      <c r="AT7" s="385" t="str">
        <f>IF(INDEX('1) Opinion Statement (Inst)'!$B:$B,Accounting!AT$1)="","",INDEX('1) Opinion Statement (Inst)'!$B:$B,Accounting!AT$1))</f>
        <v/>
      </c>
      <c r="AU7" s="385" t="str">
        <f>IF(INDEX('1) Opinion Statement (Inst)'!$B:$B,Accounting!AU$1)="","",INDEX('1) Opinion Statement (Inst)'!$B:$B,Accounting!AU$1))</f>
        <v/>
      </c>
      <c r="AV7" s="385" t="str">
        <f>IF(INDEX('1) Opinion Statement (Inst)'!$B:$B,Accounting!AV$1)="","",INDEX('1) Opinion Statement (Inst)'!$B:$B,Accounting!AV$1))</f>
        <v/>
      </c>
      <c r="AW7" s="385" t="str">
        <f>IF(INDEX('1) Opinion Statement (Inst)'!$B:$B,Accounting!AW$1)="","",INDEX('1) Opinion Statement (Inst)'!$B:$B,Accounting!AW$1))</f>
        <v/>
      </c>
      <c r="AX7" s="385" t="str">
        <f>IF(INDEX('1) Opinion Statement (Inst)'!$B:$B,Accounting!AX$1)="","",INDEX('1) Opinion Statement (Inst)'!$B:$B,Accounting!AX$1))</f>
        <v/>
      </c>
      <c r="AY7" s="385" t="str">
        <f>IF(INDEX('1) Opinion Statement (Inst)'!$B:$B,Accounting!AY$1)="","",INDEX('1) Opinion Statement (Inst)'!$B:$B,Accounting!AY$1))</f>
        <v/>
      </c>
      <c r="AZ7" s="385" t="str">
        <f>IF(INDEX('1) Opinion Statement (Inst)'!$B:$B,Accounting!AZ$1)="","",INDEX('1) Opinion Statement (Inst)'!$B:$B,Accounting!AZ$1))</f>
        <v/>
      </c>
      <c r="BA7" s="385" t="str">
        <f>IF(INDEX('1) Opinion Statement (Inst)'!$B:$B,Accounting!BA$1)="","",INDEX('1) Opinion Statement (Inst)'!$B:$B,Accounting!BA$1))</f>
        <v/>
      </c>
      <c r="BB7" s="385" t="str">
        <f>IF(INDEX('1) Opinion Statement (Inst)'!$B:$B,Accounting!BB$1)="","",INDEX('1) Opinion Statement (Inst)'!$B:$B,Accounting!BB$1))</f>
        <v/>
      </c>
      <c r="BC7" s="385" t="str">
        <f>IF(INDEX('1) Opinion Statement (Inst)'!$B:$B,Accounting!BC$1)="","",INDEX('1) Opinion Statement (Inst)'!$B:$B,Accounting!BC$1))</f>
        <v/>
      </c>
      <c r="BD7" s="385" t="str">
        <f>IF(INDEX('1) Opinion Statement (Inst)'!$B:$B,Accounting!BD$1)="","",INDEX('1) Opinion Statement (Inst)'!$B:$B,Accounting!BD$1))</f>
        <v/>
      </c>
      <c r="BE7" s="385" t="str">
        <f>IF(INDEX('1) Opinion Statement (Inst)'!$B:$B,Accounting!BE$1)="","",INDEX('1) Opinion Statement (Inst)'!$B:$B,Accounting!BE$1))</f>
        <v/>
      </c>
      <c r="BF7" s="385" t="str">
        <f>IF(INDEX('1) Opinion Statement (Inst)'!$B:$B,Accounting!BF$1)="","",INDEX('1) Opinion Statement (Inst)'!$B:$B,Accounting!BF$1))</f>
        <v/>
      </c>
      <c r="BG7" s="385" t="str">
        <f>IF(INDEX('1) Opinion Statement (Inst)'!$B:$B,Accounting!BG$1)="","",INDEX('1) Opinion Statement (Inst)'!$B:$B,Accounting!BG$1))</f>
        <v/>
      </c>
      <c r="BH7" s="385" t="str">
        <f>IF(INDEX('1) Opinion Statement (Inst)'!$B:$B,Accounting!BH$1)="","",INDEX('1) Opinion Statement (Inst)'!$B:$B,Accounting!BH$1))</f>
        <v/>
      </c>
      <c r="BI7" s="385" t="str">
        <f>IF(INDEX('1) Opinion Statement (Inst)'!$B:$B,Accounting!BI$1)="","",INDEX('1) Opinion Statement (Inst)'!$B:$B,Accounting!BI$1))</f>
        <v/>
      </c>
      <c r="BJ7" s="385" t="str">
        <f>IF(INDEX('1) Opinion Statement (Inst)'!$B:$B,Accounting!BJ$1)="","",INDEX('1) Opinion Statement (Inst)'!$B:$B,Accounting!BJ$1))</f>
        <v/>
      </c>
      <c r="BK7" s="385" t="str">
        <f>IF(INDEX('1) Opinion Statement (Inst)'!$B:$B,Accounting!BK$1)="","",INDEX('1) Opinion Statement (Inst)'!$B:$B,Accounting!BK$1))</f>
        <v/>
      </c>
      <c r="BL7" s="385" t="str">
        <f>IF(INDEX('1) Opinion Statement (Inst)'!$B:$B,Accounting!BL$1)="","",INDEX('1) Opinion Statement (Inst)'!$B:$B,Accounting!BL$1))</f>
        <v/>
      </c>
      <c r="BM7" s="385" t="str">
        <f>IF(INDEX('1) Opinion Statement (Inst)'!$B:$B,Accounting!BM$1)="","",INDEX('1) Opinion Statement (Inst)'!$B:$B,Accounting!BM$1))</f>
        <v/>
      </c>
      <c r="BN7" s="385" t="str">
        <f>IF(INDEX('1) Opinion Statement (Inst)'!$B:$B,Accounting!BN$1)="","",INDEX('1) Opinion Statement (Inst)'!$B:$B,Accounting!BN$1))</f>
        <v/>
      </c>
      <c r="BO7" s="385" t="str">
        <f>IF(INDEX('1) Opinion Statement (Inst)'!$B:$B,Accounting!BO$1)="","",INDEX('1) Opinion Statement (Inst)'!$B:$B,Accounting!BO$1))</f>
        <v/>
      </c>
      <c r="BP7" s="385" t="str">
        <f>IF(INDEX('1) Opinion Statement (Inst)'!$B:$B,Accounting!BP$1)="","",INDEX('1) Opinion Statement (Inst)'!$B:$B,Accounting!BP$1))</f>
        <v/>
      </c>
      <c r="BQ7" s="385" t="str">
        <f>IF(INDEX('1) Opinion Statement (Inst)'!$B:$B,Accounting!BQ$1)="","",INDEX('1) Opinion Statement (Inst)'!$B:$B,Accounting!BQ$1))</f>
        <v/>
      </c>
      <c r="BR7" s="385" t="str">
        <f>IF(INDEX('1) Opinion Statement (Inst)'!$B:$B,Accounting!BR$1)="","",INDEX('1) Opinion Statement (Inst)'!$B:$B,Accounting!BR$1))</f>
        <v/>
      </c>
      <c r="BS7" s="385" t="str">
        <f>IF(INDEX('1) Opinion Statement (Inst)'!$B:$B,Accounting!BS$1)="","",INDEX('1) Opinion Statement (Inst)'!$B:$B,Accounting!BS$1))</f>
        <v/>
      </c>
      <c r="BT7" s="385" t="str">
        <f>IF(INDEX('1) Opinion Statement (Inst)'!$B:$B,Accounting!BT$1)="","",INDEX('1) Opinion Statement (Inst)'!$B:$B,Accounting!BT$1))</f>
        <v/>
      </c>
      <c r="BU7" s="385" t="str">
        <f>IF(INDEX('1) Opinion Statement (Inst)'!$B:$B,Accounting!BU$1)="","",INDEX('1) Opinion Statement (Inst)'!$B:$B,Accounting!BU$1))</f>
        <v/>
      </c>
      <c r="BV7" s="385" t="str">
        <f>IF(INDEX('1) Opinion Statement (Inst)'!$B:$B,Accounting!BV$1)="","",INDEX('1) Opinion Statement (Inst)'!$B:$B,Accounting!BV$1))</f>
        <v/>
      </c>
      <c r="BW7" s="385" t="str">
        <f>IF(INDEX('1) Opinion Statement (Inst)'!$B:$B,Accounting!BW$1)="","",INDEX('1) Opinion Statement (Inst)'!$B:$B,Accounting!BW$1))</f>
        <v/>
      </c>
      <c r="BX7" s="385" t="str">
        <f>IF(INDEX('1) Opinion Statement (Inst)'!$B:$B,Accounting!BX$1)="","",INDEX('1) Opinion Statement (Inst)'!$B:$B,Accounting!BX$1))</f>
        <v/>
      </c>
      <c r="BY7" s="385" t="str">
        <f>IF(INDEX('1) Opinion Statement (Inst)'!$B:$B,Accounting!BY$1)="","",INDEX('1) Opinion Statement (Inst)'!$B:$B,Accounting!BY$1))</f>
        <v>We have conducted a verification of the greenhouse gas data reported by the above Operator in its Annual Emissions Report as presented above.   On the basis of the verification work undertaken (see Annex 2) these data are fairly stated.</v>
      </c>
      <c r="BZ7" s="385" t="str">
        <f>IF(INDEX('1) Opinion Statement (Inst)'!$B:$B,Accounting!BZ$1)="","",INDEX('1) Opinion Statement (Inst)'!$B:$B,Accounting!BZ$1))</f>
        <v xml:space="preserve">We have conducted a verification of the greenhouse gas data reported by the above Operator in its Annual Emissions Report as presented above.   On the basis of the verification work undertaken (see Annex 2) these data are fairly stated, with the exception of: </v>
      </c>
      <c r="CA7" s="385" t="str">
        <f>IF(INDEX('1) Opinion Statement (Inst)'!$B:$B,Accounting!CA$1)="","",INDEX('1) Opinion Statement (Inst)'!$B:$B,Accounting!CA$1))</f>
        <v>1.</v>
      </c>
      <c r="CB7" s="385" t="str">
        <f>IF(INDEX('1) Opinion Statement (Inst)'!$B:$B,Accounting!CB$1)="","",INDEX('1) Opinion Statement (Inst)'!$B:$B,Accounting!CB$1))</f>
        <v>2.</v>
      </c>
      <c r="CC7" s="385" t="str">
        <f>IF(INDEX('1) Opinion Statement (Inst)'!$B:$B,Accounting!CC$1)="","",INDEX('1) Opinion Statement (Inst)'!$B:$B,Accounting!CC$1))</f>
        <v>3.</v>
      </c>
      <c r="CD7" s="385" t="str">
        <f>IF(INDEX('1) Opinion Statement (Inst)'!$B:$B,Accounting!CD$1)="","",INDEX('1) Opinion Statement (Inst)'!$B:$B,Accounting!CD$1))</f>
        <v/>
      </c>
      <c r="CE7" s="385" t="str">
        <f>IF(INDEX('1) Opinion Statement (Inst)'!$B:$B,Accounting!CE$1)="","",INDEX('1) Opinion Statement (Inst)'!$B:$B,Accounting!CE$1))</f>
        <v/>
      </c>
      <c r="CF7" s="385" t="str">
        <f>IF(INDEX('1) Opinion Statement (Inst)'!$B:$B,Accounting!CF$1)="","",INDEX('1) Opinion Statement (Inst)'!$B:$B,Accounting!CF$1))</f>
        <v/>
      </c>
      <c r="CG7" s="385" t="str">
        <f>IF(INDEX('1) Opinion Statement (Inst)'!$B:$B,Accounting!CG$1)="","",INDEX('1) Opinion Statement (Inst)'!$B:$B,Accounting!CG$1))</f>
        <v/>
      </c>
      <c r="CH7" s="385" t="str">
        <f>IF(INDEX('1) Opinion Statement (Inst)'!$B:$B,Accounting!CH$1)="","",INDEX('1) Opinion Statement (Inst)'!$B:$B,Accounting!CH$1))</f>
        <v/>
      </c>
      <c r="CI7" s="385" t="str">
        <f>IF(INDEX('1) Opinion Statement (Inst)'!$B:$B,Accounting!CI$1)="","",INDEX('1) Opinion Statement (Inst)'!$B:$B,Accounting!CI$1))</f>
        <v/>
      </c>
      <c r="CJ7" s="385" t="str">
        <f>IF(INDEX('1) Opinion Statement (Inst)'!$B:$B,Accounting!CJ$1)="","",INDEX('1) Opinion Statement (Inst)'!$B:$B,Accounting!CJ$1))</f>
        <v/>
      </c>
      <c r="CK7" s="385" t="str">
        <f>IF(INDEX('1) Opinion Statement (Inst)'!$B:$B,Accounting!CK$1)="","",INDEX('1) Opinion Statement (Inst)'!$B:$B,Accounting!CK$1))</f>
        <v>We have conducted a verification of the greenhouse gas data reported by the above Operator in its Annual Emissions Report as presented above.  On the basis of the work undertaken (see Annex 2) these data CANNOT be verified due to - &lt;delete as appropriate&gt;</v>
      </c>
      <c r="CL7" s="385" t="str">
        <f>IF(INDEX('1) Opinion Statement (Inst)'!$B:$B,Accounting!CL$1)="","",INDEX('1) Opinion Statement (Inst)'!$B:$B,Accounting!CL$1))</f>
        <v>- uncorrected material misstatement (individual or in aggregate)</v>
      </c>
      <c r="CM7" s="385" t="str">
        <f>IF(INDEX('1) Opinion Statement (Inst)'!$B:$B,Accounting!CM$1)="","",INDEX('1) Opinion Statement (Inst)'!$B:$B,Accounting!CM$1))</f>
        <v>- uncorrected material non-conformity (individual or in aggregate)</v>
      </c>
      <c r="CN7" s="385" t="str">
        <f>IF(INDEX('1) Opinion Statement (Inst)'!$B:$B,Accounting!CN$1)="","",INDEX('1) Opinion Statement (Inst)'!$B:$B,Accounting!CN$1))</f>
        <v>- limitations in the data or information made available for verification</v>
      </c>
      <c r="CO7" s="385" t="str">
        <f>IF(INDEX('1) Opinion Statement (Inst)'!$B:$B,Accounting!CO$1)="","",INDEX('1) Opinion Statement (Inst)'!$B:$B,Accounting!CO$1))</f>
        <v>- limitations of scope due to lack of clarity &amp; or scope of the approved monitoring plan</v>
      </c>
      <c r="CP7" s="385" t="str">
        <f>IF(INDEX('1) Opinion Statement (Inst)'!$B:$B,Accounting!CP$1)="","",INDEX('1) Opinion Statement (Inst)'!$B:$B,Accounting!CP$1))</f>
        <v>- the monitoring plan is not approved by the competent authority</v>
      </c>
      <c r="CQ7" s="385" t="str">
        <f>IF(INDEX('1) Opinion Statement (Inst)'!$B:$B,Accounting!CQ$1)="","",INDEX('1) Opinion Statement (Inst)'!$B:$B,Accounting!CQ$1))</f>
        <v/>
      </c>
      <c r="CR7" s="385" t="str">
        <f>IF(INDEX('1) Opinion Statement (Inst)'!$B:$B,Accounting!CR$1)="","",INDEX('1) Opinion Statement (Inst)'!$B:$B,Accounting!CR$1))</f>
        <v/>
      </c>
      <c r="CS7" s="385" t="str">
        <f>IF(INDEX('1) Opinion Statement (Inst)'!$B:$B,Accounting!CS$1)="","",INDEX('1) Opinion Statement (Inst)'!$B:$B,Accounting!CS$1))</f>
        <v/>
      </c>
      <c r="CT7" s="385" t="str">
        <f>IF(INDEX('1) Opinion Statement (Inst)'!$B:$B,Accounting!CT$1)="","",INDEX('1) Opinion Statement (Inst)'!$B:$B,Accounting!CT$1))</f>
        <v/>
      </c>
      <c r="CU7" s="385" t="str">
        <f>IF(INDEX('1) Opinion Statement (Inst)'!$B:$B,Accounting!CU$1)="","",INDEX('1) Opinion Statement (Inst)'!$B:$B,Accounting!CU$1))</f>
        <v/>
      </c>
      <c r="CV7" s="385" t="str">
        <f>IF(INDEX('1) Opinion Statement (Inst)'!$B:$B,Accounting!CV$1)="","",INDEX('1) Opinion Statement (Inst)'!$B:$B,Accounting!CV$1))</f>
        <v/>
      </c>
      <c r="CW7" s="385" t="str">
        <f>IF(INDEX('1) Opinion Statement (Inst)'!$B:$B,Accounting!CW$1)="","",INDEX('1) Opinion Statement (Inst)'!$B:$B,Accounting!CW$1))</f>
        <v/>
      </c>
      <c r="CX7" s="385" t="str">
        <f>IF(INDEX('1) Opinion Statement (Inst)'!$B:$B,Accounting!CX$1)="","",INDEX('1) Opinion Statement (Inst)'!$B:$B,Accounting!CX$1))</f>
        <v/>
      </c>
      <c r="CY7" s="385" t="str">
        <f>IF(INDEX('1) Opinion Statement (Inst)'!$B:$B,Accounting!CY$1)="","",INDEX('1) Opinion Statement (Inst)'!$B:$B,Accounting!CY$1))</f>
        <v/>
      </c>
      <c r="CZ7" s="385" t="str">
        <f>IF(INDEX('1) Opinion Statement (Inst)'!$B:$B,Accounting!CZ$1)="","",INDEX('1) Opinion Statement (Inst)'!$B:$B,Accounting!CZ$1))</f>
        <v/>
      </c>
      <c r="DA7" s="385" t="str">
        <f>IF(INDEX('1) Opinion Statement (Inst)'!$B:$B,Accounting!DA$1)="","",INDEX('1) Opinion Statement (Inst)'!$B:$B,Accounting!DA$1))</f>
        <v/>
      </c>
      <c r="DB7" s="385" t="str">
        <f>IF(INDEX('1) Opinion Statement (Inst)'!$B:$B,Accounting!DB$1)="","",INDEX('1) Opinion Statement (Inst)'!$B:$B,Accounting!DB$1))</f>
        <v/>
      </c>
      <c r="DC7" s="385" t="str">
        <f>IF(INDEX('1) Opinion Statement (Inst)'!$B:$B,Accounting!DC$1)="","",INDEX('1) Opinion Statement (Inst)'!$B:$B,Accounting!DC$1))</f>
        <v/>
      </c>
      <c r="DD7" s="385" t="str">
        <f>IF(INDEX('1) Opinion Statement (Inst)'!$B:$B,Accounting!DD$1)="","",INDEX('1) Opinion Statement (Inst)'!$B:$B,Accounting!DD$1))</f>
        <v/>
      </c>
      <c r="DE7" s="51"/>
      <c r="DF7" s="150" t="str">
        <f>'Annex 1 - Findings'!$D$70</f>
        <v>-- select --</v>
      </c>
      <c r="DG7" s="150" t="str">
        <f>'Annex 1 - Findings'!$D$71</f>
        <v>-- select --</v>
      </c>
      <c r="DH7" s="150" t="str">
        <f>'Annex 1 - Findings'!$D$72</f>
        <v>-- select --</v>
      </c>
      <c r="DI7" s="150" t="str">
        <f>'Annex 1 - Findings'!$D$74</f>
        <v>-- select --</v>
      </c>
      <c r="DJ7" s="150" t="str">
        <f>'Annex 1 - Findings'!$D$75</f>
        <v>-- select --</v>
      </c>
      <c r="DK7" s="388" t="str">
        <f>'Annex 1 - Findings'!$C$69</f>
        <v>-- select --</v>
      </c>
      <c r="DM7" s="150" t="str">
        <f>'Annex 1 - Findings'!$D$78</f>
        <v>-- select --</v>
      </c>
      <c r="DN7" s="150" t="str">
        <f>'Annex 1 - Findings'!$D$79</f>
        <v>-- select --</v>
      </c>
      <c r="DO7" s="150" t="str">
        <f>'Annex 1 - Findings'!$D$80</f>
        <v>-- select --</v>
      </c>
      <c r="DP7" s="150" t="str">
        <f>'Annex 1 - Findings'!$D$82</f>
        <v>-- select --</v>
      </c>
      <c r="DQ7" s="150" t="str">
        <f>'Annex 1 - Findings'!$D$83</f>
        <v>-- select --</v>
      </c>
      <c r="DR7" s="388" t="str">
        <f>'Annex 1 - Findings'!$C$77</f>
        <v>-- select --</v>
      </c>
      <c r="DT7" s="388" t="str">
        <f>IF(INDEX('1) Opinion Statement (Inst)'!$B:$B,Accounting!DT$1)="","",INDEX('1) Opinion Statement (Inst)'!$B:$B,Accounting!DT$1))</f>
        <v/>
      </c>
    </row>
    <row r="8" spans="1:219" s="397" customFormat="1" ht="56.65" customHeight="1" x14ac:dyDescent="0.2">
      <c r="DF8" s="51"/>
      <c r="GO8" s="398" t="s">
        <v>67</v>
      </c>
      <c r="GQ8" s="398" t="s">
        <v>67</v>
      </c>
      <c r="GS8" s="398" t="s">
        <v>67</v>
      </c>
      <c r="GU8" s="398" t="s">
        <v>67</v>
      </c>
      <c r="GW8" s="398" t="s">
        <v>67</v>
      </c>
    </row>
    <row r="9" spans="1:219" s="377" customFormat="1" ht="25.15" customHeight="1" x14ac:dyDescent="0.2">
      <c r="B9" s="377" t="str">
        <f>Translations!$B$204</f>
        <v>Aviation</v>
      </c>
      <c r="D9" s="526" t="str">
        <f>Translations!B462</f>
        <v>EU ETS Aviation (CO2 reporting)</v>
      </c>
      <c r="E9" s="527"/>
      <c r="F9" s="527"/>
      <c r="G9" s="525"/>
      <c r="H9" s="525"/>
      <c r="M9" s="376"/>
      <c r="AB9" s="376" t="s">
        <v>67</v>
      </c>
      <c r="AG9" s="376"/>
      <c r="AH9" s="376"/>
      <c r="AI9" s="376"/>
      <c r="AJ9" s="376"/>
      <c r="BH9" s="376"/>
      <c r="BJ9" s="376"/>
      <c r="BN9" s="376"/>
      <c r="CK9" s="395"/>
      <c r="CL9" s="395"/>
      <c r="CM9" s="395"/>
      <c r="CN9" s="395"/>
      <c r="CO9" s="395"/>
      <c r="CP9" s="395" t="s">
        <v>77</v>
      </c>
      <c r="CQ9" s="395" t="s">
        <v>78</v>
      </c>
      <c r="CR9" s="395" t="s">
        <v>78</v>
      </c>
      <c r="CZ9" s="395"/>
      <c r="DB9" s="395" t="s">
        <v>78</v>
      </c>
      <c r="DF9" s="395"/>
      <c r="DG9" s="395"/>
      <c r="DH9" s="395"/>
      <c r="DI9" s="395"/>
      <c r="DJ9" s="51"/>
      <c r="DK9" s="395"/>
      <c r="DV9" s="376"/>
      <c r="DZ9" s="376"/>
      <c r="EA9" s="395"/>
      <c r="EB9" s="376"/>
      <c r="EC9" s="376"/>
      <c r="ED9" s="376"/>
      <c r="EE9" s="376"/>
      <c r="EF9" s="376"/>
      <c r="EG9" s="376"/>
      <c r="EI9" s="376"/>
      <c r="EK9" s="395" t="s">
        <v>79</v>
      </c>
      <c r="EL9" s="395" t="s">
        <v>79</v>
      </c>
      <c r="EM9" s="395" t="s">
        <v>79</v>
      </c>
      <c r="EN9" s="395"/>
      <c r="EO9" s="395"/>
      <c r="EP9" s="395"/>
      <c r="EQ9" s="395"/>
      <c r="ER9" s="395"/>
      <c r="ES9" s="395"/>
      <c r="ET9" s="395"/>
      <c r="EU9" s="395"/>
      <c r="EV9" s="395"/>
      <c r="EW9" s="395" t="s">
        <v>79</v>
      </c>
      <c r="EX9" s="376"/>
      <c r="EY9" s="396"/>
      <c r="EZ9" s="396"/>
      <c r="FA9" s="396"/>
      <c r="FB9" s="396"/>
      <c r="FC9" s="51"/>
      <c r="FD9" s="162" t="s">
        <v>80</v>
      </c>
      <c r="FE9" s="162" t="s">
        <v>80</v>
      </c>
      <c r="FF9" s="396"/>
      <c r="FG9" s="396"/>
      <c r="FH9" s="396"/>
      <c r="FI9" s="396"/>
      <c r="FJ9" s="396"/>
      <c r="FK9" s="396"/>
      <c r="FL9" s="396"/>
      <c r="FM9" s="396"/>
      <c r="FN9" s="396"/>
      <c r="FO9" s="396"/>
      <c r="FP9" s="162" t="s">
        <v>80</v>
      </c>
      <c r="FQ9" s="396"/>
      <c r="FS9" s="376"/>
      <c r="FT9" s="376"/>
      <c r="FU9" s="376"/>
      <c r="FV9" s="376"/>
      <c r="FW9" s="395" t="s">
        <v>81</v>
      </c>
      <c r="FX9" s="376"/>
      <c r="FY9" s="376"/>
      <c r="FZ9" s="376"/>
      <c r="GA9" s="376"/>
      <c r="GB9" s="376"/>
      <c r="GC9" s="376"/>
      <c r="GD9" s="376"/>
      <c r="GE9" s="376"/>
      <c r="GF9" s="376"/>
      <c r="GG9" s="376"/>
      <c r="GH9" s="376"/>
      <c r="GI9" s="376"/>
      <c r="GJ9" s="376"/>
      <c r="GK9" s="376"/>
      <c r="GL9" s="376"/>
      <c r="GM9" s="376"/>
      <c r="GN9" s="376"/>
      <c r="GO9" s="376"/>
      <c r="GP9" s="376"/>
      <c r="GQ9" s="376"/>
      <c r="GR9" s="376"/>
      <c r="GS9" s="376"/>
      <c r="GT9" s="376"/>
      <c r="GU9" s="376"/>
      <c r="GV9" s="376"/>
      <c r="GW9" s="376"/>
      <c r="GX9" s="376"/>
      <c r="GY9" s="376"/>
      <c r="GZ9" s="376"/>
      <c r="HA9" s="376"/>
      <c r="HB9" s="376"/>
      <c r="HC9" s="376"/>
      <c r="HD9" s="376"/>
      <c r="HE9" s="376"/>
      <c r="HF9" s="376"/>
      <c r="HG9" s="376"/>
    </row>
    <row r="10" spans="1:219" s="49" customFormat="1" ht="105.4" customHeight="1" x14ac:dyDescent="0.2">
      <c r="A10" s="561"/>
      <c r="B10" s="1027" t="str">
        <f>IF(INDEX('2a) Opinion Statement (Avi)'!$A:$A,Accounting!B$2)="","",INDEX('2a) Opinion Statement (Avi)'!$A:$A,Accounting!B$2))</f>
        <v xml:space="preserve">Unique ID: </v>
      </c>
      <c r="C10" s="1027" t="str">
        <f>IF(INDEX('2a) Opinion Statement (Avi)'!$A:$A,Accounting!C$2)="","",INDEX('2a) Opinion Statement (Avi)'!$A:$A,Accounting!C$2))</f>
        <v xml:space="preserve">Name of Aircraft Operator: </v>
      </c>
      <c r="D10" s="1027" t="str">
        <f>IF(INDEX('2a) Opinion Statement (Avi)'!$A:$A,Accounting!D$2)="","",INDEX('2a) Opinion Statement (Avi)'!$A:$A,Accounting!D$2))</f>
        <v>Address of Aircraft Operator:</v>
      </c>
      <c r="E10" s="1027" t="str">
        <f>IF(INDEX('2a) Opinion Statement (Avi)'!$A:$A,Accounting!E$2)="","",INDEX('2a) Opinion Statement (Avi)'!$A:$A,Accounting!E$2))</f>
        <v>Reporting Year:</v>
      </c>
      <c r="F10" s="1027" t="str">
        <f>IF(INDEX('2a) Opinion Statement (Avi)'!$A:$A,Accounting!F$2)="","",INDEX('2a) Opinion Statement (Avi)'!$A:$A,Accounting!F$2))</f>
        <v>Select what is being used:</v>
      </c>
      <c r="G10" s="1027" t="str">
        <f>IF(INDEX('2a) Opinion Statement (Avi)'!$A:$A,Accounting!G$2)="","",INDEX('2a) Opinion Statement (Avi)'!$A:$A,Accounting!G$2))</f>
        <v>CRCO Reference Number:</v>
      </c>
      <c r="H10" s="1027" t="str">
        <f>IF(INDEX('2a) Opinion Statement (Avi)'!$A:$A,Accounting!H$2)="","",INDEX('2a) Opinion Statement (Avi)'!$A:$A,Accounting!H$2))</f>
        <v>Date(s) of relevant approved MP and period of validity for each plan:</v>
      </c>
      <c r="I10" s="1027" t="str">
        <f>IF(INDEX('2a) Opinion Statement (Avi)'!$A:$A,Accounting!I$2)="","",INDEX('2a) Opinion Statement (Avi)'!$A:$A,Accounting!I$2))</f>
        <v>Approving Competent Authority:</v>
      </c>
      <c r="J10" s="1027" t="str">
        <f>IF(INDEX('2a) Opinion Statement (Avi)'!$A:$A,Accounting!J$2)="","",INDEX('2a) Opinion Statement (Avi)'!$A:$A,Accounting!J$2))</f>
        <v>Reference document:</v>
      </c>
      <c r="K10" s="1027" t="str">
        <f>IF(INDEX('2a) Opinion Statement (Avi)'!$A:$A,Accounting!K$2)="","",INDEX('2a) Opinion Statement (Avi)'!$A:$A,Accounting!K$2))</f>
        <v>Date of Emissions Report:</v>
      </c>
      <c r="L10" s="1027" t="str">
        <f>IF(INDEX('2a) Opinion Statement (Avi)'!$A:$A,Accounting!L$2)="","",INDEX('2a) Opinion Statement (Avi)'!$B:$B,Accounting!L$2))</f>
        <v>Total EU ETS Emissions tCO2e:</v>
      </c>
      <c r="M10" s="1027" t="str">
        <f>IF(INDEX('2a) Opinion Statement (Avi)'!$A:$A,Accounting!M$2)="","",INDEX('2a) Opinion Statement (Avi)'!$A:$A,Accounting!M$2))</f>
        <v>Total combined emissions covered by ETS schemes tCO2e:</v>
      </c>
      <c r="N10" s="1040" t="str">
        <f>'Annex 1 - Findings'!$C$6</f>
        <v>Uncorrected Misstatements that were not corrected before issuance of the verification report</v>
      </c>
      <c r="O10" s="1040"/>
      <c r="P10" s="1040" t="str">
        <f>'Annex 1 - Findings'!$C$18</f>
        <v>Uncorrected Non-conformities with approved Monitoring Plan</v>
      </c>
      <c r="Q10" s="1040"/>
      <c r="R10" s="1040" t="str">
        <f>'Annex 1 - Findings'!$C$31</f>
        <v>Uncorrected Non-compliances with MRR which were identified during verification</v>
      </c>
      <c r="S10" s="1040"/>
      <c r="T10" s="621" t="str">
        <f>'Annex 1 - Findings'!$C$43</f>
        <v xml:space="preserve">Recommended Improvements, if any </v>
      </c>
      <c r="U10" s="621" t="str">
        <f>'Annex 1 - Findings'!$C$55</f>
        <v>Prior year Non-conformities that have NOT been resolved.  
Any prior year Non-conformities reported in the previous Verification Report that have been resolved do not need to be listed here.</v>
      </c>
      <c r="V10" s="1040" t="str">
        <f>'Annex 2 - basis of work (Inst)'!$A$20</f>
        <v>Materiality level</v>
      </c>
      <c r="W10" s="1040"/>
      <c r="X10" s="1027" t="str">
        <f>IF(INDEX('2a) Opinion Statement (Avi)'!$A:$A,Accounting!X$2)="","",INDEX('2a) Opinion Statement (Avi)'!$A:$A,Accounting!X$2))</f>
        <v>Methodology used:</v>
      </c>
      <c r="Y10" s="621" t="str">
        <f>IF(INDEX('2a) Opinion Statement (Avi)'!$A:$A,Accounting!Y$2)="","",INDEX('2a) Opinion Statement (Avi)'!$A:$A,Accounting!Y$2))</f>
        <v>Emissions factors used:</v>
      </c>
      <c r="Z10" s="621" t="str">
        <f>IF(INDEX('2a) Opinion Statement (Avi)'!$A:$A,Accounting!Z$2)="","",INDEX('2a) Opinion Statement (Avi)'!$A:$A,Accounting!Z$2))</f>
        <v>Changes to the Aircraft Operator during the reporting year:</v>
      </c>
      <c r="AA10" s="621" t="str">
        <f>IF(INDEX('2a) Opinion Statement (Avi)'!$A:$A,Accounting!AA$2)="","",INDEX('2a) Opinion Statement (Avi)'!$A:$A,Accounting!AA$2))</f>
        <v>Physical site visit carried out during the verification:</v>
      </c>
      <c r="AB10" s="621" t="str">
        <f>IF(INDEX('2a) Opinion Statement (Avi)'!$A:$A,Accounting!AB$2)="","",INDEX('2a) Opinion Statement (Avi)'!$A:$A,Accounting!AB$2))</f>
        <v>Virtual site visit carried out during the verification:</v>
      </c>
      <c r="AC10" s="621" t="str">
        <f>IF(INDEX('2a) Opinion Statement (Avi)'!$A:$A,Accounting!AC$2)="","",INDEX('2a) Opinion Statement (Avi)'!$A:$A,Accounting!AC$2))</f>
        <v>Date(s) of visit(s):</v>
      </c>
      <c r="AD10" s="621" t="str">
        <f>IF(INDEX('2a) Opinion Statement (Avi)'!$A:$A,Accounting!AD$2)="","",INDEX('2a) Opinion Statement (Avi)'!$A:$A,Accounting!AD$2))</f>
        <v>Number of days for site visit:</v>
      </c>
      <c r="AE10" s="1027" t="str">
        <f>IF(INDEX('2a) Opinion Statement (Avi)'!$A:$A,Accounting!AE$2)="","",INDEX('2a) Opinion Statement (Avi)'!$A:$A,Accounting!AE$2))</f>
        <v>Name of EU ETS (lead) auditor(s) and technical experts undertaking site visit(s):</v>
      </c>
      <c r="AF10" s="1027" t="str">
        <f>IF(INDEX('2a) Opinion Statement (Avi)'!$A:$A,Accounting!AF$2)="","",INDEX('2a) Opinion Statement (Avi)'!$A:$A,Accounting!AF$2))</f>
        <v>Article 33: Justification for not undertaking site visit:</v>
      </c>
      <c r="AG10" s="1027" t="str">
        <f>IF(INDEX('2a) Opinion Statement (Avi)'!$A:$A,Accounting!AG$2)="","",INDEX('2a) Opinion Statement (Avi)'!$A:$A,Accounting!AG$2))</f>
        <v xml:space="preserve">AVR Article 34a: Justification for conducting a virtual site visit </v>
      </c>
      <c r="AH10" s="1027" t="str">
        <f>IF(INDEX('2a) Opinion Statement (Avi)'!$A:$A,Accounting!AH$2)="","",INDEX('2a) Opinion Statement (Avi)'!$A:$A,Accounting!AH$2))</f>
        <v>AVR Article 34a: Date of written approval from Competent Authority for a virtual site visit:</v>
      </c>
      <c r="AI10" s="1027" t="str">
        <f>IF(INDEX('2a) Opinion Statement (Avi)'!$A:$A,Accounting!AI$2)="","",INDEX('2a) Opinion Statement (Avi)'!$A:$A,Accounting!AI$2))</f>
        <v>AVR Article 34b: Justification for conducting a virtual site visit</v>
      </c>
      <c r="AJ10" s="1027" t="str">
        <f>IF(INDEX('2a) Opinion Statement (Avi)'!$A:$A,Accounting!AJ$2)="","",INDEX('2a) Opinion Statement (Avi)'!$A:$A,Accounting!AJ$2))</f>
        <v>Date of last physical site visit and  corresponding reporting period</v>
      </c>
      <c r="AK10" s="1040" t="str">
        <f>IF(INDEX('2a) Opinion Statement (Avi)'!$A:$A,Accounting!AK$2)="","",INDEX('2a) Opinion Statement (Avi)'!$A:$A,Accounting!AK$2))</f>
        <v>Monitoring Plan requirements met:</v>
      </c>
      <c r="AL10" s="1040" t="str">
        <f>IF(INDEX('2c) Opinion Statement (non-CO2)'!$A:$A,Accounting!AH$2)="","",INDEX('2c) Opinion Statement (non-CO2)'!$A:$A,Accounting!AH$2))</f>
        <v/>
      </c>
      <c r="AM10" s="1040" t="str">
        <f>IF(INDEX('2a) Opinion Statement (Avi)'!$A:$A,Accounting!AM$2)="","",INDEX('2a) Opinion Statement (Avi)'!$A:$A,Accounting!AM$2))</f>
        <v>EU Regulation on M&amp;R met:</v>
      </c>
      <c r="AN10" s="1040" t="str">
        <f>IF(INDEX('1) Opinion Statement (Inst)'!$A:$A,Accounting!AN$1)="","",INDEX('1) Opinion Statement (Inst)'!$A:$A,Accounting!AN$1))</f>
        <v/>
      </c>
      <c r="AO10" s="1040" t="str">
        <f>IF(INDEX('2a) Opinion Statement (Avi)'!$A:$A,Accounting!AO$2)="","",INDEX('2a) Opinion Statement (Avi)'!$A:$A,Accounting!AO$2))</f>
        <v>Flight exemption criteria met:</v>
      </c>
      <c r="AP10" s="1040" t="str">
        <f>IF(INDEX('1) Opinion Statement (Inst)'!$A:$A,Accounting!AP$1)="","",INDEX('1) Opinion Statement (Inst)'!$A:$A,Accounting!AP$1))</f>
        <v/>
      </c>
      <c r="AQ10" s="1040" t="str">
        <f>IF(INDEX('2a) Opinion Statement (Avi)'!$A:$A,Accounting!AQ$2)="","",INDEX('2a) Opinion Statement (Avi)'!$A:$A,Accounting!AQ$2))</f>
        <v>Evidence demonstrates that biofuels, RFNBO, RCF or SLCF comply with sustainability and GHG savings criteria in accordance with Article 29 of Directive 2018/2001/EC, Article 29a Directive 2018/2001/EC or Article 2 point 13 of Directive (EU) 2024/1788:</v>
      </c>
      <c r="AR10" s="1040" t="str">
        <f>IF(INDEX('1) Opinion Statement (Inst)'!$A:$A,Accounting!AR$1)="","",INDEX('1) Opinion Statement (Inst)'!$A:$A,Accounting!AR$1))</f>
        <v/>
      </c>
      <c r="AS10" s="1040" t="str">
        <f>IF(INDEX('2a) Opinion Statement (Avi)'!$A:$A,Accounting!AS$2)="","",INDEX('2a) Opinion Statement (Avi)'!$A:$A,Accounting!AS$2))</f>
        <v>Data verified in detail and back to source: 
(EU ETS AVR Article 14 &amp; Article 16(2)(g))</v>
      </c>
      <c r="AT10" s="1040"/>
      <c r="AU10" s="1040"/>
      <c r="AV10" s="1031" t="str">
        <f>IF(INDEX('2a) Opinion Statement (Avi)'!$A:$A,Accounting!AV$2)="","",INDEX('2a) Opinion Statement (Avi)'!$A:$A,Accounting!AV$2))</f>
        <v>Control activities are documented, implemented, maintained and effective to mitigate the inherent risks:
(EU ETS AVR Article 14(b))</v>
      </c>
      <c r="AW10" s="1032"/>
      <c r="AX10" s="1031" t="str">
        <f>IF(INDEX('2a) Opinion Statement (Avi)'!$A:$A,Accounting!AX$2)="","",INDEX('2a) Opinion Statement (Avi)'!$A:$A,Accounting!AX$2))</f>
        <v>Procedures listed in monitoring plan are documented, implemented, maintained and effective to mitigate the inherent risks and control risks:
(EU ETS AVR Article 14(c))</v>
      </c>
      <c r="AY10" s="1032"/>
      <c r="AZ10" s="1031" t="str">
        <f>IF(INDEX('2a) Opinion Statement (Avi)'!$A:$A,Accounting!AZ$2)="","",INDEX('2a) Opinion Statement (Avi)'!$A:$A,Accounting!AZ$2))</f>
        <v>Data verification:
(EU ETS AVR Article 16 (1),(2g),(2i))</v>
      </c>
      <c r="BA10" s="1032" t="str">
        <f>IF(INDEX('1) Opinion Statement (Inst)'!$A:$A,Accounting!AY$1)="","",INDEX('1) Opinion Statement (Inst)'!$A:$A,Accounting!AY$1))</f>
        <v/>
      </c>
      <c r="BB10" s="1031" t="str">
        <f>IF(INDEX('2a) Opinion Statement (Avi)'!$A:$A,Accounting!BB$2)="","",INDEX('2a) Opinion Statement (Avi)'!$A:$A,Accounting!BB$2))</f>
        <v>Completeness of flights/data when compared to air traffic data e.g. Eurocontrol:
(EU ETS AVR Article 16(2)(d))</v>
      </c>
      <c r="BC10" s="1032" t="str">
        <f>IF(INDEX('1) Opinion Statement (Inst)'!$A:$A,Accounting!BA$1)="","",INDEX('1) Opinion Statement (Inst)'!$A:$A,Accounting!BA$1))</f>
        <v/>
      </c>
      <c r="BD10" s="1031" t="str">
        <f>IF(INDEX('2a) Opinion Statement (Avi)'!$A:$A,Accounting!BD$2)="","",INDEX('2a) Opinion Statement (Avi)'!$A:$A,Accounting!BD$2))</f>
        <v>Consistency between reported data and 'mass &amp; balance' documentation:
(EU ETS AVR Article 16(2)(e))</v>
      </c>
      <c r="BE10" s="1032" t="str">
        <f>IF(INDEX('1) Opinion Statement (Inst)'!$A:$A,Accounting!BC$1)="","",INDEX('1) Opinion Statement (Inst)'!$A:$A,Accounting!BC$1))</f>
        <v/>
      </c>
      <c r="BF10" s="1031" t="str">
        <f>IF(INDEX('2a) Opinion Statement (Avi)'!$A:$A,Accounting!BF$2)="","",INDEX('2a) Opinion Statement (Avi)'!$A:$A,Accounting!BF$2))</f>
        <v>Consistency between aggregate fuel consumption and fuel purchase/supply data:
(EU ETS AVR Article 16(2)(f))</v>
      </c>
      <c r="BG10" s="1032" t="str">
        <f>IF(INDEX('1) Opinion Statement (Inst)'!$A:$A,Accounting!BE$1)="","",INDEX('1) Opinion Statement (Inst)'!$A:$A,Accounting!BE$1))</f>
        <v/>
      </c>
      <c r="BH10" s="1031" t="str">
        <f>IF(INDEX('2a) Opinion Statement (Avi)'!$A:$A,Accounting!BH$2)="","",INDEX('2a) Opinion Statement (Avi)'!$A:$A,Accounting!BH$2))</f>
        <v>Completeness and accuracy of the amount of neat zero-rated alternative aviation fuel claimed</v>
      </c>
      <c r="BI10" s="1032" t="str">
        <f>IF(INDEX('1) Opinion Statement (Inst)'!$A:$A,Accounting!BG$1)="","",INDEX('1) Opinion Statement (Inst)'!$A:$A,Accounting!BG$1))</f>
        <v/>
      </c>
      <c r="BJ10" s="1031" t="str">
        <f>IF(INDEX('2a) Opinion Statement (Avi)'!$A:$A,Accounting!BJ$2)="","",INDEX('2a) Opinion Statement (Avi)'!$A:$A,Accounting!BJ$2))</f>
        <v>Completeness and accuracy of the amount of neat eligible aviation fuel per fuel category as per Article 3c(6) of Directive 2003/87/EC</v>
      </c>
      <c r="BK10" s="1032" t="str">
        <f>IF(INDEX('1) Opinion Statement (Inst)'!$A:$A,Accounting!BI$1)="","",INDEX('1) Opinion Statement (Inst)'!$A:$A,Accounting!BI$1))</f>
        <v/>
      </c>
      <c r="BL10" s="1031" t="str">
        <f>IF(INDEX('2a) Opinion Statement (Avi)'!$A:$A,Accounting!BL$2)="","",INDEX('2a) Opinion Statement (Avi)'!$A:$A,Accounting!BL$2))</f>
        <v>Correct application of monitoring methodology:
(EU ETS AVR Article 17)</v>
      </c>
      <c r="BM10" s="1032" t="str">
        <f>IF(INDEX('1) Opinion Statement (Inst)'!$A:$A,Accounting!DT$1)="","",INDEX('1) Opinion Statement (Inst)'!$A:$A,Accounting!DT$1))</f>
        <v xml:space="preserve">AVR Article 34a: Justification for conducting a virtual site visit </v>
      </c>
      <c r="BN10" s="1031" t="str">
        <f>IF(INDEX('2a) Opinion Statement (Avi)'!$A:$A,Accounting!BN$2)="","",INDEX('2a) Opinion Statement (Avi)'!$A:$A,Accounting!BN$2))</f>
        <v>Correct attribution to flights (EU ETS AVR Article 17(6))</v>
      </c>
      <c r="BO10" s="1032" t="str">
        <f>IF(INDEX('1) Opinion Statement (Inst)'!$A:$A,Accounting!BM$1)="","",INDEX('1) Opinion Statement (Inst)'!$A:$A,Accounting!BM$1))</f>
        <v/>
      </c>
      <c r="BP10" s="1031" t="str">
        <f>IF(INDEX('2a) Opinion Statement (Avi)'!$A:$A,Accounting!BP$2)="","",INDEX('2a) Opinion Statement (Avi)'!$A:$A,Accounting!BP$2))</f>
        <v>Verification of methods applied for missing data:
(EU ETS AVR Article 18)</v>
      </c>
      <c r="BQ10" s="1032" t="str">
        <f>IF(INDEX('1) Opinion Statement (Inst)'!$A:$A,Accounting!BO$1)="","",INDEX('1) Opinion Statement (Inst)'!$A:$A,Accounting!BO$1))</f>
        <v/>
      </c>
      <c r="BR10" s="1031" t="str">
        <f>IF(INDEX('2a) Opinion Statement (Avi)'!$A:$A,Accounting!BR$2)="","",INDEX('2a) Opinion Statement (Avi)'!$A:$A,Accounting!BR$2))</f>
        <v>Uncertainty assessment:
(EU ETS AVR Article 19)</v>
      </c>
      <c r="BS10" s="1032" t="str">
        <f>IF(INDEX('1) Opinion Statement (Inst)'!$A:$A,Accounting!BQ$1)="","",INDEX('1) Opinion Statement (Inst)'!$A:$A,Accounting!BQ$1))</f>
        <v/>
      </c>
      <c r="BT10" s="1031" t="str">
        <f>IF(INDEX('2a) Opinion Statement (Avi)'!$A:$A,Accounting!BT$2)="","",INDEX('2a) Opinion Statement (Avi)'!$A:$A,Accounting!BT$2))</f>
        <v>Checks have been carried out on Annex Xa information and  the amounts of the fuels used from a supplier do not exceed the amount that the operator  has acquired from that supplier (EU (ETS AVR Article 16(2) (ha) and Article 17(7))</v>
      </c>
      <c r="BU10" s="1032" t="str">
        <f>IF(INDEX('1) Opinion Statement (Inst)'!$A:$A,Accounting!BS$1)="","",INDEX('1) Opinion Statement (Inst)'!$A:$A,Accounting!BS$1))</f>
        <v/>
      </c>
      <c r="BV10" s="1031" t="str">
        <f>IF(INDEX('2a) Opinion Statement (Avi)'!$A:$A,Accounting!BV$2)="","",INDEX('2a) Opinion Statement (Avi)'!$A:$A,Accounting!BV$2))</f>
        <v xml:space="preserve">Checks have been carried out on the consistency between data on flights in NEATS or another Commission approved third-party IT tool with the data on flights in the emission report </v>
      </c>
      <c r="BW10" s="1032" t="str">
        <f>IF(INDEX('1) Opinion Statement (Inst)'!$A:$A,Accounting!BU$1)="","",INDEX('1) Opinion Statement (Inst)'!$A:$A,Accounting!BU$1))</f>
        <v/>
      </c>
      <c r="BX10" s="1031" t="str">
        <f>IF(INDEX('2a) Opinion Statement (Avi)'!$A:$A,Accounting!BX$2)="","",INDEX('2a) Opinion Statement (Avi)'!$A:$A,Accounting!BX$2))</f>
        <v>Competent Authority (Annex 2) guidance on M&amp;R met:</v>
      </c>
      <c r="BY10" s="1032" t="str">
        <f>IF(INDEX('1) Opinion Statement (Inst)'!$A:$A,Accounting!BW$1)="","",INDEX('1) Opinion Statement (Inst)'!$A:$A,Accounting!BW$1))</f>
        <v/>
      </c>
      <c r="BZ10" s="1027" t="str">
        <f>IF(INDEX('2a) Opinion Statement (Avi)'!$A:$A,Accounting!BZ$2)="","",INDEX('2a) Opinion Statement (Avi)'!$A:$A,Accounting!BZ$2))</f>
        <v>Previous year Non-Conformity(ies) corrected:</v>
      </c>
      <c r="CA10" s="1027" t="str">
        <f>IF(INDEX('2a) Opinion Statement (Avi)'!$A:$A,Accounting!CA$2)="","",INDEX('2a) Opinion Statement (Avi)'!$A:$A,Accounting!CA$2))</f>
        <v>Changes etc. identified and not reported to the Competent Authority/included in updated MP:</v>
      </c>
      <c r="CB10" s="1031" t="str">
        <f>IF(INDEX('2a) Opinion Statement (Avi)'!$A:$A,Accounting!CB$2)="","",INDEX('2a) Opinion Statement (Avi)'!$A:$A,Accounting!CB$2))</f>
        <v>Accuracy:</v>
      </c>
      <c r="CC10" s="1032" t="str">
        <f>IF(INDEX('1) Opinion Statement (Inst)'!$A:$A,Accounting!CA$1)="","",INDEX('1) Opinion Statement (Inst)'!$A:$A,Accounting!CA$1))</f>
        <v>Comments which qualify the opinion:</v>
      </c>
      <c r="CD10" s="1031" t="str">
        <f>IF(INDEX('2a) Opinion Statement (Avi)'!$A:$A,Accounting!CD$2)="","",INDEX('2a) Opinion Statement (Avi)'!$A:$A,Accounting!CD$2))</f>
        <v>Completeness:</v>
      </c>
      <c r="CE10" s="1032"/>
      <c r="CF10" s="1031" t="str">
        <f>IF(INDEX('2a) Opinion Statement (Avi)'!$A:$A,Accounting!CF$2)="","",INDEX('2a) Opinion Statement (Avi)'!$A:$A,Accounting!CF$2))</f>
        <v>Consistency:</v>
      </c>
      <c r="CG10" s="1032" t="str">
        <f>IF(INDEX('1) Opinion Statement (Inst)'!$A:$A,Accounting!CE$1)="","",INDEX('1) Opinion Statement (Inst)'!$A:$A,Accounting!CE$1))</f>
        <v/>
      </c>
      <c r="CH10" s="623" t="str">
        <f>IF(INDEX('2a) Opinion Statement (Avi)'!$A:$A,Accounting!CH$2)="","",INDEX('2a) Opinion Statement (Avi)'!$A:$A,Accounting!CH$2))</f>
        <v>Comparability over time:</v>
      </c>
      <c r="CI10" s="1027" t="str">
        <f>IF(INDEX('2a) Opinion Statement (Avi)'!$A:$A,Accounting!CI$2)="","",INDEX('2a) Opinion Statement (Avi)'!$A:$A,Accounting!CI$2))</f>
        <v/>
      </c>
      <c r="CJ10" s="624" t="str">
        <f>IF(INDEX('1) Opinion Statement (Inst)'!$A:$A,Accounting!CH$1)="","",INDEX('1) Opinion Statement (Inst)'!$A:$A,Accounting!CH$1))</f>
        <v/>
      </c>
      <c r="CK10" s="1031" t="str">
        <f>IF(INDEX('2a) Opinion Statement (Avi)'!$A:$A,Accounting!CK$2)="","",INDEX('2a) Opinion Statement (Avi)'!$A:$A,Accounting!CK$2))</f>
        <v>Transparency:</v>
      </c>
      <c r="CL10" s="1032" t="str">
        <f>IF(INDEX('1) Opinion Statement (Inst)'!$A:$A,Accounting!CJ$1)="","",INDEX('1) Opinion Statement (Inst)'!$A:$A,Accounting!CJ$1))</f>
        <v/>
      </c>
      <c r="CM10" s="1031" t="str">
        <f>IF(INDEX('2a) Opinion Statement (Avi)'!$A:$A,Accounting!CM$2)="","",INDEX('2a) Opinion Statement (Avi)'!$A:$A,Accounting!CM$2))</f>
        <v>Integrity of methodology:</v>
      </c>
      <c r="CN10" s="1032" t="str">
        <f>IF(INDEX('1) Opinion Statement (Inst)'!$A:$A,Accounting!CL$1)="","",INDEX('1) Opinion Statement (Inst)'!$A:$A,Accounting!CL$1))</f>
        <v/>
      </c>
      <c r="CO10" s="1027" t="str">
        <f>IF(INDEX('2a) Opinion Statement (Avi)'!$A:$A,Accounting!CO$2)="","",INDEX('2a) Opinion Statement (Avi)'!$A:$A,Accounting!CO$2))</f>
        <v>Continuous improvement:</v>
      </c>
      <c r="CP10" s="1027" t="str">
        <f>IF(INDEX('2a) Opinion Statement (Avi)'!$A:$A,Accounting!CP$2)="","",INDEX('2a) Opinion Statement (Avi)'!$A:$A,Accounting!CP$2))</f>
        <v xml:space="preserve">OPINION - verified as satisfactory: </v>
      </c>
      <c r="CQ10" s="1027" t="str">
        <f>IF(INDEX('2a) Opinion Statement (Avi)'!$A:$A,Accounting!CQ$2)="","",INDEX('2a) Opinion Statement (Avi)'!$A:$A,Accounting!CQ$2))</f>
        <v xml:space="preserve">OPINION - verified with comments: </v>
      </c>
      <c r="CR10" s="1048" t="str">
        <f>IF(INDEX('2a) Opinion Statement (Avi)'!$A:$A,Accounting!CR$2)="","",INDEX('2a) Opinion Statement (Avi)'!$A:$A,Accounting!CR$2))</f>
        <v>Comments which qualify the opinion:</v>
      </c>
      <c r="CS10" s="1049" t="str">
        <f>IF(INDEX('1) Opinion Statement (Inst)'!$A:$A,Accounting!CQ$1)="","",INDEX('1) Opinion Statement (Inst)'!$A:$A,Accounting!CQ$1))</f>
        <v>Lead EU ETS Auditor:</v>
      </c>
      <c r="CT10" s="407"/>
      <c r="CU10" s="407"/>
      <c r="CV10" s="407"/>
      <c r="CW10" s="407"/>
      <c r="CX10" s="407"/>
      <c r="CY10" s="631"/>
      <c r="CZ10" s="625" t="str">
        <f>IF(INDEX('2a) Opinion Statement (Avi)'!$A:$A,Accounting!CW$2)="","",INDEX('2a) Opinion Statement (Avi)'!$A:$A,Accounting!CW$2))</f>
        <v/>
      </c>
      <c r="DA10" s="626"/>
      <c r="DB10" s="1027" t="str">
        <f>IF(INDEX('2a) Opinion Statement (Avi)'!$A:$A,Accounting!DB$2)="","",INDEX('2a) Opinion Statement (Avi)'!$A:$A,Accounting!DB$2))</f>
        <v xml:space="preserve">OPINION - not verified: </v>
      </c>
      <c r="DC10" s="626"/>
      <c r="DD10" s="626"/>
      <c r="DE10" s="627"/>
      <c r="DF10" s="1034" t="str">
        <f>IF(INDEX('2a) Opinion Statement (Avi)'!$A:$A,Accounting!DC$2)="","",INDEX('2a) Opinion Statement (Avi)'!$A:$A,Accounting!DC$2))</f>
        <v/>
      </c>
      <c r="DG10" s="626" t="str">
        <f>IF(INDEX('2a) Opinion Statement (Avi)'!$A:$A,Accounting!DD$2)="","",INDEX('2a) Opinion Statement (Avi)'!$A:$A,Accounting!DD$2))</f>
        <v/>
      </c>
      <c r="DH10" s="626" t="str">
        <f>IF(INDEX('2a) Opinion Statement (Avi)'!$A:$A,Accounting!DE$2)="","",INDEX('2a) Opinion Statement (Avi)'!$A:$A,Accounting!DE$2))</f>
        <v/>
      </c>
      <c r="DI10" s="626" t="str">
        <f>IF(INDEX('2a) Opinion Statement (Avi)'!$A:$A,Accounting!DF$2)="","",INDEX('2a) Opinion Statement (Avi)'!$A:$A,Accounting!DF$2))</f>
        <v/>
      </c>
      <c r="DJ10" s="1027" t="str">
        <f>IF(INDEX('2a) Opinion Statement (Avi)'!$A:$A,Accounting!DJ$2)="","",INDEX('2a) Opinion Statement (Avi)'!$A:$A,Accounting!DJ$2))</f>
        <v>Lead EU ETS Auditor:</v>
      </c>
      <c r="DK10" s="1027" t="str">
        <f>IF(INDEX('2a) Opinion Statement (Avi)'!$A:$A,Accounting!DK$2)="","",INDEX('2a) Opinion Statement (Avi)'!$A:$A,Accounting!DK$2))</f>
        <v>EU ETS Auditor(s):</v>
      </c>
      <c r="DL10" s="1027" t="str">
        <f>IF(INDEX('2a) Opinion Statement (Avi)'!$A:$A,Accounting!DL$2)="","",INDEX('2a) Opinion Statement (Avi)'!$A:$A,Accounting!DL$2))</f>
        <v>Technical Expert(s) (EU ETS Auditor):</v>
      </c>
      <c r="DM10" s="1027" t="str">
        <f>IF(INDEX('2a) Opinion Statement (Avi)'!$A:$A,Accounting!DM$2)="","",INDEX('2a) Opinion Statement (Avi)'!$A:$A,Accounting!DM$2))</f>
        <v>Independent Reviewer:</v>
      </c>
      <c r="DN10" s="621" t="str">
        <f>IF(INDEX('2a) Opinion Statement (Avi)'!$A:$A,Accounting!DN$2)="","",INDEX('2a) Opinion Statement (Avi)'!$A:$A,Accounting!DN$2))</f>
        <v>Technical Expert(s) (Independent Review):</v>
      </c>
      <c r="DO10" s="621" t="str">
        <f>IF(INDEX('2a) Opinion Statement (Avi)'!$A:$A,Accounting!DO$2)="","",INDEX('2a) Opinion Statement (Avi)'!$A:$A,Accounting!DO$2))</f>
        <v>Signed on behalf of :</v>
      </c>
      <c r="DP10" s="621" t="str">
        <f>IF(INDEX('2a) Opinion Statement (Avi)'!$A:$A,Accounting!DP$2)="","",INDEX('2a) Opinion Statement (Avi)'!$A:$A,Accounting!DP$2))</f>
        <v>Name of authorised signatory :</v>
      </c>
      <c r="DQ10" s="621" t="str">
        <f>IF(INDEX('2a) Opinion Statement (Avi)'!$A:$A,Accounting!DQ$2)="","",INDEX('2a) Opinion Statement (Avi)'!$A:$A,Accounting!DQ$2))</f>
        <v>Date of Opinion :</v>
      </c>
      <c r="DR10" s="621" t="str">
        <f>IF(INDEX('2a) Opinion Statement (Avi)'!$A:$A,Accounting!DR$2)="","",INDEX('2a) Opinion Statement (Avi)'!$A:$A,Accounting!DR$2))</f>
        <v>Name of verifier:</v>
      </c>
      <c r="DS10" s="621" t="str">
        <f>IF(INDEX('2a) Opinion Statement (Avi)'!$A:$A,Accounting!DS$2)="","",INDEX('2a) Opinion Statement (Avi)'!$A:$A,Accounting!DS$2))</f>
        <v>Contact Address:</v>
      </c>
      <c r="DT10" s="621" t="str">
        <f>IF(INDEX('2a) Opinion Statement (Avi)'!$A:$A,Accounting!DT$2)="","",INDEX('2a) Opinion Statement (Avi)'!$A:$A,Accounting!DT$2))</f>
        <v>Date of verification contract:</v>
      </c>
      <c r="DU10" s="621" t="str">
        <f>IF(INDEX('2a) Opinion Statement (Avi)'!$A:$A,Accounting!DU$2)="","",INDEX('2a) Opinion Statement (Avi)'!$A:$A,Accounting!DU$2))</f>
        <v>Is the verifier accredited or a certified natural person?</v>
      </c>
      <c r="DV10" s="621" t="str">
        <f>IF(INDEX('2a) Opinion Statement (Avi)'!$A:$A,Accounting!DV$2)="","",INDEX('2a) Opinion Statement (Avi)'!$A:$A,Accounting!DV$2))</f>
        <v>Name of National AB or authority certifying the verifier under EU ETS:</v>
      </c>
      <c r="DW10" s="621" t="str">
        <f>IF(INDEX('2a) Opinion Statement (Avi)'!$A:$A,Accounting!DW$2)="","",INDEX('2a) Opinion Statement (Avi)'!$A:$A,Accounting!DW$2))</f>
        <v xml:space="preserve">Accreditation/ Certification/ Registration number under EU ETS: </v>
      </c>
      <c r="DX10" s="377"/>
      <c r="DY10" s="1029" t="str">
        <f>Translations!$B$570</f>
        <v>Scheme:</v>
      </c>
      <c r="DZ10" s="1041" t="str">
        <f>'Annex 1 - Findings'!$C$70</f>
        <v>Was a data gap method required?</v>
      </c>
      <c r="EA10" s="1042"/>
      <c r="EB10" s="1042"/>
      <c r="EC10" s="1043"/>
      <c r="ED10" s="561"/>
      <c r="EE10" s="1029" t="str">
        <f>Translations!$B$570</f>
        <v>Scheme:</v>
      </c>
      <c r="EF10" s="1031" t="str">
        <f>'Annex 1 - Findings'!$C$78</f>
        <v>Was a data gap method required?</v>
      </c>
      <c r="EG10" s="1033"/>
      <c r="EH10" s="1033"/>
      <c r="EI10" s="1032"/>
      <c r="EJ10" s="561"/>
      <c r="EK10" s="1027" t="str">
        <f>IF(INDEX('2a) Opinion Statement (Avi)'!$A:$A,Accounting!EK$2)="","",INDEX('2a) Opinion Statement (Avi)'!$A:$A,Accounting!EK$2))</f>
        <v xml:space="preserve">OPINION - verified as satisfactory: </v>
      </c>
      <c r="EL10" s="1027" t="str">
        <f>IF(INDEX('2a) Opinion Statement (Avi)'!$A:$A,Accounting!EL$2)="","",INDEX('2a) Opinion Statement (Avi)'!$A:$A,Accounting!EL$2))</f>
        <v xml:space="preserve">OPINION - verified with comments: </v>
      </c>
      <c r="EM10" s="1031" t="str">
        <f>IF(INDEX('2a) Opinion Statement (Avi)'!$A:$A,Accounting!EM$2)="","",INDEX('2a) Opinion Statement (Avi)'!$A:$A,Accounting!EM$2))</f>
        <v>Comments which qualify the opinion:</v>
      </c>
      <c r="EN10" s="1033"/>
      <c r="EO10" s="1033"/>
      <c r="EP10" s="1033"/>
      <c r="EQ10" s="1033"/>
      <c r="ER10" s="1033"/>
      <c r="ES10" s="1033"/>
      <c r="ET10" s="1033"/>
      <c r="EU10" s="1033"/>
      <c r="EV10" s="1032"/>
      <c r="EW10" s="1034" t="str">
        <f>IF(INDEX('2a) Opinion Statement (Avi)'!$A:$A,Accounting!EW$2)="","",INDEX('2a) Opinion Statement (Avi)'!$A:$A,Accounting!EW$2))</f>
        <v xml:space="preserve">OPINION - not verified: </v>
      </c>
      <c r="EX10" s="1035"/>
      <c r="EY10" s="1035"/>
      <c r="EZ10" s="1035"/>
      <c r="FA10" s="1035"/>
      <c r="FB10" s="1036"/>
      <c r="FC10" s="51"/>
      <c r="FD10" s="1027" t="str">
        <f>IF(INDEX('2a) Opinion Statement (Avi)'!$A:$A,Accounting!FD$2)="","",INDEX('2a) Opinion Statement (Avi)'!$A:$A,Accounting!FD$2))</f>
        <v xml:space="preserve">OPINION - verified as satisfactory: </v>
      </c>
      <c r="FE10" s="1027" t="str">
        <f>IF(INDEX('2a) Opinion Statement (Avi)'!$A:$A,Accounting!FE$2)="","",INDEX('2a) Opinion Statement (Avi)'!$A:$A,Accounting!FE$2))</f>
        <v xml:space="preserve">OPINION - verified with comments: </v>
      </c>
      <c r="FF10" s="1031" t="str">
        <f>IF(INDEX('2a) Opinion Statement (Avi)'!$A:$A,Accounting!FF$2)="","",INDEX('2a) Opinion Statement (Avi)'!$A:$A,Accounting!FF$2))</f>
        <v>Comments which qualify the opinion:</v>
      </c>
      <c r="FG10" s="1033"/>
      <c r="FH10" s="1033"/>
      <c r="FI10" s="1033"/>
      <c r="FJ10" s="1033"/>
      <c r="FK10" s="1033"/>
      <c r="FL10" s="1033"/>
      <c r="FM10" s="1033"/>
      <c r="FN10" s="1033"/>
      <c r="FO10" s="1032"/>
      <c r="FP10" s="1034" t="str">
        <f>IF(INDEX('2a) Opinion Statement (Avi)'!$A:$A,Accounting!FP$2)="","",INDEX('2a) Opinion Statement (Avi)'!$A:$A,Accounting!FP$2))</f>
        <v xml:space="preserve">OPINION - not verified: </v>
      </c>
      <c r="FQ10" s="1035"/>
      <c r="FR10" s="1035"/>
      <c r="FS10" s="1035"/>
      <c r="FT10" s="1035"/>
      <c r="FU10" s="1036"/>
      <c r="FV10" s="561"/>
      <c r="FW10" s="1027" t="str">
        <f>IF(INDEX('2a) Opinion Statement (Avi)'!$A:$A,Accounting!FW$2)="","",INDEX('2a) Opinion Statement (Avi)'!$C:$C,Accounting!FW$2))</f>
        <v>Total Swiss ETS Emissions tCO2e:</v>
      </c>
      <c r="FX10" s="1027" t="str">
        <f>IF(INDEX('2a) Opinion Statement (Avi)'!$A:$A,Accounting!FX$2)="","",INDEX('2a) Opinion Statement (Avi)'!$A:$A,Accounting!FX$2))</f>
        <v>Methodology used:</v>
      </c>
      <c r="FY10" s="1027" t="str">
        <f>IF(INDEX('2a) Opinion Statement (Avi)'!$A:$A,Accounting!FY$2)="","",INDEX('2a) Opinion Statement (Avi)'!$A:$A,Accounting!FY$2))</f>
        <v>Emissions factors used:</v>
      </c>
      <c r="FZ10" s="1027" t="str">
        <f>IF(INDEX('2a) Opinion Statement (Avi)'!$A:$A,Accounting!FZ$2)="","",INDEX('2a) Opinion Statement (Avi)'!$A:$A,Accounting!FZ$2))</f>
        <v>Changes to the Aircraft Operator during the reporting year:</v>
      </c>
      <c r="GA10" s="1040" t="str">
        <f>IF(INDEX('2a) Opinion Statement (Avi)'!$A:$A,Accounting!GA$2)="","",INDEX('2a) Opinion Statement (Avi)'!$A:$A,Accounting!GA$2))</f>
        <v>Monitoring Plan requirements met:</v>
      </c>
      <c r="GB10" s="1040" t="str">
        <f>IF(INDEX('2c) Opinion Statement (non-CO2)'!$A:$A,Accounting!FX$2)="","",INDEX('2c) Opinion Statement (non-CO2)'!$A:$A,Accounting!FX$2))</f>
        <v>Virtual site visit carried out during the verification:</v>
      </c>
      <c r="GC10" s="1040" t="str">
        <f>IF(INDEX('2a) Opinion Statement (Avi)'!$A:$A,Accounting!GC$2)="","",INDEX('2a) Opinion Statement (Avi)'!$A:$A,Accounting!GC$2))</f>
        <v>Ordinance on reduction of CO2 emissions: Chapter IV, section 3 met:</v>
      </c>
      <c r="GD10" s="1040" t="str">
        <f>IF(INDEX('2c) Opinion Statement (non-CO2)'!$A:$A,Accounting!FZ$2)="","",INDEX('2c) Opinion Statement (non-CO2)'!$A:$A,Accounting!FZ$2))</f>
        <v>Number of days for site visit:</v>
      </c>
      <c r="GE10" s="1040" t="str">
        <f>IF(INDEX('2a) Opinion Statement (Avi)'!$A:$A,Accounting!GE$2)="","",INDEX('2a) Opinion Statement (Avi)'!$A:$A,Accounting!GE$2))</f>
        <v>Flight exemption criteria met:</v>
      </c>
      <c r="GF10" s="1040" t="str">
        <f>IF(INDEX('2c) Opinion Statement (non-CO2)'!$A:$A,Accounting!GB$2)="","",INDEX('2c) Opinion Statement (non-CO2)'!$A:$A,Accounting!GB$2))</f>
        <v>Data verification:
(EU ETS AVR Article 16 (1),(2g),(2i))</v>
      </c>
      <c r="GG10" s="1040" t="str">
        <f>IF(INDEX('2a) Opinion Statement (Avi)'!$A:$A,Accounting!GG$2)="","",INDEX('2a) Opinion Statement (Avi)'!$A:$A,Accounting!GG$2))</f>
        <v>Evidence demonstrates that biofuels, RFNBO, RCF or SLCF comply with sustainability and GHG savings criteria in accordance with Article 29 of Directive 2018/2001/EC, Article 29a Directive 2018/2001/EC or Article 2 point 13 of Directive (EU) 2024/1788:</v>
      </c>
      <c r="GH10" s="1040" t="str">
        <f>IF(INDEX('2c) Opinion Statement (non-CO2)'!$A:$A,Accounting!GD$2)="","",INDEX('2c) Opinion Statement (non-CO2)'!$A:$A,Accounting!GD$2))</f>
        <v>Completeness of flights/data when compared to air traffic data e.g. Eurocontrol:
(EU ETS AVR Article 16(2)(d))</v>
      </c>
      <c r="GI10" s="1031" t="str">
        <f>IF(INDEX('2a) Opinion Statement (Avi)'!$A:$A,Accounting!GI$2)="","",INDEX('2a) Opinion Statement (Avi)'!$A:$A,Accounting!GI$2))</f>
        <v>Data verified in detail and back to source: 
(EU ETS AVR Article 14 &amp; Article 16(2)(g))</v>
      </c>
      <c r="GJ10" s="1033"/>
      <c r="GK10" s="1032"/>
      <c r="GL10" s="1040" t="str">
        <f>IF(INDEX('2a) Opinion Statement (Avi)'!$A:$A,Accounting!GL$2)="","",INDEX('2a) Opinion Statement (Avi)'!$A:$A,Accounting!GL$2))</f>
        <v>Control activities are documented, implemented, maintained and effective to mitigate the inherent risks:
(EU ETS AVR Article 14(b))</v>
      </c>
      <c r="GM10" s="1040" t="str">
        <f>IF(INDEX('2c) Opinion Statement (non-CO2)'!$A:$A,Accounting!GI$2)="","",INDEX('2c) Opinion Statement (non-CO2)'!$A:$A,Accounting!GI$2))</f>
        <v/>
      </c>
      <c r="GN10" s="1040" t="str">
        <f>IF(INDEX('2a) Opinion Statement (Avi)'!$A:$A,Accounting!GN$2)="","",INDEX('2a) Opinion Statement (Avi)'!$A:$A,Accounting!GN$2))</f>
        <v>Procedures listed in monitoring plan are documented, implemented, maintained and effective to mitigate the inherent risks and control risks:
(EU ETS AVR Article 14(c))</v>
      </c>
      <c r="GO10" s="1040" t="str">
        <f>IF(INDEX('2c) Opinion Statement (non-CO2)'!$A:$A,Accounting!GK$2)="","",INDEX('2c) Opinion Statement (non-CO2)'!$A:$A,Accounting!GK$2))</f>
        <v>Consistency of data on aircraft mass, take-off mass or load factor with mass balance documentation and data reported by the aircraft operator
(EU ETS AVR Article 16(2b))</v>
      </c>
      <c r="GP10" s="1040" t="str">
        <f>IF(INDEX('2a) Opinion Statement (Avi)'!$A:$A,Accounting!GP$2)="","",INDEX('2a) Opinion Statement (Avi)'!$A:$A,Accounting!GP$2))</f>
        <v>Data verification:
(EU ETS AVR Article 16 (1),(2g),(2i))</v>
      </c>
      <c r="GQ10" s="1040" t="str">
        <f>IF(INDEX('2c) Opinion Statement (non-CO2)'!$A:$A,Accounting!GM$2)="","",INDEX('2c) Opinion Statement (non-CO2)'!$A:$A,Accounting!GM$2))</f>
        <v>Consistency of aircraft performance data
(EU ETS AVR Article 16(2c))</v>
      </c>
      <c r="GR10" s="1040" t="str">
        <f>IF(INDEX('2a) Opinion Statement (Avi)'!$A:$A,Accounting!GR$2)="","",INDEX('2a) Opinion Statement (Avi)'!$A:$A,Accounting!GR$2))</f>
        <v>Completeness of flights/data when compared to air traffic data e.g. Eurocontrol:
(EU ETS AVR Article 16(2)(d))</v>
      </c>
      <c r="GS10" s="1040" t="str">
        <f>IF(INDEX('2c) Opinion Statement (non-CO2)'!$A:$A,Accounting!GO$2)="","",INDEX('2c) Opinion Statement (non-CO2)'!$A:$A,Accounting!GO$2))</f>
        <v>Consistency of fuel properties data 
(EU ETS AVR Article 16(2d))</v>
      </c>
      <c r="GT10" s="1040" t="str">
        <f>IF(INDEX('2a) Opinion Statement (Avi)'!$A:$A,Accounting!GT$2)="","",INDEX('2a) Opinion Statement (Avi)'!$A:$A,Accounting!GT$2))</f>
        <v>Consistency between reported data and 'mass &amp; balance' documentation:
(EU ETS AVR Article 16(2)(e))</v>
      </c>
      <c r="GU10" s="1040" t="str">
        <f>IF(INDEX('2c) Opinion Statement (non-CO2)'!$A:$A,Accounting!GQ$2)="","",INDEX('2c) Opinion Statement (non-CO2)'!$A:$A,Accounting!GQ$2))</f>
        <v>Correct application of monitoring methodology:
(EU ETS AVR Article 17)</v>
      </c>
      <c r="GV10" s="1040" t="str">
        <f>IF(INDEX('2a) Opinion Statement (Avi)'!$A:$A,Accounting!GV$2)="","",INDEX('2a) Opinion Statement (Avi)'!$A:$A,Accounting!GV$2))</f>
        <v>Consistency between aggregate fuel consumption and fuel purchase/supply data:
(EU ETS AVR Article 16(2)(f))</v>
      </c>
      <c r="GW10" s="1040" t="str">
        <f>IF(INDEX('2c) Opinion Statement (non-CO2)'!$A:$A,Accounting!GS$2)="","",INDEX('2c) Opinion Statement (non-CO2)'!$A:$A,Accounting!GS$2))</f>
        <v>Verification of methods to apply missing data:
(EU ETS AVR Article 18(1a)</v>
      </c>
      <c r="GX10" s="1040" t="str">
        <f>IF(INDEX('2a) Opinion Statement (Avi)'!$A:$A,Accounting!GX$2)="","",INDEX('2a) Opinion Statement (Avi)'!$A:$A,Accounting!GX$2))</f>
        <v>Completeness and accuracy of the amount of neat zero-rated alternative aviation fuel claimed</v>
      </c>
      <c r="GY10" s="1040" t="str">
        <f>IF(INDEX('2c) Opinion Statement (non-CO2)'!$A:$A,Accounting!GU$2)="","",INDEX('2c) Opinion Statement (non-CO2)'!$A:$A,Accounting!GU$2))</f>
        <v>Competent Authority (Annex 2) guidance on M&amp;R met:</v>
      </c>
      <c r="GZ10" s="1040" t="str">
        <f>IF(INDEX('2a) Opinion Statement (Avi)'!$A:$A,Accounting!GZ$2)="","",INDEX('2a) Opinion Statement (Avi)'!$A:$A,Accounting!GZ$2))</f>
        <v>Completeness and accuracy of the amount of neat eligible aviation fuel per fuel category as per Article 3c(6) of Directive 2003/87/EC</v>
      </c>
      <c r="HA10" s="1040" t="str">
        <f>IF(INDEX('2c) Opinion Statement (non-CO2)'!$A:$A,Accounting!GW$2)="","",INDEX('2c) Opinion Statement (non-CO2)'!$A:$A,Accounting!GW$2))</f>
        <v>Previous year Non-Conformity(ies) corrected:</v>
      </c>
      <c r="HB10" s="1040" t="str">
        <f>IF(INDEX('2a) Opinion Statement (Avi)'!$A:$A,Accounting!HB$2)="","",INDEX('2a) Opinion Statement (Avi)'!$A:$A,Accounting!HB$2))</f>
        <v>Correct application of monitoring methodology:
(EU ETS AVR Article 17)</v>
      </c>
      <c r="HC10" s="1040" t="str">
        <f>IF(INDEX('2c) Opinion Statement (non-CO2)'!$A:$A,Accounting!GY$2)="","",INDEX('2c) Opinion Statement (non-CO2)'!$A:$A,Accounting!GY$2))</f>
        <v>COMPLIANCE WITH THE MONITORING AND REPORTING PRINCIPLES</v>
      </c>
      <c r="HD10" s="1040" t="str">
        <f>IF(INDEX('2a) Opinion Statement (Avi)'!$A:$A,Accounting!HD$2)="","",INDEX('2a) Opinion Statement (Avi)'!$A:$A,Accounting!HD$2))</f>
        <v>Verification of methods applied for missing data:
(EU ETS AVR Article 18)</v>
      </c>
      <c r="HE10" s="1040" t="str">
        <f>IF(INDEX('2c) Opinion Statement (non-CO2)'!$A:$A,Accounting!HA$2)="","",INDEX('2c) Opinion Statement (non-CO2)'!$A:$A,Accounting!HA$2))</f>
        <v/>
      </c>
      <c r="HF10" s="1040" t="str">
        <f>IF(INDEX('2a) Opinion Statement (Avi)'!$A:$A,Accounting!HF$2)="","",INDEX('2a) Opinion Statement (Avi)'!$A:$A,Accounting!HF$2))</f>
        <v>Uncertainty assessment:
(EU ETS AVR Article 19)</v>
      </c>
      <c r="HG10" s="1040" t="str">
        <f>IF(INDEX('2c) Opinion Statement (non-CO2)'!$A:$A,Accounting!HC$2)="","",INDEX('2c) Opinion Statement (non-CO2)'!$A:$A,Accounting!HC$2))</f>
        <v/>
      </c>
      <c r="HH10" s="1040" t="str">
        <f>IF(INDEX('2a) Opinion Statement (Avi)'!$A:$A,Accounting!HH$2)="","",INDEX('2a) Opinion Statement (Avi)'!$A:$A,Accounting!HH$2))</f>
        <v>Competent Authority (Annex 2) guidance on M&amp;R met:</v>
      </c>
      <c r="HI10" s="1040" t="str">
        <f>IF(INDEX('2c) Opinion Statement (non-CO2)'!$A:$A,Accounting!HE$2)="","",INDEX('2c) Opinion Statement (non-CO2)'!$A:$A,Accounting!HE$2))</f>
        <v/>
      </c>
      <c r="HJ10" s="1027" t="str">
        <f>IF(INDEX('2a) Opinion Statement (Avi)'!$A:$A,Accounting!HJ$2)="","",INDEX('2a) Opinion Statement (Avi)'!$A:$A,Accounting!HJ$2))</f>
        <v>Previous year Non-Conformity(ies) corrected:</v>
      </c>
      <c r="HK10" s="1027" t="str">
        <f>IF(INDEX('2a) Opinion Statement (Avi)'!$A:$A,Accounting!HK$2)="","",INDEX('2a) Opinion Statement (Avi)'!$A:$A,Accounting!HK$2))</f>
        <v>Changes etc. identified and not reported to the Competent Authority/included in updated MP:</v>
      </c>
    </row>
    <row r="11" spans="1:219" ht="12.75" customHeight="1" x14ac:dyDescent="0.2">
      <c r="B11" s="1028"/>
      <c r="C11" s="1028"/>
      <c r="D11" s="1028"/>
      <c r="E11" s="1028"/>
      <c r="F11" s="1028"/>
      <c r="G11" s="1028"/>
      <c r="H11" s="1028"/>
      <c r="I11" s="1028"/>
      <c r="J11" s="1028"/>
      <c r="K11" s="1028"/>
      <c r="L11" s="1028"/>
      <c r="M11" s="1028"/>
      <c r="N11" s="379" t="s">
        <v>69</v>
      </c>
      <c r="O11" s="380" t="str">
        <f>'Annex 1 - Findings'!$D$19</f>
        <v>Material?</v>
      </c>
      <c r="P11" s="379" t="s">
        <v>69</v>
      </c>
      <c r="Q11" s="380" t="str">
        <f>'Annex 1 - Findings'!$D$19</f>
        <v>Material?</v>
      </c>
      <c r="R11" s="379" t="s">
        <v>69</v>
      </c>
      <c r="S11" s="380" t="str">
        <f>'Annex 1 - Findings'!$D$31</f>
        <v>Material?</v>
      </c>
      <c r="T11" s="379" t="s">
        <v>69</v>
      </c>
      <c r="U11" s="379" t="s">
        <v>69</v>
      </c>
      <c r="V11" s="381" t="str">
        <f>Translations!$B$587</f>
        <v>See Article 23 of AVR</v>
      </c>
      <c r="W11" s="380"/>
      <c r="X11" s="1028"/>
      <c r="Y11" s="622"/>
      <c r="Z11" s="622"/>
      <c r="AA11" s="622"/>
      <c r="AB11" s="622"/>
      <c r="AC11" s="622"/>
      <c r="AD11" s="622"/>
      <c r="AE11" s="1028"/>
      <c r="AF11" s="1028"/>
      <c r="AG11" s="1028"/>
      <c r="AH11" s="1028"/>
      <c r="AI11" s="1028"/>
      <c r="AJ11" s="1028"/>
      <c r="AK11" s="382"/>
      <c r="AL11" s="382" t="str">
        <f>Translations!$B$118</f>
        <v>If no, because.......</v>
      </c>
      <c r="AM11" s="382"/>
      <c r="AN11" s="382" t="str">
        <f>Translations!$B$118</f>
        <v>If no, because.......</v>
      </c>
      <c r="AO11" s="382"/>
      <c r="AP11" s="382" t="str">
        <f>Translations!$B$118</f>
        <v>If no, because.......</v>
      </c>
      <c r="AQ11" s="382"/>
      <c r="AR11" s="382" t="str">
        <f>Translations!$B$118</f>
        <v>If no, because.......</v>
      </c>
      <c r="AS11" s="382"/>
      <c r="AT11" s="382" t="str">
        <f>Translations!$B$118</f>
        <v>If no, because.......</v>
      </c>
      <c r="AU11" s="382" t="str">
        <f>Translations!$B$441</f>
        <v>If yes, was this part of site verification….</v>
      </c>
      <c r="AV11" s="382"/>
      <c r="AW11" s="382" t="str">
        <f>Translations!$B$118</f>
        <v>If no, because.......</v>
      </c>
      <c r="AX11" s="382"/>
      <c r="AY11" s="382" t="str">
        <f>Translations!$B$118</f>
        <v>If no, because.......</v>
      </c>
      <c r="AZ11" s="382"/>
      <c r="BA11" s="382" t="str">
        <f>Translations!$B$118</f>
        <v>If no, because.......</v>
      </c>
      <c r="BB11" s="382"/>
      <c r="BC11" s="382" t="str">
        <f>Translations!$B$118</f>
        <v>If no, because.......</v>
      </c>
      <c r="BD11" s="382"/>
      <c r="BE11" s="382" t="str">
        <f>Translations!$B$118</f>
        <v>If no, because.......</v>
      </c>
      <c r="BF11" s="382"/>
      <c r="BG11" s="382" t="str">
        <f>Translations!$B$118</f>
        <v>If no, because.......</v>
      </c>
      <c r="BH11" s="382"/>
      <c r="BI11" s="382" t="str">
        <f>Translations!$B$118</f>
        <v>If no, because.......</v>
      </c>
      <c r="BJ11" s="382"/>
      <c r="BK11" s="382" t="str">
        <f>Translations!$B$118</f>
        <v>If no, because.......</v>
      </c>
      <c r="BL11" s="391"/>
      <c r="BM11" s="382" t="str">
        <f>Translations!$B$118</f>
        <v>If no, because.......</v>
      </c>
      <c r="BN11" s="391"/>
      <c r="BO11" s="382" t="str">
        <f>Translations!$B$118</f>
        <v>If no, because.......</v>
      </c>
      <c r="BP11" s="391"/>
      <c r="BQ11" s="382" t="str">
        <f>Translations!$B$118</f>
        <v>If no, because.......</v>
      </c>
      <c r="BR11" s="391"/>
      <c r="BS11" s="382" t="str">
        <f>Translations!$B$118</f>
        <v>If no, because.......</v>
      </c>
      <c r="BT11" s="391"/>
      <c r="BU11" s="382" t="str">
        <f>Translations!$B$118</f>
        <v>If no, because.......</v>
      </c>
      <c r="BV11" s="391"/>
      <c r="BW11" s="382" t="str">
        <f>Translations!$B$118</f>
        <v>If no, because.......</v>
      </c>
      <c r="BX11" s="391"/>
      <c r="BY11" s="382" t="str">
        <f>Translations!$B$118</f>
        <v>If no, because.......</v>
      </c>
      <c r="BZ11" s="1028"/>
      <c r="CA11" s="1028"/>
      <c r="CB11" s="382"/>
      <c r="CC11" s="382" t="str">
        <f>Translations!$B$118</f>
        <v>If no, because.......</v>
      </c>
      <c r="CD11" s="382"/>
      <c r="CE11" s="382" t="str">
        <f>Translations!$B$118</f>
        <v>If no, because.......</v>
      </c>
      <c r="CF11" s="382"/>
      <c r="CG11" s="382" t="str">
        <f>Translations!$B$118</f>
        <v>If no, because.......</v>
      </c>
      <c r="CH11" s="382"/>
      <c r="CI11" s="1028"/>
      <c r="CJ11" s="382" t="str">
        <f>Translations!$B$118</f>
        <v>If no, because.......</v>
      </c>
      <c r="CK11" s="382"/>
      <c r="CL11" s="382" t="str">
        <f>Translations!$B$118</f>
        <v>If no, because.......</v>
      </c>
      <c r="CM11" s="382"/>
      <c r="CN11" s="382" t="str">
        <f>Translations!$B$118</f>
        <v>If no, because.......</v>
      </c>
      <c r="CO11" s="1028"/>
      <c r="CP11" s="1028"/>
      <c r="CQ11" s="1028"/>
      <c r="CR11" s="382" t="s">
        <v>1</v>
      </c>
      <c r="CS11" s="382" t="s">
        <v>2</v>
      </c>
      <c r="CT11" s="382" t="s">
        <v>3</v>
      </c>
      <c r="CU11" s="382" t="s">
        <v>70</v>
      </c>
      <c r="CV11" s="382" t="s">
        <v>71</v>
      </c>
      <c r="CW11" s="382" t="s">
        <v>72</v>
      </c>
      <c r="CX11" s="382" t="s">
        <v>73</v>
      </c>
      <c r="CY11" s="382" t="s">
        <v>74</v>
      </c>
      <c r="CZ11" s="382" t="s">
        <v>75</v>
      </c>
      <c r="DA11" s="390">
        <v>10</v>
      </c>
      <c r="DB11" s="1028"/>
      <c r="DC11" s="628"/>
      <c r="DD11" s="628"/>
      <c r="DE11" s="629"/>
      <c r="DF11" s="1037"/>
      <c r="DG11" s="630"/>
      <c r="DH11" s="630"/>
      <c r="DI11" s="630"/>
      <c r="DJ11" s="1028"/>
      <c r="DK11" s="1028"/>
      <c r="DL11" s="1028"/>
      <c r="DM11" s="1028"/>
      <c r="DN11" s="622"/>
      <c r="DO11" s="622"/>
      <c r="DP11" s="622"/>
      <c r="DQ11" s="622"/>
      <c r="DR11" s="622"/>
      <c r="DS11" s="622"/>
      <c r="DT11" s="622"/>
      <c r="DU11" s="622"/>
      <c r="DV11" s="622"/>
      <c r="DW11" s="622"/>
      <c r="DX11" s="377"/>
      <c r="DY11" s="1030"/>
      <c r="DZ11" s="149" t="str">
        <f>'Annex 1 - Findings'!$C$71</f>
        <v>If Yes, was this approved by the competent authority before completion of the verification?</v>
      </c>
      <c r="EA11" s="149" t="str">
        <f>'Annex 1 - Findings'!$C$72</f>
        <v>If Yes, did the number of flights with data gaps exceed 5% of the annual reported flights?</v>
      </c>
      <c r="EB11" s="383" t="str">
        <f>'Annex 1 - Findings'!$C$74</f>
        <v>- was the method used conservative (If No, please provide more details)</v>
      </c>
      <c r="EC11" s="383" t="str">
        <f>'Annex 1 - Findings'!$C$75</f>
        <v>- did the method lead to a material misstatement (If Yes, please provide more details)</v>
      </c>
      <c r="EE11" s="1030"/>
      <c r="EF11" s="149" t="str">
        <f>'Annex 1 - Findings'!$C$79</f>
        <v>If Yes, was this approved by the competent authority before completion of the verification?</v>
      </c>
      <c r="EG11" s="149" t="str">
        <f>'Annex 1 - Findings'!$C$80</f>
        <v>If Yes, did the number of flights with data gaps exceed 5% of the annual reported flights?</v>
      </c>
      <c r="EH11" s="383" t="str">
        <f>'Annex 1 - Findings'!$C$82</f>
        <v>- was the method used conservative (If No, please provide more details)</v>
      </c>
      <c r="EI11" s="383" t="str">
        <f>'Annex 1 - Findings'!$C$83</f>
        <v>- did the method lead to a material misstatement (If Yes, please provide more details)</v>
      </c>
      <c r="EJ11" s="561"/>
      <c r="EK11" s="1028"/>
      <c r="EL11" s="1028"/>
      <c r="EM11" s="382" t="s">
        <v>1</v>
      </c>
      <c r="EN11" s="382" t="s">
        <v>2</v>
      </c>
      <c r="EO11" s="382" t="s">
        <v>3</v>
      </c>
      <c r="EP11" s="382" t="s">
        <v>70</v>
      </c>
      <c r="EQ11" s="382" t="s">
        <v>71</v>
      </c>
      <c r="ER11" s="382" t="s">
        <v>72</v>
      </c>
      <c r="ES11" s="382" t="s">
        <v>73</v>
      </c>
      <c r="ET11" s="382" t="s">
        <v>74</v>
      </c>
      <c r="EU11" s="382" t="s">
        <v>75</v>
      </c>
      <c r="EV11" s="390">
        <v>10</v>
      </c>
      <c r="EW11" s="1037"/>
      <c r="EX11" s="1038"/>
      <c r="EY11" s="1038"/>
      <c r="EZ11" s="1038"/>
      <c r="FA11" s="1038"/>
      <c r="FB11" s="1039"/>
      <c r="FD11" s="1028"/>
      <c r="FE11" s="1028"/>
      <c r="FF11" s="382" t="s">
        <v>1</v>
      </c>
      <c r="FG11" s="382" t="s">
        <v>2</v>
      </c>
      <c r="FH11" s="382" t="s">
        <v>3</v>
      </c>
      <c r="FI11" s="382" t="s">
        <v>70</v>
      </c>
      <c r="FJ11" s="382" t="s">
        <v>71</v>
      </c>
      <c r="FK11" s="382" t="s">
        <v>72</v>
      </c>
      <c r="FL11" s="382" t="s">
        <v>73</v>
      </c>
      <c r="FM11" s="382" t="s">
        <v>74</v>
      </c>
      <c r="FN11" s="382" t="s">
        <v>75</v>
      </c>
      <c r="FO11" s="390">
        <v>10</v>
      </c>
      <c r="FP11" s="1037"/>
      <c r="FQ11" s="1038"/>
      <c r="FR11" s="1038"/>
      <c r="FS11" s="1038"/>
      <c r="FT11" s="1038"/>
      <c r="FU11" s="1039"/>
      <c r="FW11" s="1028"/>
      <c r="FX11" s="1028"/>
      <c r="FY11" s="1028"/>
      <c r="FZ11" s="1028"/>
      <c r="GA11" s="382"/>
      <c r="GB11" s="382" t="str">
        <f>Translations!$B$118</f>
        <v>If no, because.......</v>
      </c>
      <c r="GC11" s="382"/>
      <c r="GD11" s="382" t="str">
        <f>Translations!$B$118</f>
        <v>If no, because.......</v>
      </c>
      <c r="GE11" s="382"/>
      <c r="GF11" s="382" t="str">
        <f>Translations!$B$118</f>
        <v>If no, because.......</v>
      </c>
      <c r="GG11" s="382"/>
      <c r="GH11" s="382" t="str">
        <f>Translations!$B$118</f>
        <v>If no, because.......</v>
      </c>
      <c r="GI11" s="382"/>
      <c r="GJ11" s="382" t="str">
        <f>Translations!$B$118</f>
        <v>If no, because.......</v>
      </c>
      <c r="GK11" s="382" t="str">
        <f>Translations!$B$441</f>
        <v>If yes, was this part of site verification….</v>
      </c>
      <c r="GL11" s="382"/>
      <c r="GM11" s="382" t="str">
        <f>Translations!$B$118</f>
        <v>If no, because.......</v>
      </c>
      <c r="GN11" s="382"/>
      <c r="GO11" s="382" t="str">
        <f>Translations!$B$118</f>
        <v>If no, because.......</v>
      </c>
      <c r="GP11" s="382"/>
      <c r="GQ11" s="382" t="str">
        <f>Translations!$B$118</f>
        <v>If no, because.......</v>
      </c>
      <c r="GR11" s="382"/>
      <c r="GS11" s="382" t="str">
        <f>Translations!$B$118</f>
        <v>If no, because.......</v>
      </c>
      <c r="GT11" s="382"/>
      <c r="GU11" s="382" t="str">
        <f>Translations!$B$118</f>
        <v>If no, because.......</v>
      </c>
      <c r="GV11" s="382"/>
      <c r="GW11" s="382" t="str">
        <f>Translations!$B$118</f>
        <v>If no, because.......</v>
      </c>
      <c r="GX11" s="382"/>
      <c r="GY11" s="382" t="str">
        <f>Translations!$B$118</f>
        <v>If no, because.......</v>
      </c>
      <c r="GZ11" s="382"/>
      <c r="HA11" s="382" t="str">
        <f>Translations!$B$118</f>
        <v>If no, because.......</v>
      </c>
      <c r="HB11" s="382"/>
      <c r="HC11" s="382" t="str">
        <f>Translations!$B$118</f>
        <v>If no, because.......</v>
      </c>
      <c r="HD11" s="382"/>
      <c r="HE11" s="382" t="str">
        <f>Translations!$B$118</f>
        <v>If no, because.......</v>
      </c>
      <c r="HF11" s="382"/>
      <c r="HG11" s="382" t="str">
        <f>Translations!$B$118</f>
        <v>If no, because.......</v>
      </c>
      <c r="HH11" s="382"/>
      <c r="HI11" s="382" t="str">
        <f>Translations!$B$118</f>
        <v>If no, because.......</v>
      </c>
      <c r="HJ11" s="1028"/>
      <c r="HK11" s="1028"/>
    </row>
    <row r="12" spans="1:219" ht="12.75" customHeight="1" x14ac:dyDescent="0.2">
      <c r="B12" s="385" t="str">
        <f>IF(INDEX('2a) Opinion Statement (Avi)'!$B:$B,Accounting!B$2)="","",INDEX('2a) Opinion Statement (Avi)'!$B:$B,Accounting!B$2))</f>
        <v/>
      </c>
      <c r="C12" s="385" t="str">
        <f>IF(INDEX('2a) Opinion Statement (Avi)'!$B:$B,Accounting!C$2)="","",INDEX('2a) Opinion Statement (Avi)'!$B:$B,Accounting!C$2))</f>
        <v/>
      </c>
      <c r="D12" s="385" t="str">
        <f>IF(INDEX('2a) Opinion Statement (Avi)'!$B:$B,Accounting!D$2)="","",INDEX('2a) Opinion Statement (Avi)'!$B:$B,Accounting!D$2))</f>
        <v/>
      </c>
      <c r="E12" s="385" t="str">
        <f>IF(INDEX('2a) Opinion Statement (Avi)'!$B:$B,Accounting!E$2)="","",INDEX('2a) Opinion Statement (Avi)'!$B:$B,Accounting!E$2))</f>
        <v/>
      </c>
      <c r="F12" s="385" t="str">
        <f>IF(INDEX('2a) Opinion Statement (Avi)'!$B:$B,Accounting!F$2)="","",INDEX('2a) Opinion Statement (Avi)'!$B:$B,Accounting!F$2))</f>
        <v/>
      </c>
      <c r="G12" s="385" t="str">
        <f>IF(INDEX('2a) Opinion Statement (Avi)'!$B:$B,Accounting!G$2)="","",INDEX('2a) Opinion Statement (Avi)'!$B:$B,Accounting!G$2))</f>
        <v/>
      </c>
      <c r="H12" s="385" t="str">
        <f>IF(INDEX('2a) Opinion Statement (Avi)'!$B:$B,Accounting!H$2)="","",INDEX('2a) Opinion Statement (Avi)'!$B:$B,Accounting!H$2))</f>
        <v/>
      </c>
      <c r="I12" s="385" t="str">
        <f>IF(INDEX('2a) Opinion Statement (Avi)'!$B:$B,Accounting!I$2)="","",INDEX('2a) Opinion Statement (Avi)'!$B:$B,Accounting!I$2))</f>
        <v/>
      </c>
      <c r="J12" s="385" t="str">
        <f>IF(INDEX('2a) Opinion Statement (Avi)'!$B:$B,Accounting!J$2)="","",INDEX('2a) Opinion Statement (Avi)'!$B:$B,Accounting!J$2))</f>
        <v/>
      </c>
      <c r="K12" s="385" t="str">
        <f>IF(INDEX('2a) Opinion Statement (Avi)'!$B:$B,Accounting!K$2)="","",INDEX('2a) Opinion Statement (Avi)'!$B:$B,Accounting!K$2))</f>
        <v/>
      </c>
      <c r="L12" s="385" t="str">
        <f>IF(INDEX('2a) Opinion Statement (Avi)'!$B:$B,Accounting!L$2+1)="","",INDEX('2a) Opinion Statement (Avi)'!$B:$B,Accounting!L$2+1))</f>
        <v/>
      </c>
      <c r="M12" s="385" t="str">
        <f>IF(INDEX('2a) Opinion Statement (Avi)'!$B:$B,Accounting!M$2+4)="","",INDEX('2a) Opinion Statement (Avi)'!$B:$B,Accounting!M$2+4))</f>
        <v/>
      </c>
      <c r="N12" s="386">
        <f>COUNTA($G$17:$G$26)-COUNTIF($G$17:$G$26,"")</f>
        <v>0</v>
      </c>
      <c r="O12" s="387">
        <f>COUNTIF($H$17:$H$26,Yes)</f>
        <v>0</v>
      </c>
      <c r="P12" s="386">
        <f>COUNTA($J$17:$J$26)-COUNTIF($J$17:$J$26,"")</f>
        <v>0</v>
      </c>
      <c r="Q12" s="387">
        <f>COUNTIF($K$17:$K$26,Yes)</f>
        <v>0</v>
      </c>
      <c r="R12" s="386">
        <f>COUNTA($M$17:$M$26)-COUNTIF($M$17:$M$26,"")</f>
        <v>0</v>
      </c>
      <c r="S12" s="387">
        <f>COUNTIF($N$17:$N$26,Yes)</f>
        <v>0</v>
      </c>
      <c r="T12" s="386">
        <f>COUNTA($P$17:$P$26)-COUNTIF($P$17:$P$26,"")</f>
        <v>0</v>
      </c>
      <c r="U12" s="386">
        <f>COUNTA($R$17:$R$26)-COUNTIF($R$17:$R$26,"")</f>
        <v>0</v>
      </c>
      <c r="V12" s="148" t="str">
        <f>IF('Annex 2 - basis of work (Avi)'!B20="","",'Annex 2 - basis of work (Avi)'!B20)</f>
        <v>-- select --</v>
      </c>
      <c r="W12" s="148" t="str">
        <f>IF('Annex 2 - basis of work (Avi)'!B21="","",'Annex 2 - basis of work (Avi)'!B21)</f>
        <v/>
      </c>
      <c r="X12" s="385" t="str">
        <f>IF(INDEX('2a) Opinion Statement (Avi)'!$B:$B,Accounting!X$2)="","",INDEX('2a) Opinion Statement (Avi)'!$B:$B,Accounting!X$2))</f>
        <v/>
      </c>
      <c r="Y12" s="385" t="str">
        <f>IF(INDEX('2a) Opinion Statement (Avi)'!$B:$B,Accounting!Y$2)="","",INDEX('2a) Opinion Statement (Avi)'!$B:$B,Accounting!Y$2))</f>
        <v/>
      </c>
      <c r="Z12" s="385" t="str">
        <f>IF(INDEX('2a) Opinion Statement (Avi)'!$B:$B,Accounting!Z$2)="","",INDEX('2a) Opinion Statement (Avi)'!$B:$B,Accounting!Z$2))</f>
        <v/>
      </c>
      <c r="AA12" s="385" t="str">
        <f>IF(INDEX('2a) Opinion Statement (Avi)'!$B:$B,Accounting!AA$2)="","",INDEX('2a) Opinion Statement (Avi)'!$B:$B,Accounting!AA$2))</f>
        <v/>
      </c>
      <c r="AB12" s="385" t="str">
        <f>IF(INDEX('2a) Opinion Statement (Avi)'!$B:$B,Accounting!AB$2)="","",INDEX('2a) Opinion Statement (Avi)'!$B:$B,Accounting!AB$2))</f>
        <v/>
      </c>
      <c r="AC12" s="385" t="str">
        <f>IF(INDEX('2a) Opinion Statement (Avi)'!$B:$B,Accounting!AC$2)="","",INDEX('2a) Opinion Statement (Avi)'!$B:$B,Accounting!AC$2))</f>
        <v/>
      </c>
      <c r="AD12" s="385" t="str">
        <f>IF(INDEX('2a) Opinion Statement (Avi)'!$B:$B,Accounting!AD$2)="","",INDEX('2a) Opinion Statement (Avi)'!$B:$B,Accounting!AD$2))</f>
        <v/>
      </c>
      <c r="AE12" s="385" t="str">
        <f>IF(INDEX('2a) Opinion Statement (Avi)'!$B:$B,Accounting!AE$2)="","",INDEX('2a) Opinion Statement (Avi)'!$B:$B,Accounting!AE$2))</f>
        <v/>
      </c>
      <c r="AF12" s="385" t="str">
        <f>IF(INDEX('2a) Opinion Statement (Avi)'!$B:$B,Accounting!AF$2)="","",INDEX('2a) Opinion Statement (Avi)'!$B:$B,Accounting!AF$2))</f>
        <v/>
      </c>
      <c r="AG12" s="385" t="str">
        <f>IF(INDEX('2a) Opinion Statement (Avi)'!$B:$B,Accounting!AG$2)="","",INDEX('2a) Opinion Statement (Avi)'!$B:$B,Accounting!AG$2))</f>
        <v/>
      </c>
      <c r="AH12" s="385" t="str">
        <f>IF(INDEX('2a) Opinion Statement (Avi)'!$B:$B,Accounting!AH$2)="","",INDEX('2a) Opinion Statement (Avi)'!$B:$B,Accounting!AH$2))</f>
        <v/>
      </c>
      <c r="AI12" s="385" t="str">
        <f>IF(INDEX('2a) Opinion Statement (Avi)'!$B:$B,Accounting!AI$2)="","",INDEX('2a) Opinion Statement (Avi)'!$B:$B,Accounting!AI$2))</f>
        <v/>
      </c>
      <c r="AJ12" s="385" t="str">
        <f>IF(INDEX('2a) Opinion Statement (Avi)'!$B:$B,Accounting!AJ$2)="","",INDEX('2a) Opinion Statement (Avi)'!$B:$B,Accounting!AJ$2))</f>
        <v/>
      </c>
      <c r="AK12" s="385" t="str">
        <f>IF(INDEX('2a) Opinion Statement (Avi)'!$B:$B,Accounting!AK$2)="","",INDEX('2a) Opinion Statement (Avi)'!$B:$B,Accounting!AK$2))</f>
        <v/>
      </c>
      <c r="AL12" s="385" t="str">
        <f>IF(INDEX('2a) Opinion Statement (Avi)'!$B:$B,Accounting!AL$2)="","",INDEX('2a) Opinion Statement (Avi)'!$B:$B,Accounting!AL$2))</f>
        <v/>
      </c>
      <c r="AM12" s="385" t="str">
        <f>IF(INDEX('2a) Opinion Statement (Avi)'!$B:$B,Accounting!AM$2)="","",INDEX('2a) Opinion Statement (Avi)'!$B:$B,Accounting!AM$2))</f>
        <v/>
      </c>
      <c r="AN12" s="385" t="str">
        <f>IF(INDEX('2a) Opinion Statement (Avi)'!$B:$B,Accounting!AN$2)="","",INDEX('2a) Opinion Statement (Avi)'!$B:$B,Accounting!AN$2))</f>
        <v/>
      </c>
      <c r="AO12" s="385" t="str">
        <f>IF(INDEX('2a) Opinion Statement (Avi)'!$B:$B,Accounting!AO$2)="","",INDEX('2a) Opinion Statement (Avi)'!$B:$B,Accounting!AO$2))</f>
        <v/>
      </c>
      <c r="AP12" s="385" t="str">
        <f>IF(INDEX('2a) Opinion Statement (Avi)'!$B:$B,Accounting!AP$2)="","",INDEX('2a) Opinion Statement (Avi)'!$B:$B,Accounting!AP$2))</f>
        <v/>
      </c>
      <c r="AQ12" s="385" t="str">
        <f>IF(INDEX('2a) Opinion Statement (Avi)'!$B:$B,Accounting!AQ$2)="","",INDEX('2a) Opinion Statement (Avi)'!$B:$B,Accounting!AQ$2))</f>
        <v/>
      </c>
      <c r="AR12" s="385" t="str">
        <f>IF(INDEX('2a) Opinion Statement (Avi)'!$B:$B,Accounting!AR$2)="","",INDEX('2a) Opinion Statement (Avi)'!$B:$B,Accounting!AR$2))</f>
        <v/>
      </c>
      <c r="AS12" s="385" t="str">
        <f>IF(INDEX('2a) Opinion Statement (Avi)'!$B:$B,Accounting!AS$2)="","",INDEX('2a) Opinion Statement (Avi)'!$B:$B,Accounting!AS$2))</f>
        <v/>
      </c>
      <c r="AT12" s="385" t="str">
        <f>IF(INDEX('2a) Opinion Statement (Avi)'!$B:$B,Accounting!AT$2)="","",INDEX('2a) Opinion Statement (Avi)'!$B:$B,Accounting!AT$2))</f>
        <v/>
      </c>
      <c r="AU12" s="385" t="str">
        <f>IF(INDEX('2a) Opinion Statement (Avi)'!$B:$B,Accounting!AU$2)="","",INDEX('2a) Opinion Statement (Avi)'!$B:$B,Accounting!AU$2))</f>
        <v/>
      </c>
      <c r="AV12" s="385" t="str">
        <f>IF(INDEX('2a) Opinion Statement (Avi)'!$B:$B,Accounting!AV$2)="","",INDEX('2a) Opinion Statement (Avi)'!$B:$B,Accounting!AV$2))</f>
        <v/>
      </c>
      <c r="AW12" s="385" t="str">
        <f>IF(INDEX('2a) Opinion Statement (Avi)'!$B:$B,Accounting!AW$2)="","",INDEX('2a) Opinion Statement (Avi)'!$B:$B,Accounting!AW$2))</f>
        <v/>
      </c>
      <c r="AX12" s="385" t="str">
        <f>IF(INDEX('2a) Opinion Statement (Avi)'!$B:$B,Accounting!AX$2)="","",INDEX('2a) Opinion Statement (Avi)'!$B:$B,Accounting!AX$2))</f>
        <v/>
      </c>
      <c r="AY12" s="385" t="str">
        <f>IF(INDEX('2a) Opinion Statement (Avi)'!$B:$B,Accounting!AY$2)="","",INDEX('2a) Opinion Statement (Avi)'!$B:$B,Accounting!AY$2))</f>
        <v/>
      </c>
      <c r="AZ12" s="385" t="str">
        <f>IF(INDEX('2a) Opinion Statement (Avi)'!$B:$B,Accounting!AZ$2)="","",INDEX('2a) Opinion Statement (Avi)'!$B:$B,Accounting!AZ$2))</f>
        <v/>
      </c>
      <c r="BA12" s="385" t="str">
        <f>IF(INDEX('2a) Opinion Statement (Avi)'!$B:$B,Accounting!BA$2)="","",INDEX('2a) Opinion Statement (Avi)'!$B:$B,Accounting!BA$2))</f>
        <v/>
      </c>
      <c r="BB12" s="385" t="str">
        <f>IF(INDEX('2a) Opinion Statement (Avi)'!$B:$B,Accounting!BB$2)="","",INDEX('2a) Opinion Statement (Avi)'!$B:$B,Accounting!BB$2))</f>
        <v/>
      </c>
      <c r="BC12" s="385" t="str">
        <f>IF(INDEX('2a) Opinion Statement (Avi)'!$B:$B,Accounting!BC$2)="","",INDEX('2a) Opinion Statement (Avi)'!$B:$B,Accounting!BC$2))</f>
        <v/>
      </c>
      <c r="BD12" s="385" t="str">
        <f>IF(INDEX('2a) Opinion Statement (Avi)'!$B:$B,Accounting!BD$2)="","",INDEX('2a) Opinion Statement (Avi)'!$B:$B,Accounting!BD$2))</f>
        <v/>
      </c>
      <c r="BE12" s="385" t="str">
        <f>IF(INDEX('2a) Opinion Statement (Avi)'!$B:$B,Accounting!BE$2)="","",INDEX('2a) Opinion Statement (Avi)'!$B:$B,Accounting!BE$2))</f>
        <v/>
      </c>
      <c r="BF12" s="385" t="str">
        <f>IF(INDEX('2a) Opinion Statement (Avi)'!$B:$B,Accounting!BF$2)="","",INDEX('2a) Opinion Statement (Avi)'!$B:$B,Accounting!BF$2))</f>
        <v/>
      </c>
      <c r="BG12" s="385" t="str">
        <f>IF(INDEX('2a) Opinion Statement (Avi)'!$B:$B,Accounting!BD$2)="","",INDEX('2a) Opinion Statement (Avi)'!$B:$B,Accounting!BD$2))</f>
        <v/>
      </c>
      <c r="BH12" s="385" t="str">
        <f>IF(INDEX('2a) Opinion Statement (Avi)'!$B:$B,Accounting!BH$2)="","",INDEX('2a) Opinion Statement (Avi)'!$B:$B,Accounting!BH$2))</f>
        <v/>
      </c>
      <c r="BI12" s="385" t="str">
        <f>IF(INDEX('2a) Opinion Statement (Avi)'!$B:$B,Accounting!BI$2)="","",INDEX('2a) Opinion Statement (Avi)'!$B:$B,Accounting!BI$2))</f>
        <v/>
      </c>
      <c r="BJ12" s="385" t="str">
        <f>IF(INDEX('2a) Opinion Statement (Avi)'!$B:$B,Accounting!BJ$2)="","",INDEX('2a) Opinion Statement (Avi)'!$B:$B,Accounting!BJ$2))</f>
        <v/>
      </c>
      <c r="BK12" s="385" t="str">
        <f>IF(INDEX('2a) Opinion Statement (Avi)'!$B:$B,Accounting!BK$2)="","",INDEX('2a) Opinion Statement (Avi)'!$B:$B,Accounting!BK$2))</f>
        <v/>
      </c>
      <c r="BL12" s="385" t="str">
        <f>IF(INDEX('2a) Opinion Statement (Avi)'!$B:$B,Accounting!BL$2)="","",INDEX('2a) Opinion Statement (Avi)'!$B:$B,Accounting!BL$2))</f>
        <v/>
      </c>
      <c r="BM12" s="385" t="str">
        <f>IF(INDEX('2a) Opinion Statement (Avi)'!$B:$B,Accounting!BM$2)="","",INDEX('2a) Opinion Statement (Avi)'!$B:$B,Accounting!BM$2))</f>
        <v/>
      </c>
      <c r="BN12" s="385" t="str">
        <f>IF(INDEX('2a) Opinion Statement (Avi)'!$B:$B,Accounting!BN$2)="","",INDEX('2a) Opinion Statement (Avi)'!$B:$B,Accounting!BN$2))</f>
        <v/>
      </c>
      <c r="BO12" s="385" t="str">
        <f>IF(INDEX('2a) Opinion Statement (Avi)'!$B:$B,Accounting!BO$2)="","",INDEX('2a) Opinion Statement (Avi)'!$B:$B,Accounting!BO$2))</f>
        <v/>
      </c>
      <c r="BP12" s="385" t="str">
        <f>IF(INDEX('2a) Opinion Statement (Avi)'!$B:$B,Accounting!BP$2)="","",INDEX('2a) Opinion Statement (Avi)'!$B:$B,Accounting!BP$2))</f>
        <v/>
      </c>
      <c r="BQ12" s="385" t="str">
        <f>IF(INDEX('2a) Opinion Statement (Avi)'!$B:$B,Accounting!BQ$2)="","",INDEX('2a) Opinion Statement (Avi)'!$B:$B,Accounting!BQ$2))</f>
        <v/>
      </c>
      <c r="BR12" s="385" t="str">
        <f>IF(INDEX('2a) Opinion Statement (Avi)'!$B:$B,Accounting!BR$2)="","",INDEX('2a) Opinion Statement (Avi)'!$B:$B,Accounting!BR$2))</f>
        <v/>
      </c>
      <c r="BS12" s="385" t="str">
        <f>IF(INDEX('2a) Opinion Statement (Avi)'!$B:$B,Accounting!BS$2)="","",INDEX('2a) Opinion Statement (Avi)'!$B:$B,Accounting!BS$2))</f>
        <v/>
      </c>
      <c r="BT12" s="385" t="str">
        <f>IF(INDEX('2a) Opinion Statement (Avi)'!$B:$B,Accounting!BT$2)="","",INDEX('2a) Opinion Statement (Avi)'!$B:$B,Accounting!BT$2))</f>
        <v/>
      </c>
      <c r="BU12" s="385" t="str">
        <f>IF(INDEX('2a) Opinion Statement (Avi)'!$B:$B,Accounting!BU$2)="","",INDEX('2a) Opinion Statement (Avi)'!$B:$B,Accounting!BU$2))</f>
        <v/>
      </c>
      <c r="BV12" s="385" t="str">
        <f>IF(INDEX('2a) Opinion Statement (Avi)'!$B:$B,Accounting!BV$2)="","",INDEX('2a) Opinion Statement (Avi)'!$B:$B,Accounting!BV$2))</f>
        <v/>
      </c>
      <c r="BW12" s="385" t="str">
        <f>IF(INDEX('2a) Opinion Statement (Avi)'!$B:$B,Accounting!BW$2)="","",INDEX('2a) Opinion Statement (Avi)'!$B:$B,Accounting!BW$2))</f>
        <v/>
      </c>
      <c r="BX12" s="385" t="str">
        <f>IF(INDEX('2a) Opinion Statement (Avi)'!$B:$B,Accounting!BX$2)="","",INDEX('2a) Opinion Statement (Avi)'!$B:$B,Accounting!BX$2))</f>
        <v/>
      </c>
      <c r="BY12" s="385" t="str">
        <f>IF(INDEX('2a) Opinion Statement (Avi)'!$B:$B,Accounting!BY$2)="","",INDEX('2a) Opinion Statement (Avi)'!$B:$B,Accounting!BY$2))</f>
        <v/>
      </c>
      <c r="BZ12" s="385" t="str">
        <f>IF(INDEX('2a) Opinion Statement (Avi)'!$B:$B,Accounting!BZ$2)="","",INDEX('2a) Opinion Statement (Avi)'!$B:$B,Accounting!BZ$2))</f>
        <v/>
      </c>
      <c r="CA12" s="385" t="str">
        <f>IF(INDEX('2a) Opinion Statement (Avi)'!$B:$B,Accounting!CA$2)="","",INDEX('2a) Opinion Statement (Avi)'!$B:$B,Accounting!CA$2))</f>
        <v/>
      </c>
      <c r="CB12" s="385" t="str">
        <f>IF(INDEX('2a) Opinion Statement (Avi)'!$B:$B,Accounting!CB$2)="","",INDEX('2a) Opinion Statement (Avi)'!$B:$B,Accounting!CB$2))</f>
        <v/>
      </c>
      <c r="CC12" s="385" t="str">
        <f>IF(INDEX('2a) Opinion Statement (Avi)'!$B:$B,Accounting!CC$2)="","",INDEX('2a) Opinion Statement (Avi)'!$B:$B,Accounting!CC$2))</f>
        <v/>
      </c>
      <c r="CD12" s="385" t="str">
        <f>IF(INDEX('2a) Opinion Statement (Avi)'!$B:$B,Accounting!CD$2)="","",INDEX('2a) Opinion Statement (Avi)'!$B:$B,Accounting!CD$2))</f>
        <v/>
      </c>
      <c r="CE12" s="385" t="str">
        <f>IF(INDEX('2a) Opinion Statement (Avi)'!$B:$B,Accounting!CE$2)="","",INDEX('2a) Opinion Statement (Avi)'!$B:$B,Accounting!CE$2))</f>
        <v/>
      </c>
      <c r="CF12" s="385" t="str">
        <f>IF(INDEX('2a) Opinion Statement (Avi)'!$B:$B,Accounting!CF$2)="","",INDEX('2a) Opinion Statement (Avi)'!$B:$B,Accounting!CF$2))</f>
        <v/>
      </c>
      <c r="CG12" s="385" t="str">
        <f>IF(INDEX('2a) Opinion Statement (Avi)'!$B:$B,Accounting!CG$2)="","",INDEX('2a) Opinion Statement (Avi)'!$B:$B,Accounting!CG$2))</f>
        <v/>
      </c>
      <c r="CH12" s="385" t="str">
        <f>IF(INDEX('2a) Opinion Statement (Avi)'!$B:$B,Accounting!CH$2)="","",INDEX('2a) Opinion Statement (Avi)'!$B:$B,Accounting!CH$2))</f>
        <v/>
      </c>
      <c r="CI12" s="385" t="str">
        <f>IF(INDEX('2a) Opinion Statement (Avi)'!$B:$B,Accounting!CI$2)="","",INDEX('2a) Opinion Statement (Avi)'!$B:$B,Accounting!CI$2))</f>
        <v/>
      </c>
      <c r="CJ12" s="385" t="str">
        <f>IF(INDEX('2a) Opinion Statement (Avi)'!$B:$B,Accounting!CJ$2)="","",INDEX('2a) Opinion Statement (Avi)'!$B:$B,Accounting!CJ$2))</f>
        <v/>
      </c>
      <c r="CK12" s="385" t="str">
        <f>IF(INDEX('2a) Opinion Statement (Avi)'!$B:$B,Accounting!CK$2)="","",INDEX('2a) Opinion Statement (Avi)'!$B:$B,Accounting!CK$2))</f>
        <v/>
      </c>
      <c r="CL12" s="385" t="str">
        <f>IF(INDEX('2a) Opinion Statement (Avi)'!$B:$B,Accounting!CL$2)="","",INDEX('2a) Opinion Statement (Avi)'!$B:$B,Accounting!CL$2))</f>
        <v/>
      </c>
      <c r="CM12" s="385" t="str">
        <f>IF(INDEX('2a) Opinion Statement (Avi)'!$B:$B,Accounting!CM$2)="","",INDEX('2a) Opinion Statement (Avi)'!$B:$B,Accounting!CM$2))</f>
        <v/>
      </c>
      <c r="CN12" s="385" t="str">
        <f>IF(INDEX('2a) Opinion Statement (Avi)'!$B:$B,Accounting!CN$2)="","",INDEX('2a) Opinion Statement (Avi)'!$B:$B,Accounting!CN$2))</f>
        <v/>
      </c>
      <c r="CO12" s="385" t="str">
        <f>IF(INDEX('2a) Opinion Statement (Avi)'!$B:$B,Accounting!CO$2)="","",INDEX('2a) Opinion Statement (Avi)'!$B:$B,Accounting!CO$2))</f>
        <v/>
      </c>
      <c r="CP12" s="385" t="str">
        <f>IF(INDEX('2a) Opinion Statement (Avi)'!$B:$B,Accounting!CP$2)="","",INDEX('2a) Opinion Statement (Avi)'!$B:$B,Accounting!CP$2))</f>
        <v>We have conducted a verification of the greenhouse gas data reported by the above Aircraft Operator in its Annual Emissions Report  as presented above for the EU ETS. On the basis of the verification work undertaken (see Annex 2) these data are fairly stated.</v>
      </c>
      <c r="CQ12" s="385" t="str">
        <f>IF(INDEX('2a) Opinion Statement (Avi)'!$B:$B,Accounting!CQ$2)="","",INDEX('2a) Opinion Statement (Avi)'!$B:$B,Accounting!CQ$2))</f>
        <v xml:space="preserve">We have conducted a verification of the greenhouse gas data reported by the above Aircraft Operator in its Annual Emissions Report as presented above for the EU ETS.   On the basis of the verification work undertaken (see Annex 2) these data are fairly stated, with the exception of: </v>
      </c>
      <c r="CR12" s="385" t="str">
        <f>IF(INDEX('2a) Opinion Statement (Avi)'!$B:$B,Accounting!CR$2)="","",INDEX('2a) Opinion Statement (Avi)'!$B:$B,Accounting!CR$2))</f>
        <v>1.</v>
      </c>
      <c r="CS12" s="385" t="str">
        <f>IF(INDEX('2a) Opinion Statement (Avi)'!$B:$B,Accounting!CS$2)="","",INDEX('2a) Opinion Statement (Avi)'!$B:$B,Accounting!CS$2))</f>
        <v>2.</v>
      </c>
      <c r="CT12" s="385" t="str">
        <f>IF(INDEX('2a) Opinion Statement (Avi)'!$B:$B,Accounting!CT$2)="","",INDEX('2a) Opinion Statement (Avi)'!$B:$B,Accounting!CT$2))</f>
        <v>3.</v>
      </c>
      <c r="CU12" s="385" t="str">
        <f>IF(INDEX('2a) Opinion Statement (Avi)'!$B:$B,Accounting!CU$2)="","",INDEX('2a) Opinion Statement (Avi)'!$B:$B,Accounting!CU$2))</f>
        <v/>
      </c>
      <c r="CV12" s="385" t="str">
        <f>IF(INDEX('2a) Opinion Statement (Avi)'!$B:$B,Accounting!CV$2)="","",INDEX('2a) Opinion Statement (Avi)'!$B:$B,Accounting!CV$2))</f>
        <v/>
      </c>
      <c r="CW12" s="385" t="str">
        <f>IF(INDEX('2a) Opinion Statement (Avi)'!$B:$B,Accounting!CW$2)="","",INDEX('2a) Opinion Statement (Avi)'!$B:$B,Accounting!CW$2))</f>
        <v/>
      </c>
      <c r="CX12" s="385" t="str">
        <f>IF(INDEX('2a) Opinion Statement (Avi)'!$B:$B,Accounting!CX$2)="","",INDEX('2a) Opinion Statement (Avi)'!$B:$B,Accounting!CX$2))</f>
        <v/>
      </c>
      <c r="CY12" s="385" t="str">
        <f>IF(INDEX('2a) Opinion Statement (Avi)'!$B:$B,Accounting!CY$2)="","",INDEX('2a) Opinion Statement (Avi)'!$B:$B,Accounting!CY$2))</f>
        <v/>
      </c>
      <c r="CZ12" s="385" t="str">
        <f>IF(INDEX('2a) Opinion Statement (Avi)'!$B:$B,Accounting!CZ$2)="","",INDEX('2a) Opinion Statement (Avi)'!$B:$B,Accounting!CZ$2))</f>
        <v/>
      </c>
      <c r="DA12" s="385" t="str">
        <f>IF(INDEX('2a) Opinion Statement (Avi)'!$B:$B,Accounting!DA$2)="","",INDEX('2a) Opinion Statement (Avi)'!$B:$B,Accounting!DA$2))</f>
        <v/>
      </c>
      <c r="DB12" s="385" t="str">
        <f>IF(INDEX('2a) Opinion Statement (Avi)'!$B:$B,Accounting!DB$2)="","",INDEX('2a) Opinion Statement (Avi)'!$B:$B,Accounting!DB$2))</f>
        <v>We have conducted a verification of the greenhouse gas data reported by the above Aircraft Operator in its Annual Emissions Report as presented above for the EU ETS.  On the basis of the work undertaken (see Annex 2) these data CANNOT be verified due to - &lt;select/delete as appropriate&gt;</v>
      </c>
      <c r="DC12" s="385" t="str">
        <f>IF(INDEX('2a) Opinion Statement (Avi)'!$B:$B,Accounting!DC$2)="","",INDEX('2a) Opinion Statement (Avi)'!$B:$B,Accounting!DC$2))</f>
        <v>- uncorrected material mis-statement (individual or in aggregate)</v>
      </c>
      <c r="DD12" s="385" t="str">
        <f>IF(INDEX('2a) Opinion Statement (Avi)'!$B:$B,Accounting!DD$2)="","",INDEX('2a) Opinion Statement (Avi)'!$B:$B,Accounting!DD$2))</f>
        <v>- uncorrected material non-conformity (individual or in aggregate)</v>
      </c>
      <c r="DE12" s="385" t="str">
        <f>IF(INDEX('2a) Opinion Statement (Avi)'!$B:$B,Accounting!DE$2)="","",INDEX('2a) Opinion Statement (Avi)'!$B:$B,Accounting!DE$2))</f>
        <v>- limitations in the data or information made available for verification</v>
      </c>
      <c r="DF12" s="385" t="str">
        <f>IF(INDEX('2a) Opinion Statement (Avi)'!$B:$B,Accounting!DF$2)="","",INDEX('2a) Opinion Statement (Avi)'!$B:$B,Accounting!DF$2))</f>
        <v>- limitations of scope due to lack of clarity &amp; or scope of the approved monitoring plan</v>
      </c>
      <c r="DG12" s="385" t="str">
        <f>IF(INDEX('2a) Opinion Statement (Avi)'!$B:$B,Accounting!DG$2)="","",INDEX('2a) Opinion Statement (Avi)'!$B:$B,Accounting!DG$2))</f>
        <v>- the monitoring plan is not approved by the competent authority</v>
      </c>
      <c r="DH12" s="385" t="str">
        <f>IF(INDEX('2a) Opinion Statement (Avi)'!$B:$B,Accounting!DH$2)="","",INDEX('2a) Opinion Statement (Avi)'!$B:$B,Accounting!DH$2))</f>
        <v>- uncorrected material mis-statement (individual or in aggregate)</v>
      </c>
      <c r="DI12" s="385" t="str">
        <f>IF(INDEX('2a) Opinion Statement (Avi)'!$B:$B,Accounting!DI$2)="","",INDEX('2a) Opinion Statement (Avi)'!$B:$B,Accounting!DI$2))</f>
        <v>- uncorrected material non-conformity (individual or in aggregate)</v>
      </c>
      <c r="DJ12" s="385" t="str">
        <f>IF(INDEX('2a) Opinion Statement (Avi)'!$B:$B,Accounting!DJ$2)="","",INDEX('2a) Opinion Statement (Avi)'!$B:$B,Accounting!DJ$2))</f>
        <v/>
      </c>
      <c r="DK12" s="385" t="str">
        <f>IF(INDEX('2a) Opinion Statement (Avi)'!$B:$B,Accounting!DK$2)="","",INDEX('2a) Opinion Statement (Avi)'!$B:$B,Accounting!DK$2))</f>
        <v/>
      </c>
      <c r="DL12" s="385" t="str">
        <f>IF(INDEX('2a) Opinion Statement (Avi)'!$B:$B,Accounting!DL$2)="","",INDEX('2a) Opinion Statement (Avi)'!$B:$B,Accounting!DL$2))</f>
        <v/>
      </c>
      <c r="DM12" s="385" t="str">
        <f>IF(INDEX('2a) Opinion Statement (Avi)'!$B:$B,Accounting!DM$2)="","",INDEX('2a) Opinion Statement (Avi)'!$B:$B,Accounting!DM$2))</f>
        <v/>
      </c>
      <c r="DN12" s="385" t="str">
        <f>IF(INDEX('2a) Opinion Statement (Avi)'!$B:$B,Accounting!DN$2)="","",INDEX('2a) Opinion Statement (Avi)'!$B:$B,Accounting!DN$2))</f>
        <v/>
      </c>
      <c r="DO12" s="385" t="str">
        <f>IF(INDEX('2a) Opinion Statement (Avi)'!$B:$B,Accounting!DO$2)="","",INDEX('2a) Opinion Statement (Avi)'!$B:$B,Accounting!DO$2))</f>
        <v/>
      </c>
      <c r="DP12" s="385" t="str">
        <f>IF(INDEX('2a) Opinion Statement (Avi)'!$B:$B,Accounting!DP$2)="","",INDEX('2a) Opinion Statement (Avi)'!$B:$B,Accounting!DP$2))</f>
        <v/>
      </c>
      <c r="DQ12" s="385" t="str">
        <f>IF(INDEX('2a) Opinion Statement (Avi)'!$B:$B,Accounting!DQ$2)="","",INDEX('2a) Opinion Statement (Avi)'!$B:$B,Accounting!DQ$2))</f>
        <v/>
      </c>
      <c r="DR12" s="385" t="str">
        <f>IF(INDEX('2a) Opinion Statement (Avi)'!$B:$B,Accounting!DR$2)="","",INDEX('2a) Opinion Statement (Avi)'!$B:$B,Accounting!DR$2))</f>
        <v/>
      </c>
      <c r="DS12" s="385" t="str">
        <f>IF(INDEX('2a) Opinion Statement (Avi)'!$B:$B,Accounting!DO$2)="","",INDEX('2a) Opinion Statement (Avi)'!$B:$B,Accounting!DO$2))</f>
        <v/>
      </c>
      <c r="DT12" s="385" t="str">
        <f>IF(INDEX('2a) Opinion Statement (Avi)'!$B:$B,Accounting!DP$2)="","",INDEX('2a) Opinion Statement (Avi)'!$B:$B,Accounting!DP$2))</f>
        <v/>
      </c>
      <c r="DU12" s="385" t="str">
        <f>IF(INDEX('2a) Opinion Statement (Avi)'!$B:$B,Accounting!DQ$2)="","",INDEX('2a) Opinion Statement (Avi)'!$B:$B,Accounting!DQ$2))</f>
        <v/>
      </c>
      <c r="DV12" s="385" t="str">
        <f>IF(INDEX('2a) Opinion Statement (Avi)'!$B:$B,Accounting!DR$2)="","",INDEX('2a) Opinion Statement (Avi)'!$B:$B,Accounting!DR$2))</f>
        <v/>
      </c>
      <c r="DW12" s="385" t="str">
        <f>IF(INDEX('2a) Opinion Statement (Avi)'!$B:$B,Accounting!DS$2)="","",INDEX('2a) Opinion Statement (Avi)'!$B:$B,Accounting!DS$2))</f>
        <v/>
      </c>
      <c r="DX12" s="377"/>
      <c r="DY12" s="388" t="str">
        <f>'Annex 1 - Findings'!$C$69</f>
        <v>-- select --</v>
      </c>
      <c r="DZ12" s="150" t="str">
        <f>'Annex 1 - Findings'!$D$71</f>
        <v>-- select --</v>
      </c>
      <c r="EA12" s="150" t="str">
        <f>'Annex 1 - Findings'!$D$72</f>
        <v>-- select --</v>
      </c>
      <c r="EB12" s="150" t="str">
        <f>'Annex 1 - Findings'!$D$74</f>
        <v>-- select --</v>
      </c>
      <c r="EC12" s="150" t="str">
        <f>'Annex 1 - Findings'!$D$75</f>
        <v>-- select --</v>
      </c>
      <c r="EE12" s="388" t="str">
        <f>'Annex 1 - Findings'!$C$77</f>
        <v>-- select --</v>
      </c>
      <c r="EF12" s="150" t="str">
        <f>'Annex 1 - Findings'!$D$78</f>
        <v>-- select --</v>
      </c>
      <c r="EG12" s="150" t="str">
        <f>'Annex 1 - Findings'!$D$79</f>
        <v>-- select --</v>
      </c>
      <c r="EH12" s="150" t="str">
        <f>'Annex 1 - Findings'!$D$80</f>
        <v>-- select --</v>
      </c>
      <c r="EI12" s="150" t="str">
        <f>'Annex 1 - Findings'!$D$82</f>
        <v>-- select --</v>
      </c>
      <c r="EK12" s="385" t="str">
        <f>IF(INDEX('2a) Opinion Statement (Avi)'!$B:$B,Accounting!EK$2)="","",INDEX('2a) Opinion Statement (Avi)'!$B:$B,Accounting!EK$2))</f>
        <v>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v>
      </c>
      <c r="EL12" s="385" t="str">
        <f>IF(INDEX('2a) Opinion Statement (Avi)'!$B:$B,Accounting!EL$2)="","",INDEX('2a) Opinion Statement (Avi)'!$B:$B,Accounting!EL$2))</f>
        <v xml:space="preserve">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 with the exception of: </v>
      </c>
      <c r="EM12" s="385" t="str">
        <f>IF(INDEX('2a) Opinion Statement (Avi)'!$B:$B,Accounting!EM$2)="","",INDEX('2a) Opinion Statement (Avi)'!$B:$B,Accounting!EM$2))</f>
        <v>1.</v>
      </c>
      <c r="EN12" s="385" t="str">
        <f>IF(INDEX('2a) Opinion Statement (Avi)'!$B:$B,Accounting!EN$2)="","",INDEX('2a) Opinion Statement (Avi)'!$B:$B,Accounting!EN$2))</f>
        <v>2.</v>
      </c>
      <c r="EO12" s="385" t="str">
        <f>IF(INDEX('2a) Opinion Statement (Avi)'!$B:$B,Accounting!EO$2)="","",INDEX('2a) Opinion Statement (Avi)'!$B:$B,Accounting!EO$2))</f>
        <v>3.</v>
      </c>
      <c r="EP12" s="385" t="str">
        <f>IF(INDEX('2a) Opinion Statement (Avi)'!$B:$B,Accounting!EP$2)="","",INDEX('2a) Opinion Statement (Avi)'!$B:$B,Accounting!EP$2))</f>
        <v/>
      </c>
      <c r="EQ12" s="385" t="str">
        <f>IF(INDEX('2a) Opinion Statement (Avi)'!$B:$B,Accounting!EQ$2)="","",INDEX('2a) Opinion Statement (Avi)'!$B:$B,Accounting!EQ$2))</f>
        <v/>
      </c>
      <c r="ER12" s="385" t="str">
        <f>IF(INDEX('2a) Opinion Statement (Avi)'!$B:$B,Accounting!ER$2)="","",INDEX('2a) Opinion Statement (Avi)'!$B:$B,Accounting!ER$2))</f>
        <v/>
      </c>
      <c r="ES12" s="385" t="str">
        <f>IF(INDEX('2a) Opinion Statement (Avi)'!$B:$B,Accounting!ES$2)="","",INDEX('2a) Opinion Statement (Avi)'!$B:$B,Accounting!ES$2))</f>
        <v/>
      </c>
      <c r="ET12" s="385" t="str">
        <f>IF(INDEX('2a) Opinion Statement (Avi)'!$B:$B,Accounting!ET$2)="","",INDEX('2a) Opinion Statement (Avi)'!$B:$B,Accounting!ET$2))</f>
        <v/>
      </c>
      <c r="EU12" s="385" t="str">
        <f>IF(INDEX('2a) Opinion Statement (Avi)'!$B:$B,Accounting!EU$2)="","",INDEX('2a) Opinion Statement (Avi)'!$B:$B,Accounting!EU$2))</f>
        <v/>
      </c>
      <c r="EV12" s="385" t="str">
        <f>IF(INDEX('2a) Opinion Statement (Avi)'!$B:$B,Accounting!EV$2)="","",INDEX('2a) Opinion Statement (Avi)'!$B:$B,Accounting!EV$2))</f>
        <v/>
      </c>
      <c r="EW12" s="385" t="str">
        <f>IF(INDEX('2a) Opinion Statement (Avi)'!$B:$B,Accounting!EW$2)="","",INDEX('2a) Opinion Statement (Avi)'!$B:$B,Accounting!EW$2))</f>
        <v>We have conducted a verification of the greenhouse gas data reported by the above Aircraft Operator in its Annual Emissions Report containing the combined data as presented above for the EU ETS and Swiss ETS.  On the basis of the work undertaken (see Annex 2) these data CANNOT be verified due to - &lt;select/delete as appropriate&gt;</v>
      </c>
      <c r="EX12" s="385" t="str">
        <f>IF(INDEX('2a) Opinion Statement (Avi)'!$B:$B,Accounting!EX$2)="","",INDEX('2a) Opinion Statement (Avi)'!$B:$B,Accounting!EX$2))</f>
        <v>- uncorrected material mis-statement (individual or in aggregate)</v>
      </c>
      <c r="EY12" s="385" t="str">
        <f>IF(INDEX('2a) Opinion Statement (Avi)'!$B:$B,Accounting!EY$2)="","",INDEX('2a) Opinion Statement (Avi)'!$B:$B,Accounting!EY$2))</f>
        <v>- uncorrected material non-conformity (individual or in aggregate)</v>
      </c>
      <c r="EZ12" s="385" t="str">
        <f>IF(INDEX('2a) Opinion Statement (Avi)'!$B:$B,Accounting!EZ$2)="","",INDEX('2a) Opinion Statement (Avi)'!$B:$B,Accounting!EZ$2))</f>
        <v>- limitations in the data or information made available for verification</v>
      </c>
      <c r="FA12" s="385" t="str">
        <f>IF(INDEX('2a) Opinion Statement (Avi)'!$B:$B,Accounting!FA$2)="","",INDEX('2a) Opinion Statement (Avi)'!$B:$B,Accounting!FA$2))</f>
        <v>- limitations of scope due to lack of clarity &amp; or scope of the approved monitoring plan</v>
      </c>
      <c r="FB12" s="385" t="str">
        <f>IF(INDEX('2a) Opinion Statement (Avi)'!$B:$B,Accounting!FB$2)="","",INDEX('2a) Opinion Statement (Avi)'!$B:$B,Accounting!FB$2))</f>
        <v>- the monitoring plan is not approved by the competent authority</v>
      </c>
      <c r="FD12" s="385" t="str">
        <f>IF(INDEX('2a) Opinion Statement (Avi)'!$B:$B,Accounting!FD$2)="","",INDEX('2a) Opinion Statement (Avi)'!$B:$B,Accounting!FD$2))</f>
        <v>We have conducted a verification of the greenhouse gas data reported by the above Aircraft Operator in its Annual Emissions Report as presented above for the Swiss ETS. On the basis of the verification work undertaken (see Annex 2) these data are fairly stated.</v>
      </c>
      <c r="FE12" s="385" t="str">
        <f>IF(INDEX('2a) Opinion Statement (Avi)'!$B:$B,Accounting!FE$2)="","",INDEX('2a) Opinion Statement (Avi)'!$B:$B,Accounting!FE$2))</f>
        <v xml:space="preserve">We have conducted a verification of the greenhouse gas data reported by the above Aircraft Operator in its Annual Emissions Report as presented above for the Swiss ETS.   On the basis of the verification work undertaken (see Annex 2) these data are fairly stated, with the exception of: </v>
      </c>
      <c r="FF12" s="385" t="str">
        <f>IF(INDEX('2a) Opinion Statement (Avi)'!$B:$B,Accounting!FF$2)="","",INDEX('2a) Opinion Statement (Avi)'!$B:$B,Accounting!FF$2))</f>
        <v>1.</v>
      </c>
      <c r="FG12" s="385" t="str">
        <f>IF(INDEX('2a) Opinion Statement (Avi)'!$B:$B,Accounting!FG$2)="","",INDEX('2a) Opinion Statement (Avi)'!$B:$B,Accounting!FG$2))</f>
        <v>2.</v>
      </c>
      <c r="FH12" s="385" t="str">
        <f>IF(INDEX('2a) Opinion Statement (Avi)'!$B:$B,Accounting!FH$2)="","",INDEX('2a) Opinion Statement (Avi)'!$B:$B,Accounting!FH$2))</f>
        <v>3.</v>
      </c>
      <c r="FI12" s="385" t="str">
        <f>IF(INDEX('2a) Opinion Statement (Avi)'!$B:$B,Accounting!FI$2)="","",INDEX('2a) Opinion Statement (Avi)'!$B:$B,Accounting!FI$2))</f>
        <v/>
      </c>
      <c r="FJ12" s="385" t="str">
        <f>IF(INDEX('2a) Opinion Statement (Avi)'!$B:$B,Accounting!FJ$2)="","",INDEX('2a) Opinion Statement (Avi)'!$B:$B,Accounting!FJ$2))</f>
        <v/>
      </c>
      <c r="FK12" s="385" t="str">
        <f>IF(INDEX('2a) Opinion Statement (Avi)'!$B:$B,Accounting!FK$2)="","",INDEX('2a) Opinion Statement (Avi)'!$B:$B,Accounting!FK$2))</f>
        <v/>
      </c>
      <c r="FL12" s="385" t="str">
        <f>IF(INDEX('2a) Opinion Statement (Avi)'!$B:$B,Accounting!FL$2)="","",INDEX('2a) Opinion Statement (Avi)'!$B:$B,Accounting!FL$2))</f>
        <v/>
      </c>
      <c r="FM12" s="385" t="str">
        <f>IF(INDEX('2a) Opinion Statement (Avi)'!$B:$B,Accounting!FM$2)="","",INDEX('2a) Opinion Statement (Avi)'!$B:$B,Accounting!FM$2))</f>
        <v/>
      </c>
      <c r="FN12" s="385" t="str">
        <f>IF(INDEX('2a) Opinion Statement (Avi)'!$B:$B,Accounting!FN$2)="","",INDEX('2a) Opinion Statement (Avi)'!$B:$B,Accounting!FN$2))</f>
        <v/>
      </c>
      <c r="FO12" s="385" t="str">
        <f>IF(INDEX('2a) Opinion Statement (Avi)'!$B:$B,Accounting!FO$2)="","",INDEX('2a) Opinion Statement (Avi)'!$B:$B,Accounting!FO$2))</f>
        <v/>
      </c>
      <c r="FP12" s="385" t="str">
        <f>IF(INDEX('2a) Opinion Statement (Avi)'!$B:$B,Accounting!FP$2)="","",INDEX('2a) Opinion Statement (Avi)'!$B:$B,Accounting!FP$2))</f>
        <v>We have conducted a verification of the greenhouse gas data reported by the above Aircraft Operator in its Annual Emissions Report  as presented above for the Swiss ETS.  On the basis of the work undertaken (see Annex 2) these data CANNOT be verified due to - &lt;select/delete as appropriate&gt;</v>
      </c>
      <c r="FQ12" s="385" t="str">
        <f>IF(INDEX('2a) Opinion Statement (Avi)'!$B:$B,Accounting!FQ$2)="","",INDEX('2a) Opinion Statement (Avi)'!$B:$B,Accounting!FQ$2))</f>
        <v>- uncorrected material mis-statement (individual or in aggregate)</v>
      </c>
      <c r="FR12" s="385" t="str">
        <f>IF(INDEX('2a) Opinion Statement (Avi)'!$B:$B,Accounting!FR$2)="","",INDEX('2a) Opinion Statement (Avi)'!$B:$B,Accounting!FR$2))</f>
        <v>- uncorrected material non-conformity (individual or in aggregate)</v>
      </c>
      <c r="FS12" s="385" t="str">
        <f>IF(INDEX('2a) Opinion Statement (Avi)'!$B:$B,Accounting!FS$2)="","",INDEX('2a) Opinion Statement (Avi)'!$B:$B,Accounting!FS$2))</f>
        <v>- limitations in the data or information made available for verification</v>
      </c>
      <c r="FT12" s="385" t="str">
        <f>IF(INDEX('2a) Opinion Statement (Avi)'!$B:$B,Accounting!FT$2)="","",INDEX('2a) Opinion Statement (Avi)'!$B:$B,Accounting!FT$2))</f>
        <v>- limitations of scope due to lack of clarity &amp; or scope of the approved monitoring plan</v>
      </c>
      <c r="FU12" s="385" t="str">
        <f>IF(INDEX('2a) Opinion Statement (Avi)'!$B:$B,Accounting!FU$2)="","",INDEX('2a) Opinion Statement (Avi)'!$B:$B,Accounting!FU$2))</f>
        <v>- the monitoring plan is not approved by the competent authority</v>
      </c>
      <c r="FW12" s="385" t="str">
        <f>IF(INDEX('2a) Opinion Statement (Avi)'!$C:$C,Accounting!FW$2+1)="","",INDEX('2a) Opinion Statement (Avi)'!$C:$C,Accounting!FW$2+1))</f>
        <v/>
      </c>
      <c r="FX12" s="385" t="str">
        <f>IF(INDEX('2a) Opinion Statement (Avi)'!$C:$C,Accounting!FX$2)="","",INDEX('2a) Opinion Statement (Avi)'!$C:$C,Accounting!FX$2))</f>
        <v/>
      </c>
      <c r="FY12" s="385" t="str">
        <f>IF(INDEX('2a) Opinion Statement (Avi)'!$C:$C,Accounting!FY$2)="","",INDEX('2a) Opinion Statement (Avi)'!$C:$C,Accounting!FY$2))</f>
        <v/>
      </c>
      <c r="FZ12" s="385" t="str">
        <f>IF(INDEX('2a) Opinion Statement (Avi)'!$C:$C,Accounting!FZ$2)="","",INDEX('2a) Opinion Statement (Avi)'!$C:$C,Accounting!FZ$2))</f>
        <v/>
      </c>
      <c r="GA12" s="385" t="str">
        <f>IF(INDEX('2a) Opinion Statement (Avi)'!$C:$C,Accounting!GA$2)="","",INDEX('2a) Opinion Statement (Avi)'!$C:$C,Accounting!GA$2))</f>
        <v/>
      </c>
      <c r="GB12" s="385" t="str">
        <f>IF(INDEX('2a) Opinion Statement (Avi)'!$C:$C,Accounting!GB$2)="","",INDEX('2a) Opinion Statement (Avi)'!$C:$C,Accounting!GB$2))</f>
        <v/>
      </c>
      <c r="GC12" s="385" t="str">
        <f>IF(INDEX('2a) Opinion Statement (Avi)'!$C:$C,Accounting!GC$2)="","",INDEX('2a) Opinion Statement (Avi)'!$C:$C,Accounting!GC$2))</f>
        <v/>
      </c>
      <c r="GD12" s="385" t="str">
        <f>IF(INDEX('2a) Opinion Statement (Avi)'!$C:$C,Accounting!GD$2)="","",INDEX('2a) Opinion Statement (Avi)'!$C:$C,Accounting!GD$2))</f>
        <v/>
      </c>
      <c r="GE12" s="385" t="str">
        <f>IF(INDEX('2a) Opinion Statement (Avi)'!$C:$C,Accounting!GE$2)="","",INDEX('2a) Opinion Statement (Avi)'!$C:$C,Accounting!GE$2))</f>
        <v/>
      </c>
      <c r="GF12" s="385" t="str">
        <f>IF(INDEX('2a) Opinion Statement (Avi)'!$C:$C,Accounting!GF$2)="","",INDEX('2a) Opinion Statement (Avi)'!$C:$C,Accounting!GF$2))</f>
        <v/>
      </c>
      <c r="GG12" s="385" t="str">
        <f>IF(INDEX('2a) Opinion Statement (Avi)'!$C:$C,Accounting!GG$2)="","",INDEX('2a) Opinion Statement (Avi)'!$C:$C,Accounting!GG$2))</f>
        <v/>
      </c>
      <c r="GH12" s="385" t="str">
        <f>IF(INDEX('2a) Opinion Statement (Avi)'!$C:$C,Accounting!GH$2)="","",INDEX('2a) Opinion Statement (Avi)'!$C:$C,Accounting!GH$2))</f>
        <v/>
      </c>
      <c r="GI12" s="385" t="str">
        <f>IF(INDEX('2a) Opinion Statement (Avi)'!$C:$C,Accounting!GI$2)="","",INDEX('2a) Opinion Statement (Avi)'!$C:$C,Accounting!GI$2))</f>
        <v/>
      </c>
      <c r="GJ12" s="385" t="str">
        <f>IF(INDEX('2a) Opinion Statement (Avi)'!$C:$C,Accounting!GJ$2)="","",INDEX('2a) Opinion Statement (Avi)'!$C:$C,Accounting!GJ$2))</f>
        <v/>
      </c>
      <c r="GK12" s="385" t="str">
        <f>IF(INDEX('2a) Opinion Statement (Avi)'!$C:$C,Accounting!GK$2)="","",INDEX('2a) Opinion Statement (Avi)'!$C:$C,Accounting!GK$2))</f>
        <v/>
      </c>
      <c r="GL12" s="385" t="str">
        <f>IF(INDEX('2a) Opinion Statement (Avi)'!$C:$C,Accounting!GL$2)="","",INDEX('2a) Opinion Statement (Avi)'!$C:$C,Accounting!GL$2))</f>
        <v/>
      </c>
      <c r="GM12" s="385" t="str">
        <f>IF(INDEX('2a) Opinion Statement (Avi)'!$C:$C,Accounting!GM$2)="","",INDEX('2a) Opinion Statement (Avi)'!$C:$C,Accounting!GM$2))</f>
        <v/>
      </c>
      <c r="GN12" s="385" t="str">
        <f>IF(INDEX('2a) Opinion Statement (Avi)'!$C:$C,Accounting!GN$2)="","",INDEX('2a) Opinion Statement (Avi)'!$C:$C,Accounting!GN$2))</f>
        <v/>
      </c>
      <c r="GO12" s="385" t="str">
        <f>IF(INDEX('2a) Opinion Statement (Avi)'!$C:$C,Accounting!GO$2)="","",INDEX('2a) Opinion Statement (Avi)'!$C:$C,Accounting!GO$2))</f>
        <v/>
      </c>
      <c r="GP12" s="385" t="str">
        <f>IF(INDEX('2a) Opinion Statement (Avi)'!$C:$C,Accounting!GP$2)="","",INDEX('2a) Opinion Statement (Avi)'!$C:$C,Accounting!GP$2))</f>
        <v/>
      </c>
      <c r="GQ12" s="385" t="str">
        <f>IF(INDEX('2a) Opinion Statement (Avi)'!$C:$C,Accounting!GQ$2)="","",INDEX('2a) Opinion Statement (Avi)'!$C:$C,Accounting!GQ$2))</f>
        <v/>
      </c>
      <c r="GR12" s="385" t="str">
        <f>IF(INDEX('2a) Opinion Statement (Avi)'!$C:$C,Accounting!GR$2)="","",INDEX('2a) Opinion Statement (Avi)'!$C:$C,Accounting!GR$2))</f>
        <v/>
      </c>
      <c r="GS12" s="385" t="str">
        <f>IF(INDEX('2a) Opinion Statement (Avi)'!$C:$C,Accounting!GS$2)="","",INDEX('2a) Opinion Statement (Avi)'!$C:$C,Accounting!GS$2))</f>
        <v/>
      </c>
      <c r="GT12" s="385" t="str">
        <f>IF(INDEX('2a) Opinion Statement (Avi)'!$C:$C,Accounting!GT$2)="","",INDEX('2a) Opinion Statement (Avi)'!$C:$C,Accounting!GT$2))</f>
        <v/>
      </c>
      <c r="GU12" s="385" t="str">
        <f>IF(INDEX('2a) Opinion Statement (Avi)'!$C:$C,Accounting!GU$2)="","",INDEX('2a) Opinion Statement (Avi)'!$C:$C,Accounting!GU$2))</f>
        <v/>
      </c>
      <c r="GV12" s="385" t="str">
        <f>IF(INDEX('2a) Opinion Statement (Avi)'!$C:$C,Accounting!GV$2)="","",INDEX('2a) Opinion Statement (Avi)'!$C:$C,Accounting!GV$2))</f>
        <v/>
      </c>
      <c r="GW12" s="385" t="str">
        <f>IF(INDEX('2a) Opinion Statement (Avi)'!$C:$C,Accounting!GW$2)="","",INDEX('2a) Opinion Statement (Avi)'!$C:$C,Accounting!GW$2))</f>
        <v/>
      </c>
      <c r="GX12" s="385" t="str">
        <f>IF(INDEX('2a) Opinion Statement (Avi)'!$C:$C,Accounting!GX$2)="","",INDEX('2a) Opinion Statement (Avi)'!$C:$C,Accounting!GX$2))</f>
        <v/>
      </c>
      <c r="GY12" s="385" t="str">
        <f>IF(INDEX('2a) Opinion Statement (Avi)'!$C:$C,Accounting!GY$2)="","",INDEX('2a) Opinion Statement (Avi)'!$C:$C,Accounting!GY$2))</f>
        <v/>
      </c>
      <c r="GZ12" s="385" t="str">
        <f>IF(INDEX('2a) Opinion Statement (Avi)'!$C:$C,Accounting!GZ$2)="","",INDEX('2a) Opinion Statement (Avi)'!$C:$C,Accounting!GZ$2))</f>
        <v/>
      </c>
      <c r="HA12" s="385" t="str">
        <f>IF(INDEX('2a) Opinion Statement (Avi)'!$C:$C,Accounting!HA$2)="","",INDEX('2a) Opinion Statement (Avi)'!$C:$C,Accounting!HA$2))</f>
        <v/>
      </c>
      <c r="HB12" s="385" t="str">
        <f>IF(INDEX('2a) Opinion Statement (Avi)'!$C:$C,Accounting!HB$2)="","",INDEX('2a) Opinion Statement (Avi)'!$C:$C,Accounting!HB$2))</f>
        <v/>
      </c>
      <c r="HC12" s="385" t="str">
        <f>IF(INDEX('2a) Opinion Statement (Avi)'!$C:$C,Accounting!HC$2)="","",INDEX('2a) Opinion Statement (Avi)'!$C:$C,Accounting!HC$2))</f>
        <v/>
      </c>
      <c r="HD12" s="385" t="str">
        <f>IF(INDEX('2a) Opinion Statement (Avi)'!$C:$C,Accounting!HD$2)="","",INDEX('2a) Opinion Statement (Avi)'!$C:$C,Accounting!HD$2))</f>
        <v/>
      </c>
      <c r="HE12" s="385" t="str">
        <f>IF(INDEX('2a) Opinion Statement (Avi)'!$C:$C,Accounting!HE$2)="","",INDEX('2a) Opinion Statement (Avi)'!$C:$C,Accounting!HE$2))</f>
        <v/>
      </c>
      <c r="HF12" s="385" t="str">
        <f>IF(INDEX('2a) Opinion Statement (Avi)'!$C:$C,Accounting!HF$2)="","",INDEX('2a) Opinion Statement (Avi)'!$C:$C,Accounting!HF$2))</f>
        <v/>
      </c>
      <c r="HG12" s="385" t="str">
        <f>IF(INDEX('2a) Opinion Statement (Avi)'!$C:$C,Accounting!HG$2)="","",INDEX('2a) Opinion Statement (Avi)'!$C:$C,Accounting!HG$2))</f>
        <v/>
      </c>
      <c r="HH12" s="385" t="str">
        <f>IF(INDEX('2a) Opinion Statement (Avi)'!$C:$C,Accounting!HH$2)="","",INDEX('2a) Opinion Statement (Avi)'!$C:$C,Accounting!HH$2))</f>
        <v/>
      </c>
      <c r="HI12" s="385" t="str">
        <f>IF(INDEX('2a) Opinion Statement (Avi)'!$C:$C,Accounting!HI$2)="","",INDEX('2a) Opinion Statement (Avi)'!$C:$C,Accounting!HI$2))</f>
        <v/>
      </c>
      <c r="HJ12" s="385" t="str">
        <f>IF(INDEX('2a) Opinion Statement (Avi)'!$C:$C,Accounting!HJ$2)="","",INDEX('2a) Opinion Statement (Avi)'!$C:$C,Accounting!HJ$2))</f>
        <v/>
      </c>
      <c r="HK12" s="385" t="str">
        <f>IF(INDEX('2a) Opinion Statement (Avi)'!$C:$C,Accounting!HK$2)="","",INDEX('2a) Opinion Statement (Avi)'!$C:$C,Accounting!HK$2))</f>
        <v/>
      </c>
    </row>
    <row r="13" spans="1:219" ht="26.25" hidden="1" outlineLevel="1" x14ac:dyDescent="0.2">
      <c r="M13" s="377"/>
      <c r="DJ13" s="395"/>
      <c r="EA13" s="377"/>
    </row>
    <row r="14" spans="1:219" ht="26.25" hidden="1" outlineLevel="1" x14ac:dyDescent="0.2">
      <c r="B14" s="377" t="str">
        <f>Translations!$B$614</f>
        <v>Findings</v>
      </c>
      <c r="X14" s="376" t="s">
        <v>68</v>
      </c>
      <c r="Y14" s="376" t="s">
        <v>68</v>
      </c>
      <c r="Z14" s="376" t="s">
        <v>68</v>
      </c>
      <c r="AA14" s="376" t="s">
        <v>68</v>
      </c>
      <c r="AB14" s="376" t="s">
        <v>68</v>
      </c>
      <c r="AC14" s="376" t="s">
        <v>68</v>
      </c>
      <c r="AD14" s="376" t="s">
        <v>68</v>
      </c>
    </row>
    <row r="15" spans="1:219" ht="50.25" hidden="1" customHeight="1" outlineLevel="1" x14ac:dyDescent="0.2">
      <c r="B15" s="1040" t="str">
        <f>IF(B7="",B10,B5)</f>
        <v xml:space="preserve">Unique ID: </v>
      </c>
      <c r="C15" s="1040" t="str">
        <f>IF(B12="",C5,C10)</f>
        <v xml:space="preserve">Name of Operator: </v>
      </c>
      <c r="D15" s="1040" t="str">
        <f>IF(B12="",D5,D10)</f>
        <v>Name of Installation:</v>
      </c>
      <c r="E15" s="1040" t="str">
        <f>IF(E7="",E10,E5)</f>
        <v>Reporting Year:</v>
      </c>
      <c r="F15" s="1047" t="str">
        <f>'Annex 1 - Findings'!A6</f>
        <v>A.</v>
      </c>
      <c r="G15" s="1040" t="str">
        <f>'Annex 1 - Findings'!C6</f>
        <v>Uncorrected Misstatements that were not corrected before issuance of the verification report</v>
      </c>
      <c r="H15" s="1040"/>
      <c r="I15" s="1045" t="str">
        <f>'Annex 1 - Findings'!A18</f>
        <v>B.</v>
      </c>
      <c r="J15" s="1040" t="str">
        <f>'Annex 1 - Findings'!C18</f>
        <v>Uncorrected Non-conformities with approved Monitoring Plan</v>
      </c>
      <c r="K15" s="1040"/>
      <c r="L15" s="1045" t="str">
        <f>'Annex 1 - Findings'!A31</f>
        <v>C.</v>
      </c>
      <c r="M15" s="1040" t="str">
        <f>'Annex 1 - Findings'!C31</f>
        <v>Uncorrected Non-compliances with MRR which were identified during verification</v>
      </c>
      <c r="N15" s="1040"/>
      <c r="O15" s="1045" t="str">
        <f>'Annex 1 - Findings'!A43</f>
        <v>D.</v>
      </c>
      <c r="P15" s="1035" t="str">
        <f>'Annex 1 - Findings'!C43</f>
        <v xml:space="preserve">Recommended Improvements, if any </v>
      </c>
      <c r="Q15" s="1045" t="str">
        <f>'Annex 1 - Findings'!A55</f>
        <v>E.</v>
      </c>
      <c r="R15" s="1035" t="str">
        <f>'Annex 1 - Findings'!C55</f>
        <v>Prior year Non-conformities that have NOT been resolved.  
Any prior year Non-conformities reported in the previous Verification Report that have been resolved do not need to be listed here.</v>
      </c>
      <c r="S15" s="1035" t="str">
        <f>'Annex 3 - Changes '!A6</f>
        <v>A) approved by the Competent Authority but which have NOT been incorporated within a re-issued Permit/ Monitoring Plan at completion of verification</v>
      </c>
      <c r="T15" s="1035"/>
      <c r="U15" s="1035" t="str">
        <f>'Annex 3 - Changes '!A20</f>
        <v>B) identified by the verifier and which have NOT been reported by 31 December of the reporting year</v>
      </c>
      <c r="V15" s="1035"/>
      <c r="W15" s="392" t="str">
        <f>Translations!$B$570</f>
        <v>Scheme:</v>
      </c>
      <c r="X15" s="1045" t="str">
        <f>F15&amp;$W$15</f>
        <v>A.Scheme:</v>
      </c>
      <c r="Y15" s="1045" t="str">
        <f>I15&amp;$W$15</f>
        <v>B.Scheme:</v>
      </c>
      <c r="Z15" s="1045" t="str">
        <f>L15&amp;$W$15</f>
        <v>C.Scheme:</v>
      </c>
      <c r="AA15" s="1045" t="str">
        <f>O15&amp;$W$15</f>
        <v>D.Scheme:</v>
      </c>
      <c r="AB15" s="1045" t="str">
        <f>Q15&amp;$W$15</f>
        <v>E.Scheme:</v>
      </c>
      <c r="AC15" s="1045" t="str">
        <f>$W$15 &amp; " " &amp; LEFT(S15,2)</f>
        <v>Scheme: A)</v>
      </c>
      <c r="AD15" s="1045" t="str">
        <f>$W$15 &amp; " " &amp; LEFT(U15,2)</f>
        <v>Scheme: B)</v>
      </c>
    </row>
    <row r="16" spans="1:219" hidden="1" outlineLevel="1" x14ac:dyDescent="0.2">
      <c r="B16" s="1040"/>
      <c r="C16" s="1040"/>
      <c r="D16" s="1040"/>
      <c r="E16" s="1040"/>
      <c r="F16" s="1047"/>
      <c r="G16" s="382"/>
      <c r="H16" s="380" t="str">
        <f>'Annex 1 - Findings'!D6</f>
        <v>Material?</v>
      </c>
      <c r="I16" s="1046"/>
      <c r="J16" s="382"/>
      <c r="K16" s="380" t="str">
        <f>'Annex 1 - Findings'!D19</f>
        <v>Material?</v>
      </c>
      <c r="L16" s="1046"/>
      <c r="M16" s="382"/>
      <c r="N16" s="380" t="str">
        <f>'Annex 1 - Findings'!D31</f>
        <v>Material?</v>
      </c>
      <c r="O16" s="1046"/>
      <c r="P16" s="1044"/>
      <c r="Q16" s="1046"/>
      <c r="R16" s="1044"/>
      <c r="S16" s="1044"/>
      <c r="T16" s="1044"/>
      <c r="U16" s="1044"/>
      <c r="V16" s="1044"/>
      <c r="X16" s="1046"/>
      <c r="Y16" s="1046"/>
      <c r="Z16" s="1046"/>
      <c r="AA16" s="1046"/>
      <c r="AB16" s="1046"/>
      <c r="AC16" s="1046"/>
      <c r="AD16" s="1046"/>
      <c r="CZ16" s="620"/>
    </row>
    <row r="17" spans="1:126" hidden="1" outlineLevel="1" x14ac:dyDescent="0.2">
      <c r="A17" s="96"/>
      <c r="B17" s="393" t="str">
        <f>IF(B7="",B12,B7)</f>
        <v/>
      </c>
      <c r="C17" s="393" t="str">
        <f>IF(C7="",C12,C7)</f>
        <v/>
      </c>
      <c r="D17" s="393" t="str">
        <f>IF(D7="",D12,D7)</f>
        <v/>
      </c>
      <c r="E17" s="393" t="str">
        <f>IF(E7="",E12,E7)</f>
        <v/>
      </c>
      <c r="F17" s="151" t="str">
        <f>'Annex 1 - Findings'!A7</f>
        <v>A1</v>
      </c>
      <c r="G17" s="148" t="str">
        <f>IF('Annex 1 - Findings'!C7="","",'Annex 1 - Findings'!C7)</f>
        <v/>
      </c>
      <c r="H17" s="152" t="str">
        <f>'Annex 1 - Findings'!D7</f>
        <v>-- select --</v>
      </c>
      <c r="I17" s="151" t="str">
        <f>'Annex 1 - Findings'!A20</f>
        <v>B1</v>
      </c>
      <c r="J17" s="148" t="str">
        <f>IF('Annex 1 - Findings'!C20="","",'Annex 1 - Findings'!C20)</f>
        <v/>
      </c>
      <c r="K17" s="152" t="str">
        <f>'Annex 1 - Findings'!D20</f>
        <v>-- select --</v>
      </c>
      <c r="L17" s="151" t="str">
        <f>'Annex 1 - Findings'!A32</f>
        <v>C1</v>
      </c>
      <c r="M17" s="148" t="str">
        <f>IF('Annex 1 - Findings'!C32="","",'Annex 1 - Findings'!C32)</f>
        <v/>
      </c>
      <c r="N17" s="152" t="str">
        <f>'Annex 1 - Findings'!D32</f>
        <v>-- select --</v>
      </c>
      <c r="O17" s="151" t="str">
        <f>'Annex 1 - Findings'!A44</f>
        <v>D1</v>
      </c>
      <c r="P17" s="148" t="str">
        <f>IF('Annex 1 - Findings'!C44="","",'Annex 1 - Findings'!C44)</f>
        <v/>
      </c>
      <c r="Q17" s="151" t="str">
        <f>'Annex 1 - Findings'!A56</f>
        <v>E1</v>
      </c>
      <c r="R17" s="153" t="str">
        <f>IF('Annex 1 - Findings'!C56="","",'Annex 1 - Findings'!C56)</f>
        <v/>
      </c>
      <c r="S17" s="154">
        <f>'Annex 3 - Changes '!A8</f>
        <v>1</v>
      </c>
      <c r="T17" s="148" t="str">
        <f>IF('Annex 3 - Changes '!C8="","",'Annex 3 - Changes '!C8)</f>
        <v/>
      </c>
      <c r="U17" s="154">
        <f>'Annex 3 - Changes '!A22</f>
        <v>1</v>
      </c>
      <c r="V17" s="148" t="str">
        <f>IF('Annex 3 - Changes '!C22="","",'Annex 3 - Changes '!C22)</f>
        <v/>
      </c>
      <c r="X17" s="148" t="str">
        <f>IF('Annex 1 - Findings'!B7="","",'Annex 1 - Findings'!B7)</f>
        <v>-- select --</v>
      </c>
      <c r="Y17" s="148" t="str">
        <f>IF('Annex 1 - Findings'!B20="","",'Annex 1 - Findings'!B20)</f>
        <v>-- select --</v>
      </c>
      <c r="Z17" s="148" t="str">
        <f>IF('Annex 1 - Findings'!B32="","",'Annex 1 - Findings'!B32)</f>
        <v>-- select --</v>
      </c>
      <c r="AA17" s="148" t="str">
        <f>IF('Annex 1 - Findings'!B44="","",'Annex 1 - Findings'!B44)</f>
        <v>-- select --</v>
      </c>
      <c r="AB17" s="153" t="str">
        <f>IF('Annex 1 - Findings'!B56="","",'Annex 1 - Findings'!B56)</f>
        <v>-- select --</v>
      </c>
      <c r="AC17" s="148" t="str">
        <f>IF('Annex 3 - Changes '!B8="","",'Annex 3 - Changes '!B8)</f>
        <v>-- select --</v>
      </c>
      <c r="AD17" s="148" t="str">
        <f>IF('Annex 3 - Changes '!B22="","",'Annex 3 - Changes '!B22)</f>
        <v>-- select --</v>
      </c>
      <c r="CZ17" s="620"/>
    </row>
    <row r="18" spans="1:126" hidden="1" outlineLevel="1" x14ac:dyDescent="0.2">
      <c r="B18" s="393" t="str">
        <f>B17</f>
        <v/>
      </c>
      <c r="C18" s="393" t="str">
        <f t="shared" ref="C18:E26" si="9">C17</f>
        <v/>
      </c>
      <c r="D18" s="393" t="str">
        <f t="shared" si="9"/>
        <v/>
      </c>
      <c r="E18" s="393" t="str">
        <f t="shared" si="9"/>
        <v/>
      </c>
      <c r="F18" s="151" t="str">
        <f>'Annex 1 - Findings'!A8</f>
        <v>A2</v>
      </c>
      <c r="G18" s="148" t="str">
        <f>IF('Annex 1 - Findings'!C8="","",'Annex 1 - Findings'!C8)</f>
        <v/>
      </c>
      <c r="H18" s="152" t="str">
        <f>'Annex 1 - Findings'!D8</f>
        <v>-- select --</v>
      </c>
      <c r="I18" s="151" t="str">
        <f>'Annex 1 - Findings'!A21</f>
        <v>B2</v>
      </c>
      <c r="J18" s="148" t="str">
        <f>IF('Annex 1 - Findings'!C21="","",'Annex 1 - Findings'!C21)</f>
        <v/>
      </c>
      <c r="K18" s="152" t="str">
        <f>'Annex 1 - Findings'!D21</f>
        <v>-- select --</v>
      </c>
      <c r="L18" s="151" t="str">
        <f>'Annex 1 - Findings'!A33</f>
        <v>C2</v>
      </c>
      <c r="M18" s="148" t="str">
        <f>IF('Annex 1 - Findings'!C33="","",'Annex 1 - Findings'!C33)</f>
        <v/>
      </c>
      <c r="N18" s="152" t="str">
        <f>'Annex 1 - Findings'!D33</f>
        <v>-- select --</v>
      </c>
      <c r="O18" s="151" t="str">
        <f>'Annex 1 - Findings'!A45</f>
        <v>D2</v>
      </c>
      <c r="P18" s="148" t="str">
        <f>IF('Annex 1 - Findings'!C45="","",'Annex 1 - Findings'!C45)</f>
        <v/>
      </c>
      <c r="Q18" s="151" t="str">
        <f>'Annex 1 - Findings'!A57</f>
        <v>E2</v>
      </c>
      <c r="R18" s="153" t="str">
        <f>IF('Annex 1 - Findings'!C57="","",'Annex 1 - Findings'!C57)</f>
        <v/>
      </c>
      <c r="S18" s="154">
        <f>'Annex 3 - Changes '!A9</f>
        <v>2</v>
      </c>
      <c r="T18" s="148" t="str">
        <f>IF('Annex 3 - Changes '!C9="","",'Annex 3 - Changes '!C9)</f>
        <v/>
      </c>
      <c r="U18" s="154">
        <f>'Annex 3 - Changes '!A23</f>
        <v>2</v>
      </c>
      <c r="V18" s="148" t="str">
        <f>IF('Annex 3 - Changes '!C23="","",'Annex 3 - Changes '!C23)</f>
        <v/>
      </c>
      <c r="X18" s="148" t="str">
        <f>IF('Annex 1 - Findings'!B8="","",'Annex 1 - Findings'!B8)</f>
        <v>-- select --</v>
      </c>
      <c r="Y18" s="148" t="str">
        <f>IF('Annex 1 - Findings'!B21="","",'Annex 1 - Findings'!B21)</f>
        <v>-- select --</v>
      </c>
      <c r="Z18" s="148" t="str">
        <f>IF('Annex 1 - Findings'!B33="","",'Annex 1 - Findings'!B33)</f>
        <v>-- select --</v>
      </c>
      <c r="AA18" s="148" t="str">
        <f>IF('Annex 1 - Findings'!B45="","",'Annex 1 - Findings'!B45)</f>
        <v>-- select --</v>
      </c>
      <c r="AB18" s="153" t="str">
        <f>IF('Annex 1 - Findings'!B57="","",'Annex 1 - Findings'!B57)</f>
        <v>-- select --</v>
      </c>
      <c r="AC18" s="148" t="str">
        <f>IF('Annex 3 - Changes '!B9="","",'Annex 3 - Changes '!B9)</f>
        <v>-- select --</v>
      </c>
      <c r="AD18" s="148" t="str">
        <f>IF('Annex 3 - Changes '!B23="","",'Annex 3 - Changes '!B23)</f>
        <v>-- select --</v>
      </c>
    </row>
    <row r="19" spans="1:126" hidden="1" outlineLevel="1" x14ac:dyDescent="0.2">
      <c r="B19" s="393" t="str">
        <f t="shared" ref="B19:B26" si="10">B18</f>
        <v/>
      </c>
      <c r="C19" s="393" t="str">
        <f t="shared" si="9"/>
        <v/>
      </c>
      <c r="D19" s="393" t="str">
        <f t="shared" si="9"/>
        <v/>
      </c>
      <c r="E19" s="393" t="str">
        <f t="shared" si="9"/>
        <v/>
      </c>
      <c r="F19" s="151" t="str">
        <f>'Annex 1 - Findings'!A9</f>
        <v>A3</v>
      </c>
      <c r="G19" s="148" t="str">
        <f>IF('Annex 1 - Findings'!C9="","",'Annex 1 - Findings'!C9)</f>
        <v/>
      </c>
      <c r="H19" s="152" t="str">
        <f>'Annex 1 - Findings'!D9</f>
        <v>-- select --</v>
      </c>
      <c r="I19" s="151" t="str">
        <f>'Annex 1 - Findings'!A22</f>
        <v>B3</v>
      </c>
      <c r="J19" s="148" t="str">
        <f>IF('Annex 1 - Findings'!C22="","",'Annex 1 - Findings'!C22)</f>
        <v/>
      </c>
      <c r="K19" s="152" t="str">
        <f>'Annex 1 - Findings'!D22</f>
        <v>-- select --</v>
      </c>
      <c r="L19" s="151" t="str">
        <f>'Annex 1 - Findings'!A34</f>
        <v>C3</v>
      </c>
      <c r="M19" s="148" t="str">
        <f>IF('Annex 1 - Findings'!C34="","",'Annex 1 - Findings'!C34)</f>
        <v/>
      </c>
      <c r="N19" s="152" t="str">
        <f>'Annex 1 - Findings'!D34</f>
        <v>-- select --</v>
      </c>
      <c r="O19" s="151" t="str">
        <f>'Annex 1 - Findings'!A46</f>
        <v>D3</v>
      </c>
      <c r="P19" s="148" t="str">
        <f>IF('Annex 1 - Findings'!C46="","",'Annex 1 - Findings'!C46)</f>
        <v/>
      </c>
      <c r="Q19" s="151" t="str">
        <f>'Annex 1 - Findings'!A58</f>
        <v>E3</v>
      </c>
      <c r="R19" s="153" t="str">
        <f>IF('Annex 1 - Findings'!C58="","",'Annex 1 - Findings'!C58)</f>
        <v/>
      </c>
      <c r="S19" s="154">
        <f>'Annex 3 - Changes '!A10</f>
        <v>3</v>
      </c>
      <c r="T19" s="148" t="str">
        <f>IF('Annex 3 - Changes '!C10="","",'Annex 3 - Changes '!C10)</f>
        <v/>
      </c>
      <c r="U19" s="154">
        <f>'Annex 3 - Changes '!A24</f>
        <v>3</v>
      </c>
      <c r="V19" s="148" t="str">
        <f>IF('Annex 3 - Changes '!C24="","",'Annex 3 - Changes '!C24)</f>
        <v/>
      </c>
      <c r="X19" s="148" t="str">
        <f>IF('Annex 1 - Findings'!B9="","",'Annex 1 - Findings'!B9)</f>
        <v>-- select --</v>
      </c>
      <c r="Y19" s="148" t="str">
        <f>IF('Annex 1 - Findings'!B22="","",'Annex 1 - Findings'!B22)</f>
        <v>-- select --</v>
      </c>
      <c r="Z19" s="148" t="str">
        <f>IF('Annex 1 - Findings'!B34="","",'Annex 1 - Findings'!B34)</f>
        <v>-- select --</v>
      </c>
      <c r="AA19" s="148" t="str">
        <f>IF('Annex 1 - Findings'!B46="","",'Annex 1 - Findings'!B46)</f>
        <v>-- select --</v>
      </c>
      <c r="AB19" s="153" t="str">
        <f>IF('Annex 1 - Findings'!B58="","",'Annex 1 - Findings'!B58)</f>
        <v>-- select --</v>
      </c>
      <c r="AC19" s="148" t="str">
        <f>IF('Annex 3 - Changes '!B10="","",'Annex 3 - Changes '!B10)</f>
        <v>-- select --</v>
      </c>
      <c r="AD19" s="148" t="str">
        <f>IF('Annex 3 - Changes '!B24="","",'Annex 3 - Changes '!B24)</f>
        <v>-- select --</v>
      </c>
    </row>
    <row r="20" spans="1:126" hidden="1" outlineLevel="1" x14ac:dyDescent="0.2">
      <c r="B20" s="393" t="str">
        <f t="shared" si="10"/>
        <v/>
      </c>
      <c r="C20" s="393" t="str">
        <f t="shared" si="9"/>
        <v/>
      </c>
      <c r="D20" s="393" t="str">
        <f t="shared" si="9"/>
        <v/>
      </c>
      <c r="E20" s="393" t="str">
        <f t="shared" si="9"/>
        <v/>
      </c>
      <c r="F20" s="151" t="str">
        <f>'Annex 1 - Findings'!A10</f>
        <v>A4</v>
      </c>
      <c r="G20" s="148" t="str">
        <f>IF('Annex 1 - Findings'!C10="","",'Annex 1 - Findings'!C10)</f>
        <v/>
      </c>
      <c r="H20" s="152" t="str">
        <f>'Annex 1 - Findings'!D10</f>
        <v>-- select --</v>
      </c>
      <c r="I20" s="151" t="str">
        <f>'Annex 1 - Findings'!A23</f>
        <v>B4</v>
      </c>
      <c r="J20" s="148" t="str">
        <f>IF('Annex 1 - Findings'!C23="","",'Annex 1 - Findings'!C23)</f>
        <v/>
      </c>
      <c r="K20" s="152" t="str">
        <f>'Annex 1 - Findings'!D23</f>
        <v>-- select --</v>
      </c>
      <c r="L20" s="151" t="str">
        <f>'Annex 1 - Findings'!A35</f>
        <v>C4</v>
      </c>
      <c r="M20" s="148" t="str">
        <f>IF('Annex 1 - Findings'!C35="","",'Annex 1 - Findings'!C35)</f>
        <v/>
      </c>
      <c r="N20" s="152" t="str">
        <f>'Annex 1 - Findings'!D35</f>
        <v>-- select --</v>
      </c>
      <c r="O20" s="151" t="str">
        <f>'Annex 1 - Findings'!A47</f>
        <v>D4</v>
      </c>
      <c r="P20" s="148" t="str">
        <f>IF('Annex 1 - Findings'!C47="","",'Annex 1 - Findings'!C47)</f>
        <v/>
      </c>
      <c r="Q20" s="151" t="str">
        <f>'Annex 1 - Findings'!A59</f>
        <v>E4</v>
      </c>
      <c r="R20" s="153" t="str">
        <f>IF('Annex 1 - Findings'!C59="","",'Annex 1 - Findings'!C59)</f>
        <v/>
      </c>
      <c r="S20" s="154">
        <f>'Annex 3 - Changes '!A11</f>
        <v>4</v>
      </c>
      <c r="T20" s="148" t="str">
        <f>IF('Annex 3 - Changes '!C11="","",'Annex 3 - Changes '!C11)</f>
        <v/>
      </c>
      <c r="U20" s="154">
        <f>'Annex 3 - Changes '!A25</f>
        <v>4</v>
      </c>
      <c r="V20" s="148" t="str">
        <f>IF('Annex 3 - Changes '!C25="","",'Annex 3 - Changes '!C25)</f>
        <v/>
      </c>
      <c r="X20" s="148" t="str">
        <f>IF('Annex 1 - Findings'!B10="","",'Annex 1 - Findings'!B10)</f>
        <v>-- select --</v>
      </c>
      <c r="Y20" s="148" t="str">
        <f>IF('Annex 1 - Findings'!B23="","",'Annex 1 - Findings'!B23)</f>
        <v>-- select --</v>
      </c>
      <c r="Z20" s="148" t="str">
        <f>IF('Annex 1 - Findings'!B35="","",'Annex 1 - Findings'!B35)</f>
        <v>-- select --</v>
      </c>
      <c r="AA20" s="148" t="str">
        <f>IF('Annex 1 - Findings'!B47="","",'Annex 1 - Findings'!B47)</f>
        <v>-- select --</v>
      </c>
      <c r="AB20" s="153" t="str">
        <f>IF('Annex 1 - Findings'!B59="","",'Annex 1 - Findings'!B59)</f>
        <v>-- select --</v>
      </c>
      <c r="AC20" s="148" t="str">
        <f>IF('Annex 3 - Changes '!B11="","",'Annex 3 - Changes '!B11)</f>
        <v>-- select --</v>
      </c>
      <c r="AD20" s="148" t="str">
        <f>IF('Annex 3 - Changes '!B25="","",'Annex 3 - Changes '!B25)</f>
        <v>-- select --</v>
      </c>
    </row>
    <row r="21" spans="1:126" hidden="1" outlineLevel="1" x14ac:dyDescent="0.2">
      <c r="B21" s="393" t="str">
        <f t="shared" si="10"/>
        <v/>
      </c>
      <c r="C21" s="393" t="str">
        <f t="shared" si="9"/>
        <v/>
      </c>
      <c r="D21" s="393" t="str">
        <f t="shared" si="9"/>
        <v/>
      </c>
      <c r="E21" s="393" t="str">
        <f t="shared" si="9"/>
        <v/>
      </c>
      <c r="F21" s="151" t="str">
        <f>'Annex 1 - Findings'!A11</f>
        <v>A5</v>
      </c>
      <c r="G21" s="148" t="str">
        <f>IF('Annex 1 - Findings'!C11="","",'Annex 1 - Findings'!C11)</f>
        <v/>
      </c>
      <c r="H21" s="152" t="str">
        <f>'Annex 1 - Findings'!D11</f>
        <v>-- select --</v>
      </c>
      <c r="I21" s="151" t="str">
        <f>'Annex 1 - Findings'!A24</f>
        <v>B5</v>
      </c>
      <c r="J21" s="148" t="str">
        <f>IF('Annex 1 - Findings'!C24="","",'Annex 1 - Findings'!C24)</f>
        <v/>
      </c>
      <c r="K21" s="152" t="str">
        <f>'Annex 1 - Findings'!D24</f>
        <v>-- select --</v>
      </c>
      <c r="L21" s="151" t="str">
        <f>'Annex 1 - Findings'!A36</f>
        <v>C5</v>
      </c>
      <c r="M21" s="148" t="str">
        <f>IF('Annex 1 - Findings'!C36="","",'Annex 1 - Findings'!C36)</f>
        <v/>
      </c>
      <c r="N21" s="152" t="str">
        <f>'Annex 1 - Findings'!D36</f>
        <v>-- select --</v>
      </c>
      <c r="O21" s="151" t="str">
        <f>'Annex 1 - Findings'!A48</f>
        <v>D5</v>
      </c>
      <c r="P21" s="148" t="str">
        <f>IF('Annex 1 - Findings'!C48="","",'Annex 1 - Findings'!C48)</f>
        <v/>
      </c>
      <c r="Q21" s="151" t="str">
        <f>'Annex 1 - Findings'!A60</f>
        <v>E5</v>
      </c>
      <c r="R21" s="153" t="str">
        <f>IF('Annex 1 - Findings'!C60="","",'Annex 1 - Findings'!C60)</f>
        <v/>
      </c>
      <c r="S21" s="154">
        <f>'Annex 3 - Changes '!A12</f>
        <v>5</v>
      </c>
      <c r="T21" s="148" t="str">
        <f>IF('Annex 3 - Changes '!C12="","",'Annex 3 - Changes '!C12)</f>
        <v/>
      </c>
      <c r="U21" s="154">
        <f>'Annex 3 - Changes '!A26</f>
        <v>5</v>
      </c>
      <c r="V21" s="148" t="str">
        <f>IF('Annex 3 - Changes '!C26="","",'Annex 3 - Changes '!C26)</f>
        <v/>
      </c>
      <c r="X21" s="148" t="str">
        <f>IF('Annex 1 - Findings'!B11="","",'Annex 1 - Findings'!B11)</f>
        <v>-- select --</v>
      </c>
      <c r="Y21" s="148" t="str">
        <f>IF('Annex 1 - Findings'!B24="","",'Annex 1 - Findings'!B24)</f>
        <v>-- select --</v>
      </c>
      <c r="Z21" s="148" t="str">
        <f>IF('Annex 1 - Findings'!B36="","",'Annex 1 - Findings'!B36)</f>
        <v>-- select --</v>
      </c>
      <c r="AA21" s="148" t="str">
        <f>IF('Annex 1 - Findings'!B48="","",'Annex 1 - Findings'!B48)</f>
        <v>-- select --</v>
      </c>
      <c r="AB21" s="153" t="str">
        <f>IF('Annex 1 - Findings'!B60="","",'Annex 1 - Findings'!B60)</f>
        <v>-- select --</v>
      </c>
      <c r="AC21" s="148" t="str">
        <f>IF('Annex 3 - Changes '!B12="","",'Annex 3 - Changes '!B12)</f>
        <v>-- select --</v>
      </c>
      <c r="AD21" s="148" t="str">
        <f>IF('Annex 3 - Changes '!B26="","",'Annex 3 - Changes '!B26)</f>
        <v>-- select --</v>
      </c>
    </row>
    <row r="22" spans="1:126" hidden="1" outlineLevel="1" x14ac:dyDescent="0.2">
      <c r="B22" s="393" t="str">
        <f t="shared" si="10"/>
        <v/>
      </c>
      <c r="C22" s="393" t="str">
        <f t="shared" si="9"/>
        <v/>
      </c>
      <c r="D22" s="393" t="str">
        <f t="shared" si="9"/>
        <v/>
      </c>
      <c r="E22" s="393" t="str">
        <f t="shared" si="9"/>
        <v/>
      </c>
      <c r="F22" s="151" t="str">
        <f>'Annex 1 - Findings'!A12</f>
        <v>A6</v>
      </c>
      <c r="G22" s="148" t="str">
        <f>IF('Annex 1 - Findings'!C12="","",'Annex 1 - Findings'!C12)</f>
        <v/>
      </c>
      <c r="H22" s="152" t="str">
        <f>'Annex 1 - Findings'!D12</f>
        <v>-- select --</v>
      </c>
      <c r="I22" s="151" t="str">
        <f>'Annex 1 - Findings'!A25</f>
        <v>B6</v>
      </c>
      <c r="J22" s="148" t="str">
        <f>IF('Annex 1 - Findings'!C25="","",'Annex 1 - Findings'!C25)</f>
        <v/>
      </c>
      <c r="K22" s="152" t="str">
        <f>'Annex 1 - Findings'!D25</f>
        <v>-- select --</v>
      </c>
      <c r="L22" s="151" t="str">
        <f>'Annex 1 - Findings'!A37</f>
        <v>C6</v>
      </c>
      <c r="M22" s="148" t="str">
        <f>IF('Annex 1 - Findings'!C37="","",'Annex 1 - Findings'!C37)</f>
        <v/>
      </c>
      <c r="N22" s="152" t="str">
        <f>'Annex 1 - Findings'!D37</f>
        <v>-- select --</v>
      </c>
      <c r="O22" s="151" t="str">
        <f>'Annex 1 - Findings'!A49</f>
        <v>D6</v>
      </c>
      <c r="P22" s="148" t="str">
        <f>IF('Annex 1 - Findings'!C49="","",'Annex 1 - Findings'!C49)</f>
        <v/>
      </c>
      <c r="Q22" s="151" t="str">
        <f>'Annex 1 - Findings'!A61</f>
        <v>E6</v>
      </c>
      <c r="R22" s="153" t="str">
        <f>IF('Annex 1 - Findings'!C61="","",'Annex 1 - Findings'!C61)</f>
        <v/>
      </c>
      <c r="S22" s="154">
        <f>'Annex 3 - Changes '!A13</f>
        <v>6</v>
      </c>
      <c r="T22" s="148" t="str">
        <f>IF('Annex 3 - Changes '!C13="","",'Annex 3 - Changes '!C13)</f>
        <v/>
      </c>
      <c r="U22" s="154">
        <f>'Annex 3 - Changes '!A27</f>
        <v>6</v>
      </c>
      <c r="V22" s="148" t="str">
        <f>IF('Annex 3 - Changes '!C27="","",'Annex 3 - Changes '!C27)</f>
        <v/>
      </c>
      <c r="X22" s="148" t="str">
        <f>IF('Annex 1 - Findings'!B12="","",'Annex 1 - Findings'!B12)</f>
        <v>-- select --</v>
      </c>
      <c r="Y22" s="148" t="str">
        <f>IF('Annex 1 - Findings'!B25="","",'Annex 1 - Findings'!B25)</f>
        <v>-- select --</v>
      </c>
      <c r="Z22" s="148" t="str">
        <f>IF('Annex 1 - Findings'!B37="","",'Annex 1 - Findings'!B37)</f>
        <v>-- select --</v>
      </c>
      <c r="AA22" s="148" t="str">
        <f>IF('Annex 1 - Findings'!B49="","",'Annex 1 - Findings'!B49)</f>
        <v>-- select --</v>
      </c>
      <c r="AB22" s="153" t="str">
        <f>IF('Annex 1 - Findings'!B61="","",'Annex 1 - Findings'!B61)</f>
        <v>-- select --</v>
      </c>
      <c r="AC22" s="148" t="str">
        <f>IF('Annex 3 - Changes '!B13="","",'Annex 3 - Changes '!B13)</f>
        <v>-- select --</v>
      </c>
      <c r="AD22" s="148" t="str">
        <f>IF('Annex 3 - Changes '!B27="","",'Annex 3 - Changes '!B27)</f>
        <v>-- select --</v>
      </c>
    </row>
    <row r="23" spans="1:126" hidden="1" outlineLevel="1" x14ac:dyDescent="0.2">
      <c r="B23" s="393" t="str">
        <f t="shared" si="10"/>
        <v/>
      </c>
      <c r="C23" s="393" t="str">
        <f t="shared" si="9"/>
        <v/>
      </c>
      <c r="D23" s="393" t="str">
        <f t="shared" si="9"/>
        <v/>
      </c>
      <c r="E23" s="393" t="str">
        <f t="shared" si="9"/>
        <v/>
      </c>
      <c r="F23" s="151" t="str">
        <f>'Annex 1 - Findings'!A13</f>
        <v>A7</v>
      </c>
      <c r="G23" s="148" t="str">
        <f>IF('Annex 1 - Findings'!C13="","",'Annex 1 - Findings'!C13)</f>
        <v/>
      </c>
      <c r="H23" s="152" t="str">
        <f>'Annex 1 - Findings'!D13</f>
        <v>-- select --</v>
      </c>
      <c r="I23" s="151" t="str">
        <f>'Annex 1 - Findings'!A26</f>
        <v>B7</v>
      </c>
      <c r="J23" s="148" t="str">
        <f>IF('Annex 1 - Findings'!C26="","",'Annex 1 - Findings'!C26)</f>
        <v/>
      </c>
      <c r="K23" s="152" t="str">
        <f>'Annex 1 - Findings'!D26</f>
        <v>-- select --</v>
      </c>
      <c r="L23" s="151" t="str">
        <f>'Annex 1 - Findings'!A38</f>
        <v>C7</v>
      </c>
      <c r="M23" s="148" t="str">
        <f>IF('Annex 1 - Findings'!C38="","",'Annex 1 - Findings'!C38)</f>
        <v/>
      </c>
      <c r="N23" s="152" t="str">
        <f>'Annex 1 - Findings'!D38</f>
        <v>-- select --</v>
      </c>
      <c r="O23" s="151" t="str">
        <f>'Annex 1 - Findings'!A50</f>
        <v>D7</v>
      </c>
      <c r="P23" s="148" t="str">
        <f>IF('Annex 1 - Findings'!C50="","",'Annex 1 - Findings'!C50)</f>
        <v/>
      </c>
      <c r="Q23" s="151" t="str">
        <f>'Annex 1 - Findings'!A62</f>
        <v>E7</v>
      </c>
      <c r="R23" s="153" t="str">
        <f>IF('Annex 1 - Findings'!C62="","",'Annex 1 - Findings'!C62)</f>
        <v/>
      </c>
      <c r="S23" s="154">
        <f>'Annex 3 - Changes '!A14</f>
        <v>7</v>
      </c>
      <c r="T23" s="148" t="str">
        <f>IF('Annex 3 - Changes '!C14="","",'Annex 3 - Changes '!C14)</f>
        <v/>
      </c>
      <c r="U23" s="154">
        <f>'Annex 3 - Changes '!A28</f>
        <v>7</v>
      </c>
      <c r="V23" s="148" t="str">
        <f>IF('Annex 3 - Changes '!C28="","",'Annex 3 - Changes '!C28)</f>
        <v/>
      </c>
      <c r="X23" s="148" t="str">
        <f>IF('Annex 1 - Findings'!B13="","",'Annex 1 - Findings'!B13)</f>
        <v>-- select --</v>
      </c>
      <c r="Y23" s="148" t="str">
        <f>IF('Annex 1 - Findings'!B26="","",'Annex 1 - Findings'!B26)</f>
        <v>-- select --</v>
      </c>
      <c r="Z23" s="148" t="str">
        <f>IF('Annex 1 - Findings'!B38="","",'Annex 1 - Findings'!B38)</f>
        <v>-- select --</v>
      </c>
      <c r="AA23" s="148" t="str">
        <f>IF('Annex 1 - Findings'!B50="","",'Annex 1 - Findings'!B50)</f>
        <v>-- select --</v>
      </c>
      <c r="AB23" s="153" t="str">
        <f>IF('Annex 1 - Findings'!B62="","",'Annex 1 - Findings'!B62)</f>
        <v>-- select --</v>
      </c>
      <c r="AC23" s="148" t="str">
        <f>IF('Annex 3 - Changes '!B14="","",'Annex 3 - Changes '!B14)</f>
        <v>-- select --</v>
      </c>
      <c r="AD23" s="148" t="str">
        <f>IF('Annex 3 - Changes '!B28="","",'Annex 3 - Changes '!B28)</f>
        <v>-- select --</v>
      </c>
    </row>
    <row r="24" spans="1:126" hidden="1" outlineLevel="1" x14ac:dyDescent="0.2">
      <c r="B24" s="393" t="str">
        <f t="shared" si="10"/>
        <v/>
      </c>
      <c r="C24" s="393" t="str">
        <f t="shared" si="9"/>
        <v/>
      </c>
      <c r="D24" s="393" t="str">
        <f t="shared" si="9"/>
        <v/>
      </c>
      <c r="E24" s="393" t="str">
        <f t="shared" si="9"/>
        <v/>
      </c>
      <c r="F24" s="151" t="str">
        <f>'Annex 1 - Findings'!A14</f>
        <v>A8</v>
      </c>
      <c r="G24" s="148" t="str">
        <f>IF('Annex 1 - Findings'!C14="","",'Annex 1 - Findings'!C14)</f>
        <v/>
      </c>
      <c r="H24" s="152" t="str">
        <f>'Annex 1 - Findings'!D14</f>
        <v>-- select --</v>
      </c>
      <c r="I24" s="151" t="str">
        <f>'Annex 1 - Findings'!A27</f>
        <v>B8</v>
      </c>
      <c r="J24" s="148" t="str">
        <f>IF('Annex 1 - Findings'!C27="","",'Annex 1 - Findings'!C27)</f>
        <v/>
      </c>
      <c r="K24" s="152" t="str">
        <f>'Annex 1 - Findings'!D27</f>
        <v>-- select --</v>
      </c>
      <c r="L24" s="151" t="str">
        <f>'Annex 1 - Findings'!A39</f>
        <v>C8</v>
      </c>
      <c r="M24" s="148" t="str">
        <f>IF('Annex 1 - Findings'!C39="","",'Annex 1 - Findings'!C39)</f>
        <v/>
      </c>
      <c r="N24" s="152" t="str">
        <f>'Annex 1 - Findings'!D39</f>
        <v>-- select --</v>
      </c>
      <c r="O24" s="151" t="str">
        <f>'Annex 1 - Findings'!A51</f>
        <v>D8</v>
      </c>
      <c r="P24" s="148" t="str">
        <f>IF('Annex 1 - Findings'!C51="","",'Annex 1 - Findings'!C51)</f>
        <v/>
      </c>
      <c r="Q24" s="151" t="str">
        <f>'Annex 1 - Findings'!A63</f>
        <v>E8</v>
      </c>
      <c r="R24" s="153" t="str">
        <f>IF('Annex 1 - Findings'!C63="","",'Annex 1 - Findings'!C63)</f>
        <v/>
      </c>
      <c r="S24" s="151">
        <f>'Annex 3 - Changes '!A15</f>
        <v>8</v>
      </c>
      <c r="T24" s="148" t="str">
        <f>IF('Annex 3 - Changes '!C15="","",'Annex 3 - Changes '!C15)</f>
        <v/>
      </c>
      <c r="U24" s="154">
        <f>'Annex 3 - Changes '!A29</f>
        <v>8</v>
      </c>
      <c r="V24" s="148" t="str">
        <f>IF('Annex 3 - Changes '!C29="","",'Annex 3 - Changes '!C29)</f>
        <v/>
      </c>
      <c r="X24" s="148" t="str">
        <f>IF('Annex 1 - Findings'!B14="","",'Annex 1 - Findings'!B14)</f>
        <v>-- select --</v>
      </c>
      <c r="Y24" s="148" t="str">
        <f>IF('Annex 1 - Findings'!B27="","",'Annex 1 - Findings'!B27)</f>
        <v>-- select --</v>
      </c>
      <c r="Z24" s="148" t="str">
        <f>IF('Annex 1 - Findings'!B39="","",'Annex 1 - Findings'!B39)</f>
        <v>-- select --</v>
      </c>
      <c r="AA24" s="148" t="str">
        <f>IF('Annex 1 - Findings'!B51="","",'Annex 1 - Findings'!B51)</f>
        <v>-- select --</v>
      </c>
      <c r="AB24" s="153" t="str">
        <f>IF('Annex 1 - Findings'!B63="","",'Annex 1 - Findings'!B63)</f>
        <v>-- select --</v>
      </c>
      <c r="AC24" s="148" t="str">
        <f>IF('Annex 3 - Changes '!B15="","",'Annex 3 - Changes '!B15)</f>
        <v>-- select --</v>
      </c>
      <c r="AD24" s="148" t="str">
        <f>IF('Annex 3 - Changes '!B29="","",'Annex 3 - Changes '!B29)</f>
        <v>-- select --</v>
      </c>
    </row>
    <row r="25" spans="1:126" hidden="1" outlineLevel="1" x14ac:dyDescent="0.2">
      <c r="B25" s="393" t="str">
        <f t="shared" si="10"/>
        <v/>
      </c>
      <c r="C25" s="393" t="str">
        <f t="shared" si="9"/>
        <v/>
      </c>
      <c r="D25" s="393" t="str">
        <f t="shared" si="9"/>
        <v/>
      </c>
      <c r="E25" s="393" t="str">
        <f t="shared" si="9"/>
        <v/>
      </c>
      <c r="F25" s="151" t="str">
        <f>'Annex 1 - Findings'!A15</f>
        <v>A9</v>
      </c>
      <c r="G25" s="148" t="str">
        <f>IF('Annex 1 - Findings'!C15="","",'Annex 1 - Findings'!C15)</f>
        <v/>
      </c>
      <c r="H25" s="152" t="str">
        <f>'Annex 1 - Findings'!D15</f>
        <v>-- select --</v>
      </c>
      <c r="I25" s="151" t="str">
        <f>'Annex 1 - Findings'!A28</f>
        <v>B9</v>
      </c>
      <c r="J25" s="148" t="str">
        <f>IF('Annex 1 - Findings'!C28="","",'Annex 1 - Findings'!C28)</f>
        <v/>
      </c>
      <c r="K25" s="152" t="str">
        <f>'Annex 1 - Findings'!D28</f>
        <v>-- select --</v>
      </c>
      <c r="L25" s="151" t="str">
        <f>'Annex 1 - Findings'!A40</f>
        <v>C9</v>
      </c>
      <c r="M25" s="148" t="str">
        <f>IF('Annex 1 - Findings'!C40="","",'Annex 1 - Findings'!C40)</f>
        <v/>
      </c>
      <c r="N25" s="152" t="str">
        <f>'Annex 1 - Findings'!D40</f>
        <v>-- select --</v>
      </c>
      <c r="O25" s="151" t="str">
        <f>'Annex 1 - Findings'!A52</f>
        <v>D9</v>
      </c>
      <c r="P25" s="148" t="str">
        <f>IF('Annex 1 - Findings'!C52="","",'Annex 1 - Findings'!C52)</f>
        <v/>
      </c>
      <c r="Q25" s="151" t="str">
        <f>'Annex 1 - Findings'!A64</f>
        <v>E9</v>
      </c>
      <c r="R25" s="153" t="str">
        <f>IF('Annex 1 - Findings'!C64="","",'Annex 1 - Findings'!C64)</f>
        <v/>
      </c>
      <c r="S25" s="151">
        <f>'Annex 3 - Changes '!A16</f>
        <v>9</v>
      </c>
      <c r="T25" s="148" t="str">
        <f>IF('Annex 3 - Changes '!C16="","",'Annex 3 - Changes '!C16)</f>
        <v/>
      </c>
      <c r="U25" s="154">
        <f>'Annex 3 - Changes '!A30</f>
        <v>9</v>
      </c>
      <c r="V25" s="148" t="str">
        <f>IF('Annex 3 - Changes '!C30="","",'Annex 3 - Changes '!C30)</f>
        <v/>
      </c>
      <c r="X25" s="148" t="str">
        <f>IF('Annex 1 - Findings'!B15="","",'Annex 1 - Findings'!B15)</f>
        <v>-- select --</v>
      </c>
      <c r="Y25" s="148" t="str">
        <f>IF('Annex 1 - Findings'!B28="","",'Annex 1 - Findings'!B28)</f>
        <v>-- select --</v>
      </c>
      <c r="Z25" s="148" t="str">
        <f>IF('Annex 1 - Findings'!B40="","",'Annex 1 - Findings'!B40)</f>
        <v>-- select --</v>
      </c>
      <c r="AA25" s="148" t="str">
        <f>IF('Annex 1 - Findings'!B52="","",'Annex 1 - Findings'!B52)</f>
        <v>-- select --</v>
      </c>
      <c r="AB25" s="153" t="str">
        <f>IF('Annex 1 - Findings'!B64="","",'Annex 1 - Findings'!B64)</f>
        <v>-- select --</v>
      </c>
      <c r="AC25" s="148" t="str">
        <f>IF('Annex 3 - Changes '!B16="","",'Annex 3 - Changes '!B16)</f>
        <v>-- select --</v>
      </c>
      <c r="AD25" s="148" t="str">
        <f>IF('Annex 3 - Changes '!B30="","",'Annex 3 - Changes '!B30)</f>
        <v>-- select --</v>
      </c>
    </row>
    <row r="26" spans="1:126" hidden="1" outlineLevel="1" x14ac:dyDescent="0.2">
      <c r="B26" s="393" t="str">
        <f t="shared" si="10"/>
        <v/>
      </c>
      <c r="C26" s="393" t="str">
        <f t="shared" si="9"/>
        <v/>
      </c>
      <c r="D26" s="393" t="str">
        <f t="shared" si="9"/>
        <v/>
      </c>
      <c r="E26" s="393" t="str">
        <f t="shared" si="9"/>
        <v/>
      </c>
      <c r="F26" s="151" t="str">
        <f>'Annex 1 - Findings'!A16</f>
        <v>A10</v>
      </c>
      <c r="G26" s="148" t="str">
        <f>IF('Annex 1 - Findings'!C16="","",'Annex 1 - Findings'!C16)</f>
        <v/>
      </c>
      <c r="H26" s="152" t="str">
        <f>'Annex 1 - Findings'!D16</f>
        <v>-- select --</v>
      </c>
      <c r="I26" s="151" t="str">
        <f>'Annex 1 - Findings'!A29</f>
        <v>B10</v>
      </c>
      <c r="J26" s="148" t="str">
        <f>IF('Annex 1 - Findings'!C29="","",'Annex 1 - Findings'!C29)</f>
        <v/>
      </c>
      <c r="K26" s="152" t="str">
        <f>'Annex 1 - Findings'!D29</f>
        <v>-- select --</v>
      </c>
      <c r="L26" s="151" t="str">
        <f>'Annex 1 - Findings'!A41</f>
        <v>C10</v>
      </c>
      <c r="M26" s="148" t="str">
        <f>IF('Annex 1 - Findings'!C41="","",'Annex 1 - Findings'!C41)</f>
        <v/>
      </c>
      <c r="N26" s="152" t="str">
        <f>'Annex 1 - Findings'!D41</f>
        <v>-- select --</v>
      </c>
      <c r="O26" s="151" t="str">
        <f>'Annex 1 - Findings'!A53</f>
        <v>D10</v>
      </c>
      <c r="P26" s="148" t="str">
        <f>IF('Annex 1 - Findings'!C53="","",'Annex 1 - Findings'!C53)</f>
        <v/>
      </c>
      <c r="Q26" s="151" t="str">
        <f>'Annex 1 - Findings'!A65</f>
        <v>E10</v>
      </c>
      <c r="R26" s="153" t="str">
        <f>IF('Annex 1 - Findings'!C65="","",'Annex 1 - Findings'!C65)</f>
        <v/>
      </c>
      <c r="S26" s="151">
        <f>'Annex 3 - Changes '!A17</f>
        <v>10</v>
      </c>
      <c r="T26" s="148" t="str">
        <f>IF('Annex 3 - Changes '!C17="","",'Annex 3 - Changes '!C17)</f>
        <v/>
      </c>
      <c r="U26" s="151">
        <f>'Annex 3 - Changes '!A31</f>
        <v>10</v>
      </c>
      <c r="V26" s="148" t="str">
        <f>IF('Annex 3 - Changes '!C31="","",'Annex 3 - Changes '!C31)</f>
        <v/>
      </c>
      <c r="X26" s="148" t="str">
        <f>IF('Annex 1 - Findings'!B16="","",'Annex 1 - Findings'!B16)</f>
        <v>-- select --</v>
      </c>
      <c r="Y26" s="148" t="str">
        <f>IF('Annex 1 - Findings'!B29="","",'Annex 1 - Findings'!B29)</f>
        <v>-- select --</v>
      </c>
      <c r="Z26" s="148" t="str">
        <f>IF('Annex 1 - Findings'!B41="","",'Annex 1 - Findings'!B41)</f>
        <v>-- select --</v>
      </c>
      <c r="AA26" s="148" t="str">
        <f>IF('Annex 1 - Findings'!B53="","",'Annex 1 - Findings'!B53)</f>
        <v>-- select --</v>
      </c>
      <c r="AB26" s="153" t="str">
        <f>IF('Annex 1 - Findings'!B65="","",'Annex 1 - Findings'!B65)</f>
        <v>-- select --</v>
      </c>
      <c r="AC26" s="148" t="str">
        <f>IF('Annex 3 - Changes '!B17="","",'Annex 3 - Changes '!B17)</f>
        <v>-- select --</v>
      </c>
      <c r="AD26" s="148" t="str">
        <f>IF('Annex 3 - Changes '!B31="","",'Annex 3 - Changes '!B31)</f>
        <v>-- select --</v>
      </c>
    </row>
    <row r="27" spans="1:126" hidden="1" outlineLevel="1" x14ac:dyDescent="0.2">
      <c r="B27" s="620"/>
      <c r="C27" s="55"/>
      <c r="D27" s="620"/>
    </row>
    <row r="28" spans="1:126" ht="26.25" collapsed="1" x14ac:dyDescent="0.2">
      <c r="B28" s="377" t="s">
        <v>82</v>
      </c>
      <c r="AE28" s="376" t="s">
        <v>67</v>
      </c>
      <c r="AL28" s="376" t="s">
        <v>67</v>
      </c>
      <c r="AM28" s="376" t="s">
        <v>67</v>
      </c>
      <c r="AO28" s="51" t="s">
        <v>83</v>
      </c>
      <c r="AP28" s="376" t="s">
        <v>83</v>
      </c>
      <c r="DT28" s="376" t="s">
        <v>83</v>
      </c>
      <c r="DU28" s="376" t="s">
        <v>83</v>
      </c>
    </row>
    <row r="29" spans="1:126" s="376" customFormat="1" ht="12.75" customHeight="1" x14ac:dyDescent="0.2">
      <c r="A29" s="376" t="s">
        <v>84</v>
      </c>
      <c r="B29" s="376">
        <v>14</v>
      </c>
      <c r="C29" s="376">
        <v>12</v>
      </c>
      <c r="D29" s="376">
        <v>13</v>
      </c>
      <c r="E29" s="376">
        <v>25</v>
      </c>
      <c r="F29" s="376">
        <v>20</v>
      </c>
      <c r="G29" s="376">
        <v>15</v>
      </c>
      <c r="H29" s="376">
        <v>16</v>
      </c>
      <c r="I29" s="376">
        <f>H29+1</f>
        <v>17</v>
      </c>
      <c r="J29" s="376">
        <v>26</v>
      </c>
      <c r="K29" s="376">
        <f>J29+1</f>
        <v>27</v>
      </c>
      <c r="L29" s="376">
        <f>K29+1</f>
        <v>28</v>
      </c>
      <c r="W29" s="376">
        <v>29</v>
      </c>
      <c r="X29" s="376">
        <f>W29+1</f>
        <v>30</v>
      </c>
      <c r="Y29" s="376">
        <f>X29+1</f>
        <v>31</v>
      </c>
      <c r="Z29" s="376">
        <f>Y29+3</f>
        <v>34</v>
      </c>
      <c r="AA29" s="376">
        <f t="shared" ref="AA29:AI29" si="11">Z29+1</f>
        <v>35</v>
      </c>
      <c r="AB29" s="376">
        <f t="shared" si="11"/>
        <v>36</v>
      </c>
      <c r="AC29" s="376">
        <f t="shared" si="11"/>
        <v>37</v>
      </c>
      <c r="AD29" s="376">
        <f t="shared" si="11"/>
        <v>38</v>
      </c>
      <c r="AE29" s="376">
        <f t="shared" si="11"/>
        <v>39</v>
      </c>
      <c r="AF29" s="376">
        <f t="shared" si="11"/>
        <v>40</v>
      </c>
      <c r="AG29" s="376">
        <f t="shared" si="11"/>
        <v>41</v>
      </c>
      <c r="AH29" s="376">
        <f t="shared" si="11"/>
        <v>42</v>
      </c>
      <c r="AI29" s="376">
        <f t="shared" si="11"/>
        <v>43</v>
      </c>
      <c r="AJ29" s="376">
        <f>AI29+3</f>
        <v>46</v>
      </c>
      <c r="AK29" s="376">
        <f>AJ29+2</f>
        <v>48</v>
      </c>
      <c r="AL29" s="376">
        <f>AK29+1</f>
        <v>49</v>
      </c>
      <c r="AM29" s="376">
        <f>AL29+2</f>
        <v>51</v>
      </c>
      <c r="AN29" s="376">
        <f>AM29+1</f>
        <v>52</v>
      </c>
      <c r="AO29" s="376">
        <f>AN29+2</f>
        <v>54</v>
      </c>
      <c r="AP29" s="376">
        <f>AO29+1</f>
        <v>55</v>
      </c>
      <c r="AQ29" s="376">
        <f>AP29+2</f>
        <v>57</v>
      </c>
      <c r="AR29" s="376">
        <f>AQ29+1</f>
        <v>58</v>
      </c>
      <c r="AS29" s="376">
        <f>AR29+2</f>
        <v>60</v>
      </c>
      <c r="AT29" s="376">
        <f>AS29+1</f>
        <v>61</v>
      </c>
      <c r="AU29" s="376">
        <f>AT29+2</f>
        <v>63</v>
      </c>
      <c r="AV29" s="376">
        <f>AU29+1</f>
        <v>64</v>
      </c>
      <c r="AW29" s="376">
        <f>AV29+2</f>
        <v>66</v>
      </c>
      <c r="AX29" s="376">
        <f>AW29+3</f>
        <v>69</v>
      </c>
      <c r="AY29" s="376">
        <f>AX29+2</f>
        <v>71</v>
      </c>
      <c r="AZ29" s="376">
        <f>AY29+2</f>
        <v>73</v>
      </c>
      <c r="BA29" s="376">
        <f>AZ29+1</f>
        <v>74</v>
      </c>
      <c r="BB29" s="376">
        <f>BA29+2</f>
        <v>76</v>
      </c>
      <c r="BC29" s="376">
        <f>BB29+1</f>
        <v>77</v>
      </c>
      <c r="BD29" s="376">
        <f>BC29+2</f>
        <v>79</v>
      </c>
      <c r="BE29" s="376">
        <f>BD29+1</f>
        <v>80</v>
      </c>
      <c r="BF29" s="376">
        <f>BE29+2</f>
        <v>82</v>
      </c>
      <c r="BG29" s="376">
        <f>BF29+1</f>
        <v>83</v>
      </c>
      <c r="BH29" s="376">
        <f>BG29+2</f>
        <v>85</v>
      </c>
      <c r="BI29" s="376">
        <f>BH29+1</f>
        <v>86</v>
      </c>
      <c r="BJ29" s="376">
        <f>BI29+2</f>
        <v>88</v>
      </c>
      <c r="BK29" s="376">
        <f>BJ29+1</f>
        <v>89</v>
      </c>
      <c r="BL29" s="376">
        <f>BK29+2</f>
        <v>91</v>
      </c>
      <c r="BM29" s="376">
        <f>BL29+1</f>
        <v>92</v>
      </c>
      <c r="BN29" s="376">
        <f>BM29+2</f>
        <v>94</v>
      </c>
      <c r="BO29" s="376">
        <f>BN29+1</f>
        <v>95</v>
      </c>
      <c r="BP29" s="376">
        <f>BO29+2</f>
        <v>97</v>
      </c>
      <c r="BQ29" s="376">
        <f>BP29+1</f>
        <v>98</v>
      </c>
      <c r="BR29" s="376">
        <f>BQ29+2</f>
        <v>100</v>
      </c>
      <c r="BS29" s="376">
        <f>BR29+1</f>
        <v>101</v>
      </c>
      <c r="BT29" s="376">
        <f>BS29+2</f>
        <v>103</v>
      </c>
      <c r="BU29" s="376">
        <f>BT29+1</f>
        <v>104</v>
      </c>
      <c r="BV29" s="376">
        <f>BU29+1</f>
        <v>105</v>
      </c>
      <c r="BW29" s="376">
        <f>BV29+3</f>
        <v>108</v>
      </c>
      <c r="BX29" s="376">
        <f>BW29+2</f>
        <v>110</v>
      </c>
      <c r="BY29" s="376">
        <f>BX29+1</f>
        <v>111</v>
      </c>
      <c r="BZ29" s="376">
        <f>BY29+2</f>
        <v>113</v>
      </c>
      <c r="CA29" s="376">
        <f>BZ29+1</f>
        <v>114</v>
      </c>
      <c r="CB29" s="376">
        <f>CA29+2</f>
        <v>116</v>
      </c>
      <c r="CC29" s="376">
        <f>CB29+1</f>
        <v>117</v>
      </c>
      <c r="CD29" s="376">
        <f>CC29+3</f>
        <v>120</v>
      </c>
      <c r="CE29" s="376">
        <f>CD29+1</f>
        <v>121</v>
      </c>
      <c r="CF29" s="376">
        <f>CE29+2</f>
        <v>123</v>
      </c>
      <c r="CG29" s="376">
        <f>CF29+1</f>
        <v>124</v>
      </c>
      <c r="CH29" s="376">
        <f>CG29+2</f>
        <v>126</v>
      </c>
      <c r="CI29" s="376">
        <f>CH29+1</f>
        <v>127</v>
      </c>
      <c r="CJ29" s="376">
        <f>CI29+3</f>
        <v>130</v>
      </c>
      <c r="CK29" s="376">
        <f>CJ29+1</f>
        <v>131</v>
      </c>
      <c r="CL29" s="376">
        <f>CK29+2</f>
        <v>133</v>
      </c>
      <c r="CM29" s="376">
        <f t="shared" ref="CM29:DA29" si="12">CL29+1</f>
        <v>134</v>
      </c>
      <c r="CN29" s="376">
        <f t="shared" si="12"/>
        <v>135</v>
      </c>
      <c r="CO29" s="376">
        <f t="shared" si="12"/>
        <v>136</v>
      </c>
      <c r="CP29" s="376">
        <f t="shared" si="12"/>
        <v>137</v>
      </c>
      <c r="CQ29" s="376">
        <f t="shared" si="12"/>
        <v>138</v>
      </c>
      <c r="CR29" s="376">
        <f t="shared" si="12"/>
        <v>139</v>
      </c>
      <c r="CS29" s="376">
        <f t="shared" si="12"/>
        <v>140</v>
      </c>
      <c r="CT29" s="376">
        <f t="shared" si="12"/>
        <v>141</v>
      </c>
      <c r="CU29" s="376">
        <f t="shared" si="12"/>
        <v>142</v>
      </c>
      <c r="CV29" s="376">
        <f>CU29+1</f>
        <v>143</v>
      </c>
      <c r="CW29" s="376">
        <f t="shared" si="12"/>
        <v>144</v>
      </c>
      <c r="CX29" s="376">
        <f t="shared" si="12"/>
        <v>145</v>
      </c>
      <c r="CY29" s="376">
        <f t="shared" si="12"/>
        <v>146</v>
      </c>
      <c r="CZ29" s="376">
        <f t="shared" si="12"/>
        <v>147</v>
      </c>
      <c r="DA29" s="376">
        <f t="shared" si="12"/>
        <v>148</v>
      </c>
      <c r="DB29" s="376">
        <v>145</v>
      </c>
      <c r="DC29" s="376">
        <f>DB29+1</f>
        <v>146</v>
      </c>
      <c r="DD29" s="376">
        <f>DC29+1</f>
        <v>147</v>
      </c>
      <c r="DE29" s="376">
        <f>DD29+1</f>
        <v>148</v>
      </c>
      <c r="DF29" s="376">
        <f>DE29+1</f>
        <v>149</v>
      </c>
      <c r="DG29" s="376">
        <v>151</v>
      </c>
      <c r="DH29" s="376">
        <f>DG29+1</f>
        <v>152</v>
      </c>
      <c r="DI29" s="376">
        <f>DH29+1</f>
        <v>153</v>
      </c>
      <c r="DJ29" s="376">
        <f>DI29+1</f>
        <v>154</v>
      </c>
      <c r="DK29" s="376">
        <f>DJ29+1</f>
        <v>155</v>
      </c>
      <c r="DL29" s="376">
        <f>DK29+2</f>
        <v>157</v>
      </c>
      <c r="DM29" s="376">
        <f>DL29+1</f>
        <v>158</v>
      </c>
      <c r="DN29" s="376">
        <f>DM29+1</f>
        <v>159</v>
      </c>
      <c r="DO29" s="376">
        <f>DN29+2</f>
        <v>161</v>
      </c>
      <c r="DP29" s="376">
        <f t="shared" ref="DP29:DV29" si="13">DO29+1</f>
        <v>162</v>
      </c>
      <c r="DQ29" s="376">
        <f t="shared" si="13"/>
        <v>163</v>
      </c>
      <c r="DR29" s="376">
        <f t="shared" si="13"/>
        <v>164</v>
      </c>
      <c r="DS29" s="376">
        <f t="shared" si="13"/>
        <v>165</v>
      </c>
      <c r="DT29" s="376">
        <f t="shared" si="13"/>
        <v>166</v>
      </c>
      <c r="DU29" s="376">
        <f t="shared" si="13"/>
        <v>167</v>
      </c>
      <c r="DV29" s="376">
        <f t="shared" si="13"/>
        <v>168</v>
      </c>
    </row>
    <row r="30" spans="1:126" s="49" customFormat="1" ht="90" customHeight="1" x14ac:dyDescent="0.2">
      <c r="A30" s="561"/>
      <c r="B30" s="621" t="str">
        <f>IF(INDEX('2b) Opinion Statement (CORSIA)'!$A:$A,B$29)="","",INDEX('2b) Opinion Statement (CORSIA)'!$A:$A,B$29))</f>
        <v xml:space="preserve">Unique ID: </v>
      </c>
      <c r="C30" s="621" t="str">
        <f>IF(INDEX('2b) Opinion Statement (CORSIA)'!$A:$A,C$29)="","",INDEX('2b) Opinion Statement (CORSIA)'!$A:$A,C$29))</f>
        <v xml:space="preserve">Name of Aircraft Operator: </v>
      </c>
      <c r="D30" s="621" t="str">
        <f>IF(INDEX('2b) Opinion Statement (CORSIA)'!$A:$A,D$29)="","",INDEX('2b) Opinion Statement (CORSIA)'!$A:$A,D$29))</f>
        <v>Address of Aircraft Operator:</v>
      </c>
      <c r="E30" s="621" t="str">
        <f>IF(INDEX('2b) Opinion Statement (CORSIA)'!$A:$A,E$29)="","",INDEX('2b) Opinion Statement (CORSIA)'!$A:$A,E$29))</f>
        <v>Reporting Year:</v>
      </c>
      <c r="F30" s="621" t="str">
        <f>IF(INDEX('2b) Opinion Statement (CORSIA)'!$A:$A,F$29)="","",INDEX('2b) Opinion Statement (CORSIA)'!$A:$A,F$29))</f>
        <v>Select what is being used:</v>
      </c>
      <c r="G30" s="621" t="str">
        <f>IF(INDEX('2b) Opinion Statement (CORSIA)'!$A:$A,G$29)="","",INDEX('2b) Opinion Statement (CORSIA)'!$A:$A,G$29))</f>
        <v>CRCO Reference Number:</v>
      </c>
      <c r="H30" s="621" t="str">
        <f>IF(INDEX('2b) Opinion Statement (CORSIA)'!$A:$A,H$29)="","",INDEX('2b) Opinion Statement (CORSIA)'!$A:$A,H$29))</f>
        <v>Date(s) of relevant approved MP and period of validity for each plan:</v>
      </c>
      <c r="I30" s="621" t="str">
        <f>IF(INDEX('2b) Opinion Statement (CORSIA)'!$A:$A,I$29)="","",INDEX('2b) Opinion Statement (CORSIA)'!$A:$A,I$29))</f>
        <v>Approving Competent Authority:</v>
      </c>
      <c r="J30" s="621" t="str">
        <f>IF(INDEX('2b) Opinion Statement (CORSIA)'!$A:$A,J$29)="","",INDEX('2b) Opinion Statement (CORSIA)'!$A:$A,J$29))</f>
        <v>Reference document:</v>
      </c>
      <c r="K30" s="621" t="str">
        <f>IF(INDEX('2b) Opinion Statement (CORSIA)'!$A:$A,K$29)="","",INDEX('2b) Opinion Statement (CORSIA)'!$A:$A,K$29))</f>
        <v>Date of Emissions Report:</v>
      </c>
      <c r="L30" s="621" t="str">
        <f>IF(INDEX('2b) Opinion Statement (CORSIA)'!$A:$A,L$29)="","",INDEX('2b) Opinion Statement (CORSIA)'!$A:$A,L$29))</f>
        <v>Total Emissions tCO2e:</v>
      </c>
      <c r="M30" s="1040" t="str">
        <f>'Annex 1 - Findings'!$C$6</f>
        <v>Uncorrected Misstatements that were not corrected before issuance of the verification report</v>
      </c>
      <c r="N30" s="1040"/>
      <c r="O30" s="1040" t="str">
        <f>'Annex 1 - Findings'!$C$18</f>
        <v>Uncorrected Non-conformities with approved Monitoring Plan</v>
      </c>
      <c r="P30" s="1040"/>
      <c r="Q30" s="1040" t="str">
        <f>'Annex 1 - Findings'!$C$31</f>
        <v>Uncorrected Non-compliances with MRR which were identified during verification</v>
      </c>
      <c r="R30" s="1040"/>
      <c r="S30" s="621" t="str">
        <f>'Annex 1 - Findings'!$C$43</f>
        <v xml:space="preserve">Recommended Improvements, if any </v>
      </c>
      <c r="T30" s="621" t="str">
        <f>'Annex 1 - Findings'!$C$55</f>
        <v>Prior year Non-conformities that have NOT been resolved.  
Any prior year Non-conformities reported in the previous Verification Report that have been resolved do not need to be listed here.</v>
      </c>
      <c r="U30" s="1040" t="str">
        <f>'Annex 2 - basis of work (Inst)'!$A$20</f>
        <v>Materiality level</v>
      </c>
      <c r="V30" s="1040"/>
      <c r="W30" s="621" t="str">
        <f>IF(INDEX('2b) Opinion Statement (CORSIA)'!$A:$A,W$29)="","",INDEX('2b) Opinion Statement (CORSIA)'!$A:$A,W$29))</f>
        <v>Methodology used:</v>
      </c>
      <c r="X30" s="621" t="str">
        <f>IF(INDEX('2b) Opinion Statement (CORSIA)'!$A:$A,X$29)="","",INDEX('2b) Opinion Statement (CORSIA)'!$A:$A,X$29))</f>
        <v>Emissions factors used:</v>
      </c>
      <c r="Y30" s="621" t="str">
        <f>IF(INDEX('2b) Opinion Statement (CORSIA)'!$A:$A,Y$29)="","",INDEX('2b) Opinion Statement (CORSIA)'!$A:$A,Y$29))</f>
        <v>Changes to the Aircraft Operator during the reporting year:</v>
      </c>
      <c r="Z30" s="621" t="str">
        <f>IF(INDEX('2b) Opinion Statement (CORSIA)'!$A:$A,Z$29)="","",INDEX('2b) Opinion Statement (CORSIA)'!$A:$A,Z$29))</f>
        <v>Physical site visit carried out during the verification:</v>
      </c>
      <c r="AA30" s="621" t="str">
        <f>IF(INDEX('2b) Opinion Statement (CORSIA)'!$A:$A,AA$29)="","",INDEX('2b) Opinion Statement (CORSIA)'!$A:$A,AA$29))</f>
        <v>Virtual site visit carried out during the verification:</v>
      </c>
      <c r="AB30" s="621" t="str">
        <f>IF(INDEX('2b) Opinion Statement (CORSIA)'!$A:$A,AB$29)="","",INDEX('2b) Opinion Statement (CORSIA)'!$A:$A,AB$29))</f>
        <v>Date(s) of visit(s):</v>
      </c>
      <c r="AC30" s="621" t="str">
        <f>IF(INDEX('2b) Opinion Statement (CORSIA)'!$A:$A,AC$29)="","",INDEX('2b) Opinion Statement (CORSIA)'!$A:$A,AC$29))</f>
        <v>Number of days for site visit:</v>
      </c>
      <c r="AD30" s="621" t="str">
        <f>IF(INDEX('2b) Opinion Statement (CORSIA)'!$A:$A,AD$29)="","",INDEX('2b) Opinion Statement (CORSIA)'!$A:$A,AD$29))</f>
        <v>Name of EU ETS (lead) auditor(s) and technical experts undertaking site visit(s):</v>
      </c>
      <c r="AE30" s="621" t="str">
        <f>IF(INDEX('2b) Opinion Statement (CORSIA)'!$A:$A,AE$29)="","",INDEX('2b) Opinion Statement (CORSIA)'!$A:$A,AE$29))</f>
        <v>Article 33: Justification for not undertaking site visit:</v>
      </c>
      <c r="AF30" s="621" t="str">
        <f>IF(INDEX('2b) Opinion Statement (CORSIA)'!$A:$A,AF$29)="","",INDEX('2b) Opinion Statement (CORSIA)'!$A:$A,AF$29))</f>
        <v xml:space="preserve">AVR Article 34a: Justification for conducting a virtual site visit </v>
      </c>
      <c r="AG30" s="621" t="str">
        <f>IF(INDEX('2b) Opinion Statement (CORSIA)'!$A:$A,AG$29)="","",INDEX('2b) Opinion Statement (CORSIA)'!$A:$A,AG$29))</f>
        <v>AVR Article 34a: Date of written approval from Competent Authority for a virtual site visit:</v>
      </c>
      <c r="AH30" s="621" t="str">
        <f>IF(INDEX('2b) Opinion Statement (CORSIA)'!$A:$A,AH$29)="","",INDEX('2b) Opinion Statement (CORSIA)'!$A:$A,AH$29))</f>
        <v>AVR Article 34b: Justification for conducting a virtual site visit</v>
      </c>
      <c r="AI30" s="621" t="str">
        <f>IF(INDEX('2b) Opinion Statement (CORSIA)'!$A:$A,AI$29)="","",INDEX('2b) Opinion Statement (CORSIA)'!$A:$A,AI$29))</f>
        <v>Date of last physical site visit and  corresponding reporting period</v>
      </c>
      <c r="AJ30" s="1040" t="str">
        <f>IF(INDEX('2b) Opinion Statement (CORSIA)'!$A:$A,AJ$29)="","",INDEX('2b) Opinion Statement (CORSIA)'!$A:$A,AJ$29))</f>
        <v>Monitoring Plan requirements met:</v>
      </c>
      <c r="AK30" s="1040" t="str">
        <f>IF(INDEX('2b) Opinion Statement (CORSIA)'!$A:$A,AK$29)="","",INDEX('2b) Opinion Statement (CORSIA)'!$A:$A,AK$29))</f>
        <v/>
      </c>
      <c r="AL30" s="1040" t="str">
        <f>IF(INDEX('2b) Opinion Statement (CORSIA)'!$A:$A,AL$29)="","",INDEX('2b) Opinion Statement (CORSIA)'!$A:$A,AL$29))</f>
        <v>EU Regulation on M&amp;R met:</v>
      </c>
      <c r="AM30" s="1040" t="str">
        <f>IF(INDEX('2b) Opinion Statement (CORSIA)'!$A:$A,AM$29)="","",INDEX('2b) Opinion Statement (CORSIA)'!$A:$A,AM$29))</f>
        <v/>
      </c>
      <c r="AN30" s="1040" t="str">
        <f>IF(INDEX('2b) Opinion Statement (CORSIA)'!$A:$A,AN$29)="","",INDEX('2b) Opinion Statement (CORSIA)'!$A:$A,AN$29))</f>
        <v>Delegated act pursuant to Article 28c of EU ETS Directive met with respect to CORSIA eligible fuels</v>
      </c>
      <c r="AO30" s="1040" t="str">
        <f>IF(INDEX('2b) Opinion Statement (CORSIA)'!$A:$A,AO$29)="","",INDEX('2b) Opinion Statement (CORSIA)'!$A:$A,AO$29))</f>
        <v/>
      </c>
      <c r="AP30" s="1040" t="str">
        <f>IF(INDEX('2b) Opinion Statement (CORSIA)'!$A:$A,AP$29)="","",INDEX('2b) Opinion Statement (CORSIA)'!$A:$A,AP$29))</f>
        <v>Flight exemption criteria met:</v>
      </c>
      <c r="AQ30" s="1040" t="str">
        <f>IF(INDEX('2b) Opinion Statement (CORSIA)'!$A:$A,AQ$29)="","",INDEX('2b) Opinion Statement (CORSIA)'!$A:$A,AQ$29))</f>
        <v/>
      </c>
      <c r="AR30" s="1040" t="str">
        <f>IF(INDEX('2b) Opinion Statement (CORSIA)'!$A:$A,AR$29)="","",INDEX('2b) Opinion Statement (CORSIA)'!$A:$A,AR$29))</f>
        <v>Confirmation that there is sufficient confidence in each CORSIA eligible fuel claim and that the reductions from their use is an accurate representation.</v>
      </c>
      <c r="AS30" s="1040" t="str">
        <f>IF(INDEX('2b) Opinion Statement (CORSIA)'!$A:$A,AS$29)="","",INDEX('2b) Opinion Statement (CORSIA)'!$A:$A,AS$29))</f>
        <v/>
      </c>
      <c r="AT30" s="1040" t="str">
        <f>IF(INDEX('2b) Opinion Statement (CORSIA)'!$A:$A,AT$29)="","",INDEX('2b) Opinion Statement (CORSIA)'!$A:$A,AT$29))</f>
        <v>Confirmation that there is no double-claiming of the same batches of CORSIA eligible fuels</v>
      </c>
      <c r="AU30" s="1040" t="str">
        <f>IF(INDEX('2b) Opinion Statement (CORSIA)'!$A:$A,AU$29)="","",INDEX('2b) Opinion Statement (CORSIA)'!$A:$A,AU$29))</f>
        <v/>
      </c>
      <c r="AV30" s="1040" t="str">
        <f>IF(INDEX('2b) Opinion Statement (CORSIA)'!$A:$A,AV$29)="","",INDEX('2b) Opinion Statement (CORSIA)'!$A:$A,AV$29))</f>
        <v>Confirmation that CORSIA eligible fuels claimed have been certified as such and that this is supported by sufficient internal and external evidence</v>
      </c>
      <c r="AW30" s="1040" t="str">
        <f>IF(INDEX('2b) Opinion Statement (CORSIA)'!$A:$A,AW$29)="","",INDEX('2b) Opinion Statement (CORSIA)'!$A:$A,AW$29))</f>
        <v/>
      </c>
      <c r="AX30" s="1040" t="str">
        <f>IF(INDEX('2b) Opinion Statement (CORSIA)'!$A:$A,AX$29)="","",INDEX('2b) Opinion Statement (CORSIA)'!$A:$A,AX$29))</f>
        <v>Data verified in detail and back to source: 
(AVR Article 14 &amp; Article 16(2)(g))</v>
      </c>
      <c r="AY30" s="1040"/>
      <c r="AZ30" s="1040"/>
      <c r="BA30" s="1040" t="str">
        <f>IF(INDEX('2b) Opinion Statement (CORSIA)'!$A:$A,BA$29)="","",INDEX('2b) Opinion Statement (CORSIA)'!$A:$A,BA$29))</f>
        <v>Control activities are documented, implemented, maintained and effective to mitigate the inherent risks:
(AVR Article 14(b))</v>
      </c>
      <c r="BB30" s="1040" t="str">
        <f>IF(INDEX('2b) Opinion Statement (CORSIA)'!$A:$A,BB$29)="","",INDEX('2b) Opinion Statement (CORSIA)'!$A:$A,BB$29))</f>
        <v/>
      </c>
      <c r="BC30" s="1040" t="str">
        <f>IF(INDEX('2b) Opinion Statement (CORSIA)'!$A:$A,BC$29)="","",INDEX('2b) Opinion Statement (CORSIA)'!$A:$A,BC$29))</f>
        <v>Procedures listed in monitoring plan are documented, implemented, maintained and effective to mitigate the inherent risks and control risks:
(AVR Article 14(c))</v>
      </c>
      <c r="BD30" s="1040" t="str">
        <f>IF(INDEX('2b) Opinion Statement (CORSIA)'!$A:$A,BD$29)="","",INDEX('2b) Opinion Statement (CORSIA)'!$A:$A,BD$29))</f>
        <v/>
      </c>
      <c r="BE30" s="1040" t="str">
        <f>IF(INDEX('2b) Opinion Statement (CORSIA)'!$A:$A,BE$29)="","",INDEX('2b) Opinion Statement (CORSIA)'!$A:$A,BE$29))</f>
        <v>Data verification:
(AVR Article 16 (1),(2g),(2i))</v>
      </c>
      <c r="BF30" s="1040" t="str">
        <f>IF(INDEX('2b) Opinion Statement (CORSIA)'!$A:$A,BF$29)="","",INDEX('2b) Opinion Statement (CORSIA)'!$A:$A,BF$29))</f>
        <v/>
      </c>
      <c r="BG30" s="1040" t="str">
        <f>IF(INDEX('2b) Opinion Statement (CORSIA)'!$A:$A,BG$29)="","",INDEX('2b) Opinion Statement (CORSIA)'!$A:$A,BG$29))</f>
        <v>Completeness of flights/data when compared to air traffic data e.g. Eurocontrol:
(AVR Article 16(2)(d))</v>
      </c>
      <c r="BH30" s="1040" t="str">
        <f>IF(INDEX('2b) Opinion Statement (CORSIA)'!$A:$A,BH$29)="","",INDEX('2b) Opinion Statement (CORSIA)'!$A:$A,BH$29))</f>
        <v/>
      </c>
      <c r="BI30" s="1040" t="str">
        <f>IF(INDEX('2b) Opinion Statement (CORSIA)'!$A:$A,BI$29)="","",INDEX('2b) Opinion Statement (CORSIA)'!$A:$A,BI$29))</f>
        <v>Consistency between reported data and 'mass &amp; balance' documentation:
(AVR Article 16(2)(e))</v>
      </c>
      <c r="BJ30" s="1040" t="str">
        <f>IF(INDEX('2b) Opinion Statement (CORSIA)'!$A:$A,BJ$29)="","",INDEX('2b) Opinion Statement (CORSIA)'!$A:$A,BJ$29))</f>
        <v/>
      </c>
      <c r="BK30" s="1040" t="str">
        <f>IF(INDEX('2b) Opinion Statement (CORSIA)'!$A:$A,BK$29)="","",INDEX('2b) Opinion Statement (CORSIA)'!$A:$A,BK$29))</f>
        <v>Consistency between aggregate fuel consumption and fuel purchase/supply data:
(AVR Article 16(2)(f))</v>
      </c>
      <c r="BL30" s="1040" t="str">
        <f>IF(INDEX('2b) Opinion Statement (CORSIA)'!$A:$A,BL$29)="","",INDEX('2b) Opinion Statement (CORSIA)'!$A:$A,BL$29))</f>
        <v/>
      </c>
      <c r="BM30" s="1040" t="str">
        <f>IF(INDEX('2b) Opinion Statement (CORSIA)'!$A:$A,BM$29)="","",INDEX('2b) Opinion Statement (CORSIA)'!$A:$A,BM$29))</f>
        <v>Correct application of monitoring methodology:
(AVR Article 17)</v>
      </c>
      <c r="BN30" s="1040" t="str">
        <f>IF(INDEX('2b) Opinion Statement (CORSIA)'!$A:$A,BN$29)="","",INDEX('2b) Opinion Statement (CORSIA)'!$A:$A,BN$29))</f>
        <v/>
      </c>
      <c r="BO30" s="1040" t="str">
        <f>IF(INDEX('2b) Opinion Statement (CORSIA)'!$A:$A,BO$29)="","",INDEX('2b) Opinion Statement (CORSIA)'!$A:$A,BO$29))</f>
        <v>Verification of methods applied for missing data:
(AVR Article 18)</v>
      </c>
      <c r="BP30" s="1040" t="str">
        <f>IF(INDEX('2b) Opinion Statement (CORSIA)'!$A:$A,BP$29)="","",INDEX('2b) Opinion Statement (CORSIA)'!$A:$A,BP$29))</f>
        <v/>
      </c>
      <c r="BQ30" s="1040" t="str">
        <f>IF(INDEX('2b) Opinion Statement (CORSIA)'!$A:$A,BQ$29)="","",INDEX('2b) Opinion Statement (CORSIA)'!$A:$A,BQ$29))</f>
        <v>Uncertainty assessment:
(AVR Article 19)</v>
      </c>
      <c r="BR30" s="1040" t="str">
        <f>IF(INDEX('2b) Opinion Statement (CORSIA)'!$A:$A,BR$29)="","",INDEX('2b) Opinion Statement (CORSIA)'!$A:$A,BR$29))</f>
        <v/>
      </c>
      <c r="BS30" s="1040" t="str">
        <f>IF(INDEX('2b) Opinion Statement (CORSIA)'!$A:$A,BS$29)="","",INDEX('2b) Opinion Statement (CORSIA)'!$A:$A,BS$29))</f>
        <v>Competent Authority (Annex 2) guidance on M&amp;R met:</v>
      </c>
      <c r="BT30" s="1040" t="str">
        <f>IF(INDEX('2b) Opinion Statement (CORSIA)'!$A:$A,BT$29)="","",INDEX('2b) Opinion Statement (CORSIA)'!$A:$A,BT$29))</f>
        <v/>
      </c>
      <c r="BU30" s="621" t="str">
        <f>IF(INDEX('2b) Opinion Statement (CORSIA)'!$A:$A,BU$29)="","",INDEX('2b) Opinion Statement (CORSIA)'!$A:$A,BU$29))</f>
        <v>Previous year Non-Conformity(ies) corrected:</v>
      </c>
      <c r="BV30" s="621" t="str">
        <f>IF(INDEX('2b) Opinion Statement (CORSIA)'!$A:$A,BV$29)="","",INDEX('2b) Opinion Statement (CORSIA)'!$A:$A,BV$29))</f>
        <v>Changes etc identified and not reported to the Competent Authority/included in updated MP:</v>
      </c>
      <c r="BW30" s="1040" t="str">
        <f>IF(INDEX('2b) Opinion Statement (CORSIA)'!$A:$A,BW$29)="","",INDEX('2b) Opinion Statement (CORSIA)'!$A:$A,BW$29))</f>
        <v>Accuracy:</v>
      </c>
      <c r="BX30" s="1040" t="str">
        <f>IF(INDEX('2b) Opinion Statement (CORSIA)'!$A:$A,BX$29)="","",INDEX('2b) Opinion Statement (CORSIA)'!$A:$A,BX$29))</f>
        <v/>
      </c>
      <c r="BY30" s="1040" t="str">
        <f>IF(INDEX('2b) Opinion Statement (CORSIA)'!$A:$A,BY$29)="","",INDEX('2b) Opinion Statement (CORSIA)'!$A:$A,BY$29))</f>
        <v>Completeness:</v>
      </c>
      <c r="BZ30" s="1040" t="str">
        <f>IF(INDEX('2b) Opinion Statement (CORSIA)'!$A:$A,BZ$29)="","",INDEX('2b) Opinion Statement (CORSIA)'!$A:$A,BZ$29))</f>
        <v/>
      </c>
      <c r="CA30" s="1040" t="str">
        <f>IF(INDEX('2b) Opinion Statement (CORSIA)'!$A:$A,CA$29)="","",INDEX('2b) Opinion Statement (CORSIA)'!$A:$A,CA$29))</f>
        <v>Consistency:</v>
      </c>
      <c r="CB30" s="1040" t="str">
        <f>IF(INDEX('2b) Opinion Statement (CORSIA)'!$A:$A,CB$29)="","",INDEX('2b) Opinion Statement (CORSIA)'!$A:$A,CB$29))</f>
        <v/>
      </c>
      <c r="CC30" s="1040" t="str">
        <f>IF(INDEX('2b) Opinion Statement (CORSIA)'!$A:$A,CC$29)="","",INDEX('2b) Opinion Statement (CORSIA)'!$A:$A,CC$29))</f>
        <v>Comparability over time:</v>
      </c>
      <c r="CD30" s="1040" t="str">
        <f>IF(INDEX('2b) Opinion Statement (CORSIA)'!$A:$A,CD$29)="","",INDEX('2b) Opinion Statement (CORSIA)'!$A:$A,CD$29))</f>
        <v/>
      </c>
      <c r="CE30" s="1040" t="str">
        <f>IF(INDEX('2b) Opinion Statement (CORSIA)'!$A:$A,CE$29)="","",INDEX('2b) Opinion Statement (CORSIA)'!$A:$A,CE$29))</f>
        <v>Transparency:</v>
      </c>
      <c r="CF30" s="1040" t="str">
        <f>IF(INDEX('2b) Opinion Statement (CORSIA)'!$A:$A,CF$29)="","",INDEX('2b) Opinion Statement (CORSIA)'!$A:$A,CF$29))</f>
        <v/>
      </c>
      <c r="CG30" s="1040" t="str">
        <f>IF(INDEX('2b) Opinion Statement (CORSIA)'!$A:$A,CG$29)="","",INDEX('2b) Opinion Statement (CORSIA)'!$A:$A,CG$29))</f>
        <v>Integrity of methodology:</v>
      </c>
      <c r="CH30" s="1040" t="str">
        <f>IF(INDEX('2b) Opinion Statement (CORSIA)'!$A:$A,CH$29)="","",INDEX('2b) Opinion Statement (CORSIA)'!$A:$A,CH$29))</f>
        <v/>
      </c>
      <c r="CI30" s="621" t="str">
        <f>IF(INDEX('2b) Opinion Statement (CORSIA)'!$A:$A,CI$29)="","",INDEX('2b) Opinion Statement (CORSIA)'!$A:$A,CI$29))</f>
        <v>Continuous improvement:</v>
      </c>
      <c r="CJ30" s="621" t="str">
        <f>IF(INDEX('2b) Opinion Statement (CORSIA)'!$A:$A,CJ$29)="","",INDEX('2b) Opinion Statement (CORSIA)'!$A:$A,CJ$29))</f>
        <v xml:space="preserve">OPINION - verified as satisfactory: </v>
      </c>
      <c r="CK30" s="621" t="str">
        <f>IF(INDEX('2b) Opinion Statement (CORSIA)'!$A:$A,CK$29)="","",INDEX('2b) Opinion Statement (CORSIA)'!$A:$A,CK$29))</f>
        <v xml:space="preserve">OPINION - verified with comments: </v>
      </c>
      <c r="CL30" s="1040" t="str">
        <f>IF(INDEX('2b) Opinion Statement (CORSIA)'!$A:$A,CL$29)="","",INDEX('2b) Opinion Statement (CORSIA)'!$A:$A,CL$29))</f>
        <v>Comments which qualify the opinion:</v>
      </c>
      <c r="CM30" s="1040"/>
      <c r="CN30" s="1040"/>
      <c r="CO30" s="1040"/>
      <c r="CP30" s="1040"/>
      <c r="CQ30" s="1040"/>
      <c r="CR30" s="1040"/>
      <c r="CS30" s="1040"/>
      <c r="CT30" s="1040"/>
      <c r="CU30" s="1040"/>
      <c r="CV30" s="1034" t="str">
        <f>IF(INDEX('2b) Opinion Statement (CORSIA)'!$A:$A,CV$29)="","",INDEX('2b) Opinion Statement (CORSIA)'!$A:$A,CV$29))</f>
        <v xml:space="preserve">OPINION - not verified: </v>
      </c>
      <c r="CW30" s="1035"/>
      <c r="CX30" s="1035"/>
      <c r="CY30" s="1035"/>
      <c r="CZ30" s="1035"/>
      <c r="DA30" s="1036"/>
      <c r="DB30" s="621" t="str">
        <f>IF(INDEX('2b) Opinion Statement (CORSIA)'!$A:$A,DB$29)="","",INDEX('2b) Opinion Statement (CORSIA)'!$A:$A,DB$29))</f>
        <v/>
      </c>
      <c r="DC30" s="621" t="str">
        <f>IF(INDEX('2b) Opinion Statement (CORSIA)'!$A:$A,DC$29)="","",INDEX('2b) Opinion Statement (CORSIA)'!$A:$A,DC$29))</f>
        <v/>
      </c>
      <c r="DD30" s="621" t="str">
        <f>IF(INDEX('2b) Opinion Statement (CORSIA)'!$A:$A,DD$29)="","",INDEX('2b) Opinion Statement (CORSIA)'!$A:$A,DD$29))</f>
        <v/>
      </c>
      <c r="DE30" s="621" t="str">
        <f>IF(INDEX('2b) Opinion Statement (CORSIA)'!$A:$A,DE$29)="","",INDEX('2b) Opinion Statement (CORSIA)'!$A:$A,DE$29))</f>
        <v/>
      </c>
      <c r="DF30" s="621" t="str">
        <f>IF(INDEX('2b) Opinion Statement (CORSIA)'!$A:$A,DF$29)="","",INDEX('2b) Opinion Statement (CORSIA)'!$A:$A,DF$29))</f>
        <v/>
      </c>
      <c r="DG30" s="621" t="str">
        <f>IF(INDEX('2b) Opinion Statement (CORSIA)'!$A:$A,DG$29)="","",INDEX('2b) Opinion Statement (CORSIA)'!$A:$A,DG$29))</f>
        <v>Lead EU ETS Auditor:</v>
      </c>
      <c r="DH30" s="621" t="str">
        <f>IF(INDEX('2b) Opinion Statement (CORSIA)'!$A:$A,DH$29)="","",INDEX('2b) Opinion Statement (CORSIA)'!$A:$A,DH$29))</f>
        <v>EU ETS Auditor(s):</v>
      </c>
      <c r="DI30" s="621" t="str">
        <f>IF(INDEX('2b) Opinion Statement (CORSIA)'!$A:$A,DI$29)="","",INDEX('2b) Opinion Statement (CORSIA)'!$A:$A,DI$29))</f>
        <v>Technical Expert(s) (EU ETS Auditor):</v>
      </c>
      <c r="DJ30" s="621" t="str">
        <f>IF(INDEX('2b) Opinion Statement (CORSIA)'!$A:$A,DJ$29)="","",INDEX('2b) Opinion Statement (CORSIA)'!$A:$A,DJ$29))</f>
        <v>Independent Reviewer:</v>
      </c>
      <c r="DK30" s="621" t="str">
        <f>IF(INDEX('2b) Opinion Statement (CORSIA)'!$A:$A,DK$29)="","",INDEX('2b) Opinion Statement (CORSIA)'!$A:$A,DK$29))</f>
        <v>Technical Expert(s) (Independent Review):</v>
      </c>
      <c r="DL30" s="621" t="str">
        <f>IF(INDEX('2b) Opinion Statement (CORSIA)'!$A:$A,DL$29)="","",INDEX('2b) Opinion Statement (CORSIA)'!$A:$A,DL$29))</f>
        <v>Signed on behalf of:</v>
      </c>
      <c r="DM30" s="621" t="str">
        <f>IF(INDEX('2b) Opinion Statement (CORSIA)'!$A:$A,DM$29)="","",INDEX('2b) Opinion Statement (CORSIA)'!$A:$A,DM$29))</f>
        <v>Name of authorised signatory :</v>
      </c>
      <c r="DN30" s="621" t="str">
        <f>IF(INDEX('2b) Opinion Statement (CORSIA)'!$A:$A,DN$29)="","",INDEX('2b) Opinion Statement (CORSIA)'!$A:$A,DN$29))</f>
        <v>Date of Opinion(s) :</v>
      </c>
      <c r="DO30" s="621" t="str">
        <f>IF(INDEX('2b) Opinion Statement (CORSIA)'!$A:$A,DO$29)="","",INDEX('2b) Opinion Statement (CORSIA)'!$A:$A,DO$29))</f>
        <v>Name of verifier:</v>
      </c>
      <c r="DP30" s="621" t="str">
        <f>IF(INDEX('2b) Opinion Statement (CORSIA)'!$A:$A,DP$29)="","",INDEX('2b) Opinion Statement (CORSIA)'!$A:$A,DP$29))</f>
        <v>Contact Address :</v>
      </c>
      <c r="DQ30" s="621" t="str">
        <f>IF(INDEX('2b) Opinion Statement (CORSIA)'!$A:$A,DQ$29)="","",INDEX('2b) Opinion Statement (CORSIA)'!$A:$A,DQ$29))</f>
        <v>Date of verification contract:</v>
      </c>
      <c r="DR30" s="621" t="str">
        <f>IF(INDEX('2b) Opinion Statement (CORSIA)'!$A:$A,DR$29)="","",INDEX('2b) Opinion Statement (CORSIA)'!$A:$A,DR$29))</f>
        <v>Is the Verifier Accredited or Certified natural person?</v>
      </c>
      <c r="DS30" s="621" t="str">
        <f>IF(INDEX('2b) Opinion Statement (CORSIA)'!$A:$A,DS$29)="","",INDEX('2b) Opinion Statement (CORSIA)'!$A:$A,DS$29))</f>
        <v>Name of National AB or authority certifying the verifier under EU ETS:</v>
      </c>
      <c r="DT30" s="621" t="str">
        <f>IF(INDEX('2b) Opinion Statement (CORSIA)'!$A:$A,DT$29)="","",INDEX('2b) Opinion Statement (CORSIA)'!$A:$A,DT$29))</f>
        <v xml:space="preserve">Accreditation/ Certification/ Registration number under EU ETS: </v>
      </c>
      <c r="DU30" s="621" t="str">
        <f>IF(INDEX('2b) Opinion Statement (CORSIA)'!$A:$A,DU$29)="","",INDEX('2b) Opinion Statement (CORSIA)'!$A:$A,DU$29))</f>
        <v>Name of National AB under CORSIA</v>
      </c>
      <c r="DV30" s="621" t="str">
        <f>IF(INDEX('2b) Opinion Statement (CORSIA)'!$A:$A,DV$29)="","",INDEX('2b) Opinion Statement (CORSIA)'!$A:$A,DV$29))</f>
        <v>Accreditation number under CORSIA</v>
      </c>
    </row>
    <row r="31" spans="1:126" ht="12.75" customHeight="1" x14ac:dyDescent="0.2">
      <c r="B31" s="622"/>
      <c r="C31" s="622"/>
      <c r="D31" s="622"/>
      <c r="E31" s="622"/>
      <c r="F31" s="622"/>
      <c r="G31" s="622"/>
      <c r="H31" s="622"/>
      <c r="I31" s="622"/>
      <c r="J31" s="622"/>
      <c r="K31" s="622"/>
      <c r="L31" s="622"/>
      <c r="M31" s="379" t="s">
        <v>69</v>
      </c>
      <c r="N31" s="380" t="str">
        <f>'Annex 1 - Findings'!$D$19</f>
        <v>Material?</v>
      </c>
      <c r="O31" s="379" t="s">
        <v>69</v>
      </c>
      <c r="P31" s="380" t="str">
        <f>'Annex 1 - Findings'!$D$19</f>
        <v>Material?</v>
      </c>
      <c r="Q31" s="379" t="s">
        <v>69</v>
      </c>
      <c r="R31" s="380" t="str">
        <f>'Annex 1 - Findings'!$D$31</f>
        <v>Material?</v>
      </c>
      <c r="S31" s="379" t="s">
        <v>69</v>
      </c>
      <c r="T31" s="379" t="s">
        <v>69</v>
      </c>
      <c r="U31" s="381" t="str">
        <f>Translations!$B$587</f>
        <v>See Article 23 of AVR</v>
      </c>
      <c r="V31" s="380"/>
      <c r="W31" s="622"/>
      <c r="X31" s="622"/>
      <c r="Y31" s="622"/>
      <c r="Z31" s="622"/>
      <c r="AA31" s="622"/>
      <c r="AB31" s="622"/>
      <c r="AC31" s="622"/>
      <c r="AD31" s="622"/>
      <c r="AE31" s="622"/>
      <c r="AF31" s="622"/>
      <c r="AG31" s="622"/>
      <c r="AH31" s="622"/>
      <c r="AI31" s="622"/>
      <c r="AJ31" s="382"/>
      <c r="AK31" s="382" t="str">
        <f>Translations!$B$118</f>
        <v>If no, because.......</v>
      </c>
      <c r="AL31" s="382"/>
      <c r="AM31" s="382" t="str">
        <f>Translations!$B$118</f>
        <v>If no, because.......</v>
      </c>
      <c r="AN31" s="382"/>
      <c r="AO31" s="382" t="str">
        <f>Translations!$B$118</f>
        <v>If no, because.......</v>
      </c>
      <c r="AP31" s="382"/>
      <c r="AQ31" s="382" t="str">
        <f>Translations!$B$118</f>
        <v>If no, because.......</v>
      </c>
      <c r="AR31" s="382"/>
      <c r="AS31" s="382" t="str">
        <f>Translations!$B$118</f>
        <v>If no, because.......</v>
      </c>
      <c r="AT31" s="382"/>
      <c r="AU31" s="382" t="str">
        <f>Translations!$B$118</f>
        <v>If no, because.......</v>
      </c>
      <c r="AV31" s="382"/>
      <c r="AW31" s="382" t="str">
        <f>Translations!$B$118</f>
        <v>If no, because.......</v>
      </c>
      <c r="AX31" s="382"/>
      <c r="AY31" s="382" t="str">
        <f>Translations!$B$118</f>
        <v>If no, because.......</v>
      </c>
      <c r="AZ31" s="382" t="str">
        <f>Translations!$B$441</f>
        <v>If yes, was this part of site verification….</v>
      </c>
      <c r="BA31" s="382"/>
      <c r="BB31" s="382" t="str">
        <f>Translations!$B$118</f>
        <v>If no, because.......</v>
      </c>
      <c r="BC31" s="382"/>
      <c r="BD31" s="382" t="str">
        <f>Translations!$B$118</f>
        <v>If no, because.......</v>
      </c>
      <c r="BE31" s="382"/>
      <c r="BF31" s="382" t="str">
        <f>Translations!$B$118</f>
        <v>If no, because.......</v>
      </c>
      <c r="BG31" s="382"/>
      <c r="BH31" s="382" t="str">
        <f>Translations!$B$118</f>
        <v>If no, because.......</v>
      </c>
      <c r="BI31" s="382"/>
      <c r="BJ31" s="382" t="str">
        <f>Translations!$B$118</f>
        <v>If no, because.......</v>
      </c>
      <c r="BK31" s="382"/>
      <c r="BL31" s="382" t="str">
        <f>Translations!$B$118</f>
        <v>If no, because.......</v>
      </c>
      <c r="BM31" s="382"/>
      <c r="BN31" s="382" t="str">
        <f>Translations!$B$118</f>
        <v>If no, because.......</v>
      </c>
      <c r="BO31" s="382"/>
      <c r="BP31" s="382" t="str">
        <f>Translations!$B$118</f>
        <v>If no, because.......</v>
      </c>
      <c r="BQ31" s="382"/>
      <c r="BR31" s="382" t="str">
        <f>Translations!$B$118</f>
        <v>If no, because.......</v>
      </c>
      <c r="BS31" s="382"/>
      <c r="BT31" s="382" t="str">
        <f>Translations!$B$118</f>
        <v>If no, because.......</v>
      </c>
      <c r="BU31" s="622"/>
      <c r="BV31" s="622"/>
      <c r="BW31" s="382"/>
      <c r="BX31" s="382" t="str">
        <f>Translations!$B$118</f>
        <v>If no, because.......</v>
      </c>
      <c r="BY31" s="382"/>
      <c r="BZ31" s="382" t="str">
        <f>Translations!$B$118</f>
        <v>If no, because.......</v>
      </c>
      <c r="CA31" s="382"/>
      <c r="CB31" s="382" t="str">
        <f>Translations!$B$118</f>
        <v>If no, because.......</v>
      </c>
      <c r="CC31" s="382"/>
      <c r="CD31" s="382" t="str">
        <f>Translations!$B$118</f>
        <v>If no, because.......</v>
      </c>
      <c r="CE31" s="382"/>
      <c r="CF31" s="382" t="str">
        <f>Translations!$B$118</f>
        <v>If no, because.......</v>
      </c>
      <c r="CG31" s="382"/>
      <c r="CH31" s="382" t="str">
        <f>Translations!$B$118</f>
        <v>If no, because.......</v>
      </c>
      <c r="CI31" s="622"/>
      <c r="CJ31" s="622"/>
      <c r="CK31" s="622"/>
      <c r="CL31" s="382" t="s">
        <v>1</v>
      </c>
      <c r="CM31" s="382" t="s">
        <v>2</v>
      </c>
      <c r="CN31" s="382" t="s">
        <v>3</v>
      </c>
      <c r="CO31" s="382" t="s">
        <v>70</v>
      </c>
      <c r="CP31" s="382" t="s">
        <v>71</v>
      </c>
      <c r="CQ31" s="382" t="s">
        <v>72</v>
      </c>
      <c r="CR31" s="382" t="s">
        <v>73</v>
      </c>
      <c r="CS31" s="382" t="s">
        <v>74</v>
      </c>
      <c r="CT31" s="394" t="s">
        <v>75</v>
      </c>
      <c r="CU31" s="401" t="s">
        <v>76</v>
      </c>
      <c r="CV31" s="1037"/>
      <c r="CW31" s="1038"/>
      <c r="CX31" s="1038"/>
      <c r="CY31" s="1038"/>
      <c r="CZ31" s="1038"/>
      <c r="DA31" s="1039"/>
      <c r="DB31" s="622"/>
      <c r="DC31" s="622"/>
      <c r="DD31" s="622"/>
      <c r="DE31" s="622"/>
      <c r="DF31" s="622"/>
      <c r="DG31" s="622"/>
      <c r="DH31" s="622"/>
      <c r="DI31" s="622"/>
      <c r="DJ31" s="622"/>
      <c r="DK31" s="622"/>
      <c r="DL31" s="622"/>
      <c r="DM31" s="622"/>
      <c r="DN31" s="622"/>
      <c r="DO31" s="622"/>
      <c r="DP31" s="622"/>
      <c r="DQ31" s="622"/>
      <c r="DR31" s="622"/>
      <c r="DS31" s="622"/>
      <c r="DT31" s="622"/>
      <c r="DU31" s="622"/>
      <c r="DV31" s="622"/>
    </row>
    <row r="32" spans="1:126" ht="12.75" customHeight="1" x14ac:dyDescent="0.2">
      <c r="B32" s="385" t="str">
        <f>IF(INDEX('2b) Opinion Statement (CORSIA)'!$B:$B,B$29)="","",INDEX('2b) Opinion Statement (CORSIA)'!$B:$B,B$29))</f>
        <v/>
      </c>
      <c r="C32" s="385" t="str">
        <f>IF(INDEX('2b) Opinion Statement (CORSIA)'!$B:$B,C$29)="","",INDEX('2b) Opinion Statement (CORSIA)'!$B:$B,C$29))</f>
        <v/>
      </c>
      <c r="D32" s="385" t="str">
        <f>IF(INDEX('2b) Opinion Statement (CORSIA)'!$B:$B,D$29)="","",INDEX('2b) Opinion Statement (CORSIA)'!$B:$B,D$29))</f>
        <v/>
      </c>
      <c r="E32" s="385" t="str">
        <f>IF(INDEX('2b) Opinion Statement (CORSIA)'!$B:$B,E$29)="","",INDEX('2b) Opinion Statement (CORSIA)'!$B:$B,E$29))</f>
        <v/>
      </c>
      <c r="F32" s="385" t="str">
        <f>IF(INDEX('2b) Opinion Statement (CORSIA)'!$B:$B,F$29)="","",INDEX('2b) Opinion Statement (CORSIA)'!$B:$B,F$29))</f>
        <v/>
      </c>
      <c r="G32" s="390"/>
      <c r="H32" s="385" t="str">
        <f>IF(INDEX('2b) Opinion Statement (CORSIA)'!$B:$B,H$29)="","",INDEX('2b) Opinion Statement (CORSIA)'!$B:$B,H$29))</f>
        <v/>
      </c>
      <c r="I32" s="385" t="str">
        <f>IF(INDEX('2b) Opinion Statement (CORSIA)'!$B:$B,I$29)="","",INDEX('2b) Opinion Statement (CORSIA)'!$B:$B,I$29))</f>
        <v/>
      </c>
      <c r="J32" s="385" t="str">
        <f>IF(INDEX('2b) Opinion Statement (CORSIA)'!$B:$B,J$29)="","",INDEX('2b) Opinion Statement (CORSIA)'!$B:$B,J$29))</f>
        <v/>
      </c>
      <c r="K32" s="385" t="str">
        <f>IF(INDEX('2b) Opinion Statement (CORSIA)'!$B:$B,K$29)="","",INDEX('2b) Opinion Statement (CORSIA)'!$B:$B,K$29))</f>
        <v/>
      </c>
      <c r="L32" s="385" t="str">
        <f>IF(INDEX('2b) Opinion Statement (CORSIA)'!$B:$B,L$29)="","",INDEX('2b) Opinion Statement (CORSIA)'!$B:$B,L$29))</f>
        <v/>
      </c>
      <c r="M32" s="386">
        <f>COUNTA($G$17:$G$26)-COUNTIF($G$17:$G$26,"")</f>
        <v>0</v>
      </c>
      <c r="N32" s="387">
        <f>COUNTIF($H$17:$H$26,Yes)</f>
        <v>0</v>
      </c>
      <c r="O32" s="386">
        <f>COUNTA($J$17:$J$26)-COUNTIF($J$17:$J$26,"")</f>
        <v>0</v>
      </c>
      <c r="P32" s="387">
        <f>COUNTIF($K$17:$K$26,Yes)</f>
        <v>0</v>
      </c>
      <c r="Q32" s="386">
        <f>COUNTA($M$17:$M$26)-COUNTIF($M$17:$M$26,"")</f>
        <v>0</v>
      </c>
      <c r="R32" s="387">
        <f>COUNTIF($N$17:$N$26,Yes)</f>
        <v>0</v>
      </c>
      <c r="S32" s="386">
        <f>COUNTA($P$17:$P$26)-COUNTIF($P$17:$P$26,"")</f>
        <v>0</v>
      </c>
      <c r="T32" s="386">
        <f>COUNTA($R$17:$R$26)-COUNTIF($R$17:$R$26,"")</f>
        <v>0</v>
      </c>
      <c r="U32" s="148" t="str">
        <f>IF('Annex 2 - basis of work (Avi)'!B20="","",'Annex 2 - basis of work (Avi)'!B20)</f>
        <v>-- select --</v>
      </c>
      <c r="V32" s="148" t="str">
        <f>IF('Annex 2 - basis of work (Avi)'!B21="","",'Annex 2 - basis of work (Avi)'!B21)</f>
        <v/>
      </c>
      <c r="W32" s="385" t="str">
        <f>IF(INDEX('2b) Opinion Statement (CORSIA)'!$B:$B,W$29)="","",INDEX('2b) Opinion Statement (CORSIA)'!$B:$B,W$29))</f>
        <v/>
      </c>
      <c r="X32" s="385" t="str">
        <f>IF(INDEX('2b) Opinion Statement (CORSIA)'!$B:$B,X$29)="","",INDEX('2b) Opinion Statement (CORSIA)'!$B:$B,X$29))</f>
        <v/>
      </c>
      <c r="Y32" s="385" t="str">
        <f>IF(INDEX('2b) Opinion Statement (CORSIA)'!$B:$B,Y$29)="","",INDEX('2b) Opinion Statement (CORSIA)'!$B:$B,Y$29))</f>
        <v/>
      </c>
      <c r="Z32" s="385" t="str">
        <f>IF(INDEX('2b) Opinion Statement (CORSIA)'!$B:$B,Z$29)="","",INDEX('2b) Opinion Statement (CORSIA)'!$B:$B,Z$29))</f>
        <v/>
      </c>
      <c r="AA32" s="385" t="str">
        <f>IF(INDEX('2b) Opinion Statement (CORSIA)'!$B:$B,AA$29)="","",INDEX('2b) Opinion Statement (CORSIA)'!$B:$B,AA$29))</f>
        <v/>
      </c>
      <c r="AB32" s="385" t="str">
        <f>IF(INDEX('2b) Opinion Statement (CORSIA)'!$B:$B,AB$29)="","",INDEX('2b) Opinion Statement (CORSIA)'!$B:$B,AB$29))</f>
        <v/>
      </c>
      <c r="AC32" s="385" t="str">
        <f>IF(INDEX('2b) Opinion Statement (CORSIA)'!$B:$B,AC$29)="","",INDEX('2b) Opinion Statement (CORSIA)'!$B:$B,AC$29))</f>
        <v/>
      </c>
      <c r="AD32" s="385" t="str">
        <f>IF(INDEX('2b) Opinion Statement (CORSIA)'!$B:$B,AD$29)="","",INDEX('2b) Opinion Statement (CORSIA)'!$B:$B,AD$29))</f>
        <v/>
      </c>
      <c r="AE32" s="385" t="str">
        <f>IF(INDEX('2b) Opinion Statement (CORSIA)'!$B:$B,AE$29)="","",INDEX('2b) Opinion Statement (CORSIA)'!$B:$B,AE$29))</f>
        <v/>
      </c>
      <c r="AF32" s="385" t="str">
        <f>IF(INDEX('2b) Opinion Statement (CORSIA)'!$B:$B,AF$29)="","",INDEX('2b) Opinion Statement (CORSIA)'!$B:$B,AF$29))</f>
        <v/>
      </c>
      <c r="AG32" s="385" t="str">
        <f>IF(INDEX('2b) Opinion Statement (CORSIA)'!$B:$B,AG$29)="","",INDEX('2b) Opinion Statement (CORSIA)'!$B:$B,AG$29))</f>
        <v/>
      </c>
      <c r="AH32" s="385" t="str">
        <f>IF(INDEX('2b) Opinion Statement (CORSIA)'!$B:$B,AH$29)="","",INDEX('2b) Opinion Statement (CORSIA)'!$B:$B,AH$29))</f>
        <v/>
      </c>
      <c r="AI32" s="385" t="str">
        <f>IF(INDEX('2b) Opinion Statement (CORSIA)'!$B:$B,AI$29)="","",INDEX('2b) Opinion Statement (CORSIA)'!$B:$B,AI$29))</f>
        <v/>
      </c>
      <c r="AJ32" s="385" t="str">
        <f>IF(INDEX('2b) Opinion Statement (CORSIA)'!$B:$B,AJ$29)="","",INDEX('2b) Opinion Statement (CORSIA)'!$B:$B,AJ$29))</f>
        <v/>
      </c>
      <c r="AK32" s="385" t="str">
        <f>IF(INDEX('2b) Opinion Statement (CORSIA)'!$B:$B,AK$29)="","",INDEX('2b) Opinion Statement (CORSIA)'!$B:$B,AK$29))</f>
        <v/>
      </c>
      <c r="AL32" s="385" t="str">
        <f>IF(INDEX('2b) Opinion Statement (CORSIA)'!$B:$B,AL$29)="","",INDEX('2b) Opinion Statement (CORSIA)'!$B:$B,AL$29))</f>
        <v/>
      </c>
      <c r="AM32" s="385" t="str">
        <f>IF(INDEX('2b) Opinion Statement (CORSIA)'!$B:$B,AM$29)="","",INDEX('2b) Opinion Statement (CORSIA)'!$B:$B,AM$29))</f>
        <v/>
      </c>
      <c r="AN32" s="385" t="str">
        <f>IF(INDEX('2b) Opinion Statement (CORSIA)'!$B:$B,AN$29)="","",INDEX('2b) Opinion Statement (CORSIA)'!$B:$B,AN$29))</f>
        <v/>
      </c>
      <c r="AO32" s="385" t="str">
        <f>IF(INDEX('2b) Opinion Statement (CORSIA)'!$B:$B,AO$29)="","",INDEX('2b) Opinion Statement (CORSIA)'!$B:$B,AO$29))</f>
        <v/>
      </c>
      <c r="AP32" s="385" t="str">
        <f>IF(INDEX('2b) Opinion Statement (CORSIA)'!$B:$B,AP$29)="","",INDEX('2b) Opinion Statement (CORSIA)'!$B:$B,AP$29))</f>
        <v/>
      </c>
      <c r="AQ32" s="385" t="str">
        <f>IF(INDEX('2b) Opinion Statement (CORSIA)'!$B:$B,AQ$29)="","",INDEX('2b) Opinion Statement (CORSIA)'!$B:$B,AQ$29))</f>
        <v/>
      </c>
      <c r="AR32" s="385" t="str">
        <f>IF(INDEX('2b) Opinion Statement (CORSIA)'!$B:$B,AR$29)="","",INDEX('2b) Opinion Statement (CORSIA)'!$B:$B,AR$29))</f>
        <v/>
      </c>
      <c r="AS32" s="385" t="str">
        <f>IF(INDEX('2b) Opinion Statement (CORSIA)'!$B:$B,AS$29)="","",INDEX('2b) Opinion Statement (CORSIA)'!$B:$B,AS$29))</f>
        <v/>
      </c>
      <c r="AT32" s="385" t="str">
        <f>IF(INDEX('2b) Opinion Statement (CORSIA)'!$B:$B,AT$29)="","",INDEX('2b) Opinion Statement (CORSIA)'!$B:$B,AT$29))</f>
        <v/>
      </c>
      <c r="AU32" s="385" t="str">
        <f>IF(INDEX('2b) Opinion Statement (CORSIA)'!$B:$B,AU$29)="","",INDEX('2b) Opinion Statement (CORSIA)'!$B:$B,AU$29))</f>
        <v/>
      </c>
      <c r="AV32" s="385" t="str">
        <f>IF(INDEX('2b) Opinion Statement (CORSIA)'!$B:$B,AV$29)="","",INDEX('2b) Opinion Statement (CORSIA)'!$B:$B,AV$29))</f>
        <v/>
      </c>
      <c r="AW32" s="385" t="str">
        <f>IF(INDEX('2b) Opinion Statement (CORSIA)'!$B:$B,AW$29)="","",INDEX('2b) Opinion Statement (CORSIA)'!$B:$B,AW$29))</f>
        <v/>
      </c>
      <c r="AX32" s="385" t="str">
        <f>IF(INDEX('2b) Opinion Statement (CORSIA)'!$B:$B,AX$29)="","",INDEX('2b) Opinion Statement (CORSIA)'!$B:$B,AX$29))</f>
        <v/>
      </c>
      <c r="AY32" s="385" t="str">
        <f>IF(INDEX('2b) Opinion Statement (CORSIA)'!$B:$B,AY$29)="","",INDEX('2b) Opinion Statement (CORSIA)'!$B:$B,AY$29))</f>
        <v/>
      </c>
      <c r="AZ32" s="385" t="str">
        <f>IF(INDEX('2b) Opinion Statement (CORSIA)'!$B:$B,AZ$29)="","",INDEX('2b) Opinion Statement (CORSIA)'!$B:$B,AZ$29))</f>
        <v/>
      </c>
      <c r="BA32" s="385" t="str">
        <f>IF(INDEX('2b) Opinion Statement (CORSIA)'!$B:$B,BA$29)="","",INDEX('2b) Opinion Statement (CORSIA)'!$B:$B,BA$29))</f>
        <v/>
      </c>
      <c r="BB32" s="385" t="str">
        <f>IF(INDEX('2b) Opinion Statement (CORSIA)'!$B:$B,BB$29)="","",INDEX('2b) Opinion Statement (CORSIA)'!$B:$B,BB$29))</f>
        <v/>
      </c>
      <c r="BC32" s="385" t="str">
        <f>IF(INDEX('2b) Opinion Statement (CORSIA)'!$B:$B,BC$29)="","",INDEX('2b) Opinion Statement (CORSIA)'!$B:$B,BC$29))</f>
        <v/>
      </c>
      <c r="BD32" s="385" t="str">
        <f>IF(INDEX('2b) Opinion Statement (CORSIA)'!$B:$B,BD$29)="","",INDEX('2b) Opinion Statement (CORSIA)'!$B:$B,BD$29))</f>
        <v/>
      </c>
      <c r="BE32" s="385" t="str">
        <f>IF(INDEX('2b) Opinion Statement (CORSIA)'!$B:$B,BE$29)="","",INDEX('2b) Opinion Statement (CORSIA)'!$B:$B,BE$29))</f>
        <v/>
      </c>
      <c r="BF32" s="385" t="str">
        <f>IF(INDEX('2b) Opinion Statement (CORSIA)'!$B:$B,BF$29)="","",INDEX('2b) Opinion Statement (CORSIA)'!$B:$B,BF$29))</f>
        <v/>
      </c>
      <c r="BG32" s="385" t="str">
        <f>IF(INDEX('2b) Opinion Statement (CORSIA)'!$B:$B,BG$29)="","",INDEX('2b) Opinion Statement (CORSIA)'!$B:$B,BG$29))</f>
        <v/>
      </c>
      <c r="BH32" s="385" t="str">
        <f>IF(INDEX('2b) Opinion Statement (CORSIA)'!$B:$B,BH$29)="","",INDEX('2b) Opinion Statement (CORSIA)'!$B:$B,BH$29))</f>
        <v/>
      </c>
      <c r="BI32" s="385" t="str">
        <f>IF(INDEX('2b) Opinion Statement (CORSIA)'!$B:$B,BI$29)="","",INDEX('2b) Opinion Statement (CORSIA)'!$B:$B,BI$29))</f>
        <v/>
      </c>
      <c r="BJ32" s="385" t="str">
        <f>IF(INDEX('2b) Opinion Statement (CORSIA)'!$B:$B,BJ$29)="","",INDEX('2b) Opinion Statement (CORSIA)'!$B:$B,BJ$29))</f>
        <v/>
      </c>
      <c r="BK32" s="385" t="str">
        <f>IF(INDEX('2b) Opinion Statement (CORSIA)'!$B:$B,BK$29)="","",INDEX('2b) Opinion Statement (CORSIA)'!$B:$B,BK$29))</f>
        <v/>
      </c>
      <c r="BL32" s="385" t="str">
        <f>IF(INDEX('2b) Opinion Statement (CORSIA)'!$B:$B,BL$29)="","",INDEX('2b) Opinion Statement (CORSIA)'!$B:$B,BL$29))</f>
        <v/>
      </c>
      <c r="BM32" s="385" t="str">
        <f>IF(INDEX('2b) Opinion Statement (CORSIA)'!$B:$B,BM$29)="","",INDEX('2b) Opinion Statement (CORSIA)'!$B:$B,BM$29))</f>
        <v/>
      </c>
      <c r="BN32" s="385" t="str">
        <f>IF(INDEX('2b) Opinion Statement (CORSIA)'!$B:$B,BN$29)="","",INDEX('2b) Opinion Statement (CORSIA)'!$B:$B,BN$29))</f>
        <v/>
      </c>
      <c r="BO32" s="385" t="str">
        <f>IF(INDEX('2b) Opinion Statement (CORSIA)'!$B:$B,BO$29)="","",INDEX('2b) Opinion Statement (CORSIA)'!$B:$B,BO$29))</f>
        <v/>
      </c>
      <c r="BP32" s="385" t="str">
        <f>IF(INDEX('2b) Opinion Statement (CORSIA)'!$B:$B,BP$29)="","",INDEX('2b) Opinion Statement (CORSIA)'!$B:$B,BP$29))</f>
        <v/>
      </c>
      <c r="BQ32" s="385" t="str">
        <f>IF(INDEX('2b) Opinion Statement (CORSIA)'!$B:$B,BQ$29)="","",INDEX('2b) Opinion Statement (CORSIA)'!$B:$B,BQ$29))</f>
        <v/>
      </c>
      <c r="BR32" s="385" t="str">
        <f>IF(INDEX('2b) Opinion Statement (CORSIA)'!$B:$B,BR$29)="","",INDEX('2b) Opinion Statement (CORSIA)'!$B:$B,BR$29))</f>
        <v/>
      </c>
      <c r="BS32" s="385" t="str">
        <f>IF(INDEX('2b) Opinion Statement (CORSIA)'!$B:$B,BS$29)="","",INDEX('2b) Opinion Statement (CORSIA)'!$B:$B,BS$29))</f>
        <v/>
      </c>
      <c r="BT32" s="385" t="str">
        <f>IF(INDEX('2b) Opinion Statement (CORSIA)'!$B:$B,BT$29)="","",INDEX('2b) Opinion Statement (CORSIA)'!$B:$B,BT$29))</f>
        <v/>
      </c>
      <c r="BU32" s="385" t="str">
        <f>IF(INDEX('2b) Opinion Statement (CORSIA)'!$B:$B,BU$29)="","",INDEX('2b) Opinion Statement (CORSIA)'!$B:$B,BU$29))</f>
        <v/>
      </c>
      <c r="BV32" s="385" t="str">
        <f>IF(INDEX('2b) Opinion Statement (CORSIA)'!$B:$B,BV$29)="","",INDEX('2b) Opinion Statement (CORSIA)'!$B:$B,BV$29))</f>
        <v/>
      </c>
      <c r="BW32" s="385" t="str">
        <f>IF(INDEX('2b) Opinion Statement (CORSIA)'!$B:$B,BW$29)="","",INDEX('2b) Opinion Statement (CORSIA)'!$B:$B,BW$29))</f>
        <v/>
      </c>
      <c r="BX32" s="385" t="str">
        <f>IF(INDEX('2b) Opinion Statement (CORSIA)'!$B:$B,BX$29)="","",INDEX('2b) Opinion Statement (CORSIA)'!$B:$B,BX$29))</f>
        <v/>
      </c>
      <c r="BY32" s="385" t="str">
        <f>IF(INDEX('2b) Opinion Statement (CORSIA)'!$B:$B,BY$29)="","",INDEX('2b) Opinion Statement (CORSIA)'!$B:$B,BY$29))</f>
        <v/>
      </c>
      <c r="BZ32" s="385" t="str">
        <f>IF(INDEX('2b) Opinion Statement (CORSIA)'!$B:$B,BZ$29)="","",INDEX('2b) Opinion Statement (CORSIA)'!$B:$B,BZ$29))</f>
        <v/>
      </c>
      <c r="CA32" s="385" t="str">
        <f>IF(INDEX('2b) Opinion Statement (CORSIA)'!$B:$B,CA$29)="","",INDEX('2b) Opinion Statement (CORSIA)'!$B:$B,CA$29))</f>
        <v/>
      </c>
      <c r="CB32" s="385" t="str">
        <f>IF(INDEX('2b) Opinion Statement (CORSIA)'!$B:$B,CB$29)="","",INDEX('2b) Opinion Statement (CORSIA)'!$B:$B,CB$29))</f>
        <v/>
      </c>
      <c r="CC32" s="385" t="str">
        <f>IF(INDEX('2b) Opinion Statement (CORSIA)'!$B:$B,CC$29)="","",INDEX('2b) Opinion Statement (CORSIA)'!$B:$B,CC$29))</f>
        <v/>
      </c>
      <c r="CD32" s="385" t="str">
        <f>IF(INDEX('2b) Opinion Statement (CORSIA)'!$B:$B,CD$29)="","",INDEX('2b) Opinion Statement (CORSIA)'!$B:$B,CD$29))</f>
        <v/>
      </c>
      <c r="CE32" s="385" t="str">
        <f>IF(INDEX('2b) Opinion Statement (CORSIA)'!$B:$B,CE$29)="","",INDEX('2b) Opinion Statement (CORSIA)'!$B:$B,CE$29))</f>
        <v/>
      </c>
      <c r="CF32" s="385" t="str">
        <f>IF(INDEX('2b) Opinion Statement (CORSIA)'!$B:$B,CF$29)="","",INDEX('2b) Opinion Statement (CORSIA)'!$B:$B,CF$29))</f>
        <v/>
      </c>
      <c r="CG32" s="385" t="str">
        <f>IF(INDEX('2b) Opinion Statement (CORSIA)'!$B:$B,CG$29)="","",INDEX('2b) Opinion Statement (CORSIA)'!$B:$B,CG$29))</f>
        <v/>
      </c>
      <c r="CH32" s="385" t="str">
        <f>IF(INDEX('2b) Opinion Statement (CORSIA)'!$B:$B,CH$29)="","",INDEX('2b) Opinion Statement (CORSIA)'!$B:$B,CH$29))</f>
        <v/>
      </c>
      <c r="CI32" s="385" t="str">
        <f>IF(INDEX('2b) Opinion Statement (CORSIA)'!$B:$B,CI$29)="","",INDEX('2b) Opinion Statement (CORSIA)'!$B:$B,CI$29))</f>
        <v/>
      </c>
      <c r="CJ32" s="385" t="str">
        <f>IF(INDEX('2b) Opinion Statement (CORSIA)'!$B:$B,CJ$29)="","",INDEX('2b) Opinion Statement (CORSIA)'!$B:$B,CJ$29))</f>
        <v>We have conducted a verification of the greenhouse gas data reported by the above Aircraft Operator in its Annual Emissions Report as presented above for the CORSIA. On the basis of the verification work undertaken (see Annex 2) these data are fairly stated.</v>
      </c>
      <c r="CK32" s="385" t="str">
        <f>IF(INDEX('2b) Opinion Statement (CORSIA)'!$B:$B,CK$29)="","",INDEX('2b) Opinion Statement (CORSIA)'!$B:$B,CK$29))</f>
        <v xml:space="preserve">We have conducted a verification of the greenhouse gas data reported by the above Aircraft Operator in its Annual Emissions Report as presented above for the CORSIA.   On the basis of the verification work undertaken (see Annex 2) these data are fairly stated, with the exception of: </v>
      </c>
      <c r="CL32" s="385" t="str">
        <f>IF(INDEX('2b) Opinion Statement (CORSIA)'!$B:$B,CL$29)="","",INDEX('2b) Opinion Statement (CORSIA)'!$B:$B,CL$29))</f>
        <v>1.</v>
      </c>
      <c r="CM32" s="385" t="str">
        <f>IF(INDEX('2b) Opinion Statement (CORSIA)'!$B:$B,CM$29)="","",INDEX('2b) Opinion Statement (CORSIA)'!$B:$B,CM$29))</f>
        <v>2.</v>
      </c>
      <c r="CN32" s="385" t="str">
        <f>IF(INDEX('2b) Opinion Statement (CORSIA)'!$B:$B,CN$29)="","",INDEX('2b) Opinion Statement (CORSIA)'!$B:$B,CN$29))</f>
        <v>3.</v>
      </c>
      <c r="CO32" s="385" t="str">
        <f>IF(INDEX('2b) Opinion Statement (CORSIA)'!$B:$B,CO$29)="","",INDEX('2b) Opinion Statement (CORSIA)'!$B:$B,CO$29))</f>
        <v/>
      </c>
      <c r="CP32" s="385" t="str">
        <f>IF(INDEX('2b) Opinion Statement (CORSIA)'!$B:$B,CP$29)="","",INDEX('2b) Opinion Statement (CORSIA)'!$B:$B,CP$29))</f>
        <v/>
      </c>
      <c r="CQ32" s="385" t="str">
        <f>IF(INDEX('2b) Opinion Statement (CORSIA)'!$B:$B,CQ$29)="","",INDEX('2b) Opinion Statement (CORSIA)'!$B:$B,CQ$29))</f>
        <v/>
      </c>
      <c r="CR32" s="385" t="str">
        <f>IF(INDEX('2b) Opinion Statement (CORSIA)'!$B:$B,CR$29)="","",INDEX('2b) Opinion Statement (CORSIA)'!$B:$B,CR$29))</f>
        <v/>
      </c>
      <c r="CS32" s="385" t="str">
        <f>IF(INDEX('2b) Opinion Statement (CORSIA)'!$B:$B,CS$29)="","",INDEX('2b) Opinion Statement (CORSIA)'!$B:$B,CS$29))</f>
        <v/>
      </c>
      <c r="CT32" s="385" t="str">
        <f>IF(INDEX('2b) Opinion Statement (CORSIA)'!$B:$B,CT$29)="","",INDEX('2b) Opinion Statement (CORSIA)'!$B:$B,CT$29))</f>
        <v/>
      </c>
      <c r="CU32" s="385" t="str">
        <f>IF(INDEX('2b) Opinion Statement (CORSIA)'!$B:$B,CU$29)="","",INDEX('2b) Opinion Statement (CORSIA)'!$B:$B,CU$29))</f>
        <v/>
      </c>
      <c r="CV32" s="385" t="str">
        <f>IF(INDEX('2b) Opinion Statement (CORSIA)'!$B:$B,CV$29)="","",INDEX('2b) Opinion Statement (CORSIA)'!$B:$B,CV$29))</f>
        <v>We have conducted a verification of the greenhouse gas data reported by the above Aircraft Operator in its Annual Emissions Report as presented above for the CORSIA.  On the basis of the work undertaken (see Annex 2) these data CANNOT be verified due to - &lt;select/delete as appropriate&gt;</v>
      </c>
      <c r="CW32" s="385" t="str">
        <f>IF(INDEX('2b) Opinion Statement (CORSIA)'!$B:$B,CW$29)="","",INDEX('2b) Opinion Statement (CORSIA)'!$B:$B,CW$29))</f>
        <v>- uncorrected material mis-statement (individual or in aggregate)</v>
      </c>
      <c r="CX32" s="385" t="str">
        <f>IF(INDEX('2b) Opinion Statement (CORSIA)'!$B:$B,CX$29)="","",INDEX('2b) Opinion Statement (CORSIA)'!$B:$B,CX$29))</f>
        <v>- uncorrected material non-conformity (individual or in aggregate)</v>
      </c>
      <c r="CY32" s="385" t="str">
        <f>IF(INDEX('2b) Opinion Statement (CORSIA)'!$B:$B,CY$29)="","",INDEX('2b) Opinion Statement (CORSIA)'!$B:$B,CY$29))</f>
        <v>- limitations in the data or information made available for verification</v>
      </c>
      <c r="CZ32" s="385" t="str">
        <f>IF(INDEX('2b) Opinion Statement (CORSIA)'!$B:$B,CZ$29)="","",INDEX('2b) Opinion Statement (CORSIA)'!$B:$B,CZ$29))</f>
        <v>- limitations of scope due to lack of clarity &amp; or scope of the approved monitoring plan</v>
      </c>
      <c r="DA32" s="385" t="str">
        <f>IF(INDEX('2b) Opinion Statement (CORSIA)'!$B:$B,DA$29)="","",INDEX('2b) Opinion Statement (CORSIA)'!$B:$B,DA$29))</f>
        <v>- the monitoring plan is not approved by the competent authority</v>
      </c>
      <c r="DB32" s="385" t="str">
        <f>IF(INDEX('2b) Opinion Statement (CORSIA)'!$B:$B,DB$29)="","",INDEX('2b) Opinion Statement (CORSIA)'!$B:$B,DB$29))</f>
        <v>- uncorrected material non-conformity (individual or in aggregate)</v>
      </c>
      <c r="DC32" s="385" t="str">
        <f>IF(INDEX('2b) Opinion Statement (CORSIA)'!$B:$B,DC$29)="","",INDEX('2b) Opinion Statement (CORSIA)'!$B:$B,DC$29))</f>
        <v>- limitations in the data or information made available for verification</v>
      </c>
      <c r="DD32" s="385" t="str">
        <f>IF(INDEX('2b) Opinion Statement (CORSIA)'!$B:$B,DD$29)="","",INDEX('2b) Opinion Statement (CORSIA)'!$B:$B,DD$29))</f>
        <v>- limitations of scope due to lack of clarity &amp; or scope of the approved monitoring plan</v>
      </c>
      <c r="DE32" s="385" t="str">
        <f>IF(INDEX('2b) Opinion Statement (CORSIA)'!$B:$B,DE$29)="","",INDEX('2b) Opinion Statement (CORSIA)'!$B:$B,DE$29))</f>
        <v>- the monitoring plan is not approved by the competent authority</v>
      </c>
      <c r="DF32" s="385" t="str">
        <f>IF(INDEX('2b) Opinion Statement (CORSIA)'!$B:$B,DF$29)="","",INDEX('2b) Opinion Statement (CORSIA)'!$B:$B,DF$29))</f>
        <v/>
      </c>
      <c r="DG32" s="385" t="str">
        <f>IF(INDEX('2b) Opinion Statement (CORSIA)'!$B:$B,DG$29)="","",INDEX('2b) Opinion Statement (CORSIA)'!$B:$B,DG$29))</f>
        <v/>
      </c>
      <c r="DH32" s="385" t="str">
        <f>IF(INDEX('2b) Opinion Statement (CORSIA)'!$B:$B,DH$29)="","",INDEX('2b) Opinion Statement (CORSIA)'!$B:$B,DH$29))</f>
        <v/>
      </c>
      <c r="DI32" s="385" t="str">
        <f>IF(INDEX('2b) Opinion Statement (CORSIA)'!$B:$B,DI$29)="","",INDEX('2b) Opinion Statement (CORSIA)'!$B:$B,DI$29))</f>
        <v/>
      </c>
      <c r="DJ32" s="385" t="str">
        <f>IF(INDEX('2b) Opinion Statement (CORSIA)'!$B:$B,DJ$29)="","",INDEX('2b) Opinion Statement (CORSIA)'!$B:$B,DJ$29))</f>
        <v/>
      </c>
      <c r="DK32" s="385" t="str">
        <f>IF(INDEX('2b) Opinion Statement (CORSIA)'!$B:$B,DK$29)="","",INDEX('2b) Opinion Statement (CORSIA)'!$B:$B,DK$29))</f>
        <v/>
      </c>
      <c r="DL32" s="385" t="str">
        <f>IF(INDEX('2b) Opinion Statement (CORSIA)'!$B:$B,DL$29)="","",INDEX('2b) Opinion Statement (CORSIA)'!$B:$B,DL$29))</f>
        <v/>
      </c>
      <c r="DM32" s="385" t="str">
        <f>IF(INDEX('2b) Opinion Statement (CORSIA)'!$B:$B,DM$29)="","",INDEX('2b) Opinion Statement (CORSIA)'!$B:$B,DM$29))</f>
        <v/>
      </c>
      <c r="DN32" s="385" t="str">
        <f>IF(INDEX('2b) Opinion Statement (CORSIA)'!$B:$B,DN$29)="","",INDEX('2b) Opinion Statement (CORSIA)'!$B:$B,DN$29))</f>
        <v/>
      </c>
      <c r="DO32" s="385" t="str">
        <f>IF(INDEX('2b) Opinion Statement (CORSIA)'!$B:$B,DO$29)="","",INDEX('2b) Opinion Statement (CORSIA)'!$B:$B,DO$29))</f>
        <v/>
      </c>
      <c r="DP32" s="385" t="str">
        <f>IF(INDEX('2b) Opinion Statement (CORSIA)'!$B:$B,DP$29)="","",INDEX('2b) Opinion Statement (CORSIA)'!$B:$B,DP$29))</f>
        <v/>
      </c>
      <c r="DQ32" s="385" t="str">
        <f>IF(INDEX('2b) Opinion Statement (CORSIA)'!$B:$B,DQ$29)="","",INDEX('2b) Opinion Statement (CORSIA)'!$B:$B,DQ$29))</f>
        <v/>
      </c>
      <c r="DR32" s="385" t="str">
        <f>IF(INDEX('2b) Opinion Statement (CORSIA)'!$B:$B,DR$29)="","",INDEX('2b) Opinion Statement (CORSIA)'!$B:$B,DR$29))</f>
        <v/>
      </c>
      <c r="DS32" s="385" t="str">
        <f>IF(INDEX('2b) Opinion Statement (CORSIA)'!$B:$B,DS$29)="","",INDEX('2b) Opinion Statement (CORSIA)'!$B:$B,DS$29))</f>
        <v/>
      </c>
      <c r="DT32" s="385" t="str">
        <f>IF(INDEX('2b) Opinion Statement (CORSIA)'!$B:$B,DT$29)="","",INDEX('2b) Opinion Statement (CORSIA)'!$B:$B,DT$29))</f>
        <v/>
      </c>
      <c r="DU32" s="385" t="str">
        <f>IF(INDEX('2b) Opinion Statement (CORSIA)'!$B:$B,DU$29)="","",INDEX('2b) Opinion Statement (CORSIA)'!$B:$B,DU$29))</f>
        <v/>
      </c>
      <c r="DV32" s="385" t="str">
        <f>IF(INDEX('2b) Opinion Statement (CORSIA)'!$B:$B,DV$29)="","",INDEX('2b) Opinion Statement (CORSIA)'!$B:$B,DV$29))</f>
        <v/>
      </c>
    </row>
    <row r="34" spans="1:207" s="377" customFormat="1" ht="25.15" customHeight="1" x14ac:dyDescent="0.2">
      <c r="B34" s="377" t="str">
        <f>Translations!$B$204</f>
        <v>Aviation</v>
      </c>
      <c r="C34" s="522"/>
      <c r="D34" s="526" t="str">
        <f>Translations!$B$381</f>
        <v>Annual non-CO2 aviation effects report</v>
      </c>
      <c r="P34" s="376" t="s">
        <v>68</v>
      </c>
      <c r="AG34" s="376"/>
      <c r="AH34" s="376"/>
      <c r="AL34" s="376" t="s">
        <v>67</v>
      </c>
      <c r="AM34" s="376" t="s">
        <v>67</v>
      </c>
      <c r="AN34" s="376" t="s">
        <v>85</v>
      </c>
      <c r="AO34" s="376" t="s">
        <v>67</v>
      </c>
      <c r="BM34" s="376"/>
      <c r="BO34" s="376"/>
      <c r="BS34" s="376"/>
      <c r="CP34" s="395"/>
      <c r="CQ34" s="395"/>
      <c r="CR34" s="395"/>
      <c r="CS34" s="395"/>
      <c r="DB34" s="395"/>
      <c r="DD34" s="395"/>
      <c r="DH34" s="395"/>
      <c r="DI34" s="395"/>
      <c r="DJ34" s="395"/>
      <c r="DK34" s="395"/>
      <c r="DL34" s="51"/>
      <c r="DS34" s="376"/>
      <c r="DV34" s="376"/>
      <c r="DW34" s="395"/>
      <c r="DX34" s="376"/>
      <c r="DY34" s="376"/>
      <c r="DZ34" s="376"/>
      <c r="EA34" s="376"/>
      <c r="EB34" s="376"/>
      <c r="EC34" s="376"/>
      <c r="EE34" s="376"/>
      <c r="EG34" s="376"/>
      <c r="EH34" s="376"/>
    </row>
    <row r="35" spans="1:207" s="547" customFormat="1" ht="12.75" customHeight="1" x14ac:dyDescent="0.2">
      <c r="A35" s="547" t="s">
        <v>86</v>
      </c>
      <c r="B35" s="547">
        <v>14</v>
      </c>
      <c r="C35" s="547">
        <v>12</v>
      </c>
      <c r="D35" s="547">
        <v>13</v>
      </c>
      <c r="E35" s="547">
        <v>25</v>
      </c>
      <c r="F35" s="547">
        <v>19</v>
      </c>
      <c r="G35" s="547">
        <v>20</v>
      </c>
      <c r="H35" s="547">
        <v>16</v>
      </c>
      <c r="I35" s="547">
        <v>17</v>
      </c>
      <c r="J35" s="547">
        <v>26</v>
      </c>
      <c r="K35" s="547">
        <f>J35+2</f>
        <v>28</v>
      </c>
      <c r="L35" s="547">
        <f>K35+1</f>
        <v>29</v>
      </c>
      <c r="M35" s="547">
        <f>L35+3</f>
        <v>32</v>
      </c>
      <c r="N35" s="547">
        <f>M35+1</f>
        <v>33</v>
      </c>
      <c r="O35" s="547">
        <f>N35+1</f>
        <v>34</v>
      </c>
      <c r="X35" s="547">
        <v>37</v>
      </c>
      <c r="Y35" s="547">
        <f>X35+1</f>
        <v>38</v>
      </c>
      <c r="Z35" s="547">
        <f t="shared" ref="Z35:AG35" si="14">Y35+1</f>
        <v>39</v>
      </c>
      <c r="AA35" s="547">
        <f t="shared" si="14"/>
        <v>40</v>
      </c>
      <c r="AB35" s="547">
        <f t="shared" si="14"/>
        <v>41</v>
      </c>
      <c r="AC35" s="547">
        <f t="shared" si="14"/>
        <v>42</v>
      </c>
      <c r="AD35" s="547">
        <f t="shared" si="14"/>
        <v>43</v>
      </c>
      <c r="AE35" s="547">
        <f t="shared" si="14"/>
        <v>44</v>
      </c>
      <c r="AF35" s="547">
        <f t="shared" si="14"/>
        <v>45</v>
      </c>
      <c r="AG35" s="547">
        <f t="shared" si="14"/>
        <v>46</v>
      </c>
      <c r="AH35" s="547">
        <f>AG35+3</f>
        <v>49</v>
      </c>
      <c r="AI35" s="547">
        <f>AH35+2</f>
        <v>51</v>
      </c>
      <c r="AJ35" s="547">
        <f>AI35+1</f>
        <v>52</v>
      </c>
      <c r="AK35" s="547">
        <f>AJ35+2</f>
        <v>54</v>
      </c>
      <c r="AL35" s="547">
        <f>AK35+1</f>
        <v>55</v>
      </c>
      <c r="AM35" s="547">
        <f>AL35+2</f>
        <v>57</v>
      </c>
      <c r="AN35" s="547">
        <f>AM35+2</f>
        <v>59</v>
      </c>
      <c r="AO35" s="547">
        <f>AN35+2</f>
        <v>61</v>
      </c>
      <c r="AP35" s="547">
        <f>AO35+2</f>
        <v>63</v>
      </c>
      <c r="AQ35" s="547">
        <f>AP35+1</f>
        <v>64</v>
      </c>
      <c r="AR35" s="547">
        <f>AQ35+2</f>
        <v>66</v>
      </c>
      <c r="AS35" s="547">
        <f>AR35+1</f>
        <v>67</v>
      </c>
      <c r="AT35" s="547">
        <f>AS35+2</f>
        <v>69</v>
      </c>
      <c r="AU35" s="547">
        <f>AT35+1</f>
        <v>70</v>
      </c>
      <c r="AV35" s="547">
        <f>AU35+2</f>
        <v>72</v>
      </c>
      <c r="AW35" s="547">
        <f>AV35+1</f>
        <v>73</v>
      </c>
      <c r="AX35" s="547">
        <f>AW35+2</f>
        <v>75</v>
      </c>
      <c r="AY35" s="547">
        <f>AX35+1</f>
        <v>76</v>
      </c>
      <c r="AZ35" s="547">
        <f>AY35+2</f>
        <v>78</v>
      </c>
      <c r="BA35" s="547">
        <f>AZ35+1</f>
        <v>79</v>
      </c>
      <c r="BB35" s="547">
        <f>BA35+2</f>
        <v>81</v>
      </c>
      <c r="BC35" s="547">
        <f>BB35+1</f>
        <v>82</v>
      </c>
      <c r="BD35" s="547">
        <f>BC35+2</f>
        <v>84</v>
      </c>
      <c r="BE35" s="547">
        <f>BD35+1</f>
        <v>85</v>
      </c>
      <c r="BF35" s="547">
        <f>BE35+2</f>
        <v>87</v>
      </c>
      <c r="BG35" s="547">
        <f>BF35+1</f>
        <v>88</v>
      </c>
      <c r="BH35" s="547">
        <f>BG35+2</f>
        <v>90</v>
      </c>
      <c r="BI35" s="547">
        <f>BH35+1</f>
        <v>91</v>
      </c>
      <c r="BJ35" s="547">
        <f>BI35+2</f>
        <v>93</v>
      </c>
      <c r="BK35" s="547">
        <f>BJ35+1</f>
        <v>94</v>
      </c>
      <c r="BL35" s="547">
        <f>BK35+2</f>
        <v>96</v>
      </c>
      <c r="BM35" s="547">
        <f>BL35+1</f>
        <v>97</v>
      </c>
      <c r="BN35" s="547">
        <f>BM35+2</f>
        <v>99</v>
      </c>
      <c r="BO35" s="547">
        <f>BN35+1</f>
        <v>100</v>
      </c>
      <c r="BP35" s="547">
        <f>BO35+2</f>
        <v>102</v>
      </c>
      <c r="BQ35" s="548">
        <f>BP35+1</f>
        <v>103</v>
      </c>
      <c r="BR35" s="548">
        <f>BQ35+1</f>
        <v>104</v>
      </c>
      <c r="BS35" s="547">
        <f>BR35+3</f>
        <v>107</v>
      </c>
      <c r="BT35" s="547">
        <f>BS35+2</f>
        <v>109</v>
      </c>
      <c r="BU35" s="547">
        <f>BT35+1</f>
        <v>110</v>
      </c>
      <c r="BV35" s="547">
        <f>BU35+2</f>
        <v>112</v>
      </c>
      <c r="BW35" s="547">
        <f>BV35+1</f>
        <v>113</v>
      </c>
      <c r="BX35" s="547">
        <f>BW35+2</f>
        <v>115</v>
      </c>
      <c r="BY35" s="547">
        <f>BX35+1</f>
        <v>116</v>
      </c>
      <c r="BZ35" s="547">
        <f>BY35+1</f>
        <v>117</v>
      </c>
      <c r="CA35" s="547">
        <f>BZ35+2</f>
        <v>119</v>
      </c>
      <c r="CB35" s="547">
        <f>CA35+1</f>
        <v>120</v>
      </c>
      <c r="CC35" s="547">
        <f>CB35+2</f>
        <v>122</v>
      </c>
      <c r="CD35" s="547">
        <f>CC35+1</f>
        <v>123</v>
      </c>
      <c r="CE35" s="547">
        <f>CD35+2</f>
        <v>125</v>
      </c>
      <c r="CF35" s="547">
        <f>CE35+1</f>
        <v>126</v>
      </c>
      <c r="CG35" s="547">
        <f>CF35+4</f>
        <v>130</v>
      </c>
      <c r="CH35" s="547">
        <f>CG35+1</f>
        <v>131</v>
      </c>
      <c r="CI35" s="547">
        <f>CH35+2</f>
        <v>133</v>
      </c>
      <c r="CJ35" s="547">
        <f>CI35+1</f>
        <v>134</v>
      </c>
      <c r="CK35" s="547">
        <f t="shared" ref="CK35:CR35" si="15">CJ35+1</f>
        <v>135</v>
      </c>
      <c r="CL35" s="547">
        <f t="shared" si="15"/>
        <v>136</v>
      </c>
      <c r="CM35" s="547">
        <f t="shared" si="15"/>
        <v>137</v>
      </c>
      <c r="CN35" s="547">
        <f t="shared" si="15"/>
        <v>138</v>
      </c>
      <c r="CO35" s="547">
        <f t="shared" si="15"/>
        <v>139</v>
      </c>
      <c r="CP35" s="547">
        <f t="shared" si="15"/>
        <v>140</v>
      </c>
      <c r="CQ35" s="547">
        <f t="shared" si="15"/>
        <v>141</v>
      </c>
      <c r="CR35" s="547">
        <f t="shared" si="15"/>
        <v>142</v>
      </c>
      <c r="CS35" s="547">
        <f t="shared" ref="CS35:CX35" si="16">CR35+1</f>
        <v>143</v>
      </c>
      <c r="CT35" s="547">
        <f t="shared" si="16"/>
        <v>144</v>
      </c>
      <c r="CU35" s="547">
        <f t="shared" si="16"/>
        <v>145</v>
      </c>
      <c r="CV35" s="547">
        <f t="shared" si="16"/>
        <v>146</v>
      </c>
      <c r="CW35" s="547">
        <f t="shared" si="16"/>
        <v>147</v>
      </c>
      <c r="CX35" s="547">
        <f t="shared" si="16"/>
        <v>148</v>
      </c>
      <c r="CY35" s="547">
        <f>CX35+5</f>
        <v>153</v>
      </c>
      <c r="CZ35" s="547">
        <f>CY35+1</f>
        <v>154</v>
      </c>
      <c r="DA35" s="547">
        <f t="shared" ref="DA35:DL35" si="17">CZ35+1</f>
        <v>155</v>
      </c>
      <c r="DB35" s="547">
        <f t="shared" si="17"/>
        <v>156</v>
      </c>
      <c r="DC35" s="547">
        <f t="shared" si="17"/>
        <v>157</v>
      </c>
      <c r="DD35" s="547">
        <f>DC35+2</f>
        <v>159</v>
      </c>
      <c r="DE35" s="547">
        <f t="shared" si="17"/>
        <v>160</v>
      </c>
      <c r="DF35" s="547">
        <f t="shared" si="17"/>
        <v>161</v>
      </c>
      <c r="DG35" s="547">
        <f>DF35+2</f>
        <v>163</v>
      </c>
      <c r="DH35" s="547">
        <f t="shared" si="17"/>
        <v>164</v>
      </c>
      <c r="DI35" s="547">
        <f t="shared" si="17"/>
        <v>165</v>
      </c>
      <c r="DJ35" s="547">
        <f t="shared" si="17"/>
        <v>166</v>
      </c>
      <c r="DK35" s="547">
        <f t="shared" si="17"/>
        <v>167</v>
      </c>
      <c r="DL35" s="547">
        <f t="shared" si="17"/>
        <v>168</v>
      </c>
    </row>
    <row r="36" spans="1:207" s="49" customFormat="1" ht="105.4" customHeight="1" x14ac:dyDescent="0.2">
      <c r="A36" s="561"/>
      <c r="B36" s="1027" t="str">
        <f>IF(INDEX('2c) Opinion Statement (non-CO2)'!$A:$A,Accounting!B$35)="","",INDEX('2c) Opinion Statement (non-CO2)'!$A:$A,Accounting!B$35))</f>
        <v xml:space="preserve">Unique ID: </v>
      </c>
      <c r="C36" s="1027" t="str">
        <f>IF(INDEX('2c) Opinion Statement (non-CO2)'!$A:$A,Accounting!C$35)="","",INDEX('2c) Opinion Statement (non-CO2)'!$A:$A,Accounting!C$35))</f>
        <v xml:space="preserve">Name of Aircraft Operator: </v>
      </c>
      <c r="D36" s="1027" t="str">
        <f>IF(INDEX('2c) Opinion Statement (non-CO2)'!$A:$A,Accounting!D$35)="","",INDEX('2c) Opinion Statement (non-CO2)'!$A:$A,Accounting!D$35))</f>
        <v>Address of Aircraft Operator:</v>
      </c>
      <c r="E36" s="1027" t="str">
        <f>IF(INDEX('2c) Opinion Statement (non-CO2)'!$A:$A,Accounting!E$35)="","",INDEX('2c) Opinion Statement (non-CO2)'!$A:$A,Accounting!E$35))</f>
        <v>Reporting Year:</v>
      </c>
      <c r="F36" s="1027" t="str">
        <f>IF(INDEX('2c) Opinion Statement (non-CO2)'!$A:$A,Accounting!F$35)="","",INDEX('2c) Opinion Statement (non-CO2)'!$A:$A,Accounting!F$35))</f>
        <v>What tool is used to generate the non-CO2 aviation effects report?</v>
      </c>
      <c r="G36" s="1027" t="str">
        <f>IF(INDEX('2c) Opinion Statement (non-CO2)'!$A:$A,Accounting!G$35)="","",INDEX('2c) Opinion Statement (non-CO2)'!$A:$A,Accounting!G$35))</f>
        <v>Is the aircraft operator a small emitter or is it emitting less than 3000 tonnes of CO2?</v>
      </c>
      <c r="H36" s="1027" t="str">
        <f>IF(INDEX('2c) Opinion Statement (non-CO2)'!$A:$A,Accounting!H$35)="","",INDEX('2c) Opinion Statement (non-CO2)'!$A:$A,Accounting!H$35))</f>
        <v>Date(s) of relevant approved MP and period of validity for each plan:</v>
      </c>
      <c r="I36" s="1027" t="str">
        <f>IF(INDEX('2c) Opinion Statement (non-CO2)'!$A:$A,Accounting!I$35)="","",INDEX('2c) Opinion Statement (non-CO2)'!$A:$A,Accounting!I$35))</f>
        <v>Approving Competent Authority:</v>
      </c>
      <c r="J36" s="1027" t="str">
        <f>IF(INDEX('2c) Opinion Statement (non-CO2)'!$A:$A,Accounting!J$35)="","",INDEX('2c) Opinion Statement (non-CO2)'!$A:$A,Accounting!J$35))</f>
        <v>Reference document:</v>
      </c>
      <c r="K36" s="1027" t="str">
        <f>IF(INDEX('2c) Opinion Statement (non-CO2)'!$A:$A,Accounting!K$35)="","",INDEX('2c) Opinion Statement (non-CO2)'!$A:$A,Accounting!K$35))</f>
        <v>Date of the non-CO2 aviation effects report</v>
      </c>
      <c r="L36" s="1027" t="str">
        <f>IF(INDEX('2c) Opinion Statement (non-CO2)'!$A:$A,Accounting!L$35)="","",INDEX('2c) Opinion Statement (non-CO2)'!$A:$A,Accounting!L$35))</f>
        <v>Non-CO2 aviation effects data</v>
      </c>
      <c r="M36" s="1027" t="str">
        <f>IF(INDEX('2c) Opinion Statement (non-CO2)'!$A:$A,Accounting!M$35)="","",INDEX('2c) Opinion Statement (non-CO2)'!$A:$A,Accounting!M$35))</f>
        <v>Type of primary source input into NEATS or another IT tool approved  by the Commission</v>
      </c>
      <c r="N36" s="1027" t="str">
        <f>IF(INDEX('2c) Opinion Statement (non-CO2)'!$A:$A,Accounting!N$35)="","",INDEX('2c) Opinion Statement (non-CO2)'!$A:$A,Accounting!N$35))</f>
        <v>Fuel burn module or emissions estimation module used:</v>
      </c>
      <c r="O36" s="1027" t="str">
        <f>IF(INDEX('2c) Opinion Statement (non-CO2)'!$A:$A,Accounting!O$35)="","",INDEX('2c) Opinion Statement (non-CO2)'!$A:$A,Accounting!O$35))</f>
        <v>Changes to the Aircraft Operator during the reporting year:</v>
      </c>
      <c r="P36" s="1040" t="str">
        <f>'Annex 1 - Findings'!$C$6</f>
        <v>Uncorrected Misstatements that were not corrected before issuance of the verification report</v>
      </c>
      <c r="Q36" s="1040"/>
      <c r="R36" s="1040" t="str">
        <f>'Annex 1 - Findings'!$C$18</f>
        <v>Uncorrected Non-conformities with approved Monitoring Plan</v>
      </c>
      <c r="S36" s="1040"/>
      <c r="T36" s="1040" t="str">
        <f>'Annex 1 - Findings'!$C$31</f>
        <v>Uncorrected Non-compliances with MRR which were identified during verification</v>
      </c>
      <c r="U36" s="1040"/>
      <c r="V36" s="621" t="str">
        <f>'Annex 1 - Findings'!$C$43</f>
        <v xml:space="preserve">Recommended Improvements, if any </v>
      </c>
      <c r="W36" s="621" t="str">
        <f>'Annex 1 - Findings'!$C$55</f>
        <v>Prior year Non-conformities that have NOT been resolved.  
Any prior year Non-conformities reported in the previous Verification Report that have been resolved do not need to be listed here.</v>
      </c>
      <c r="X36" s="1027" t="str">
        <f>IF(INDEX('2c) Opinion Statement (non-CO2)'!$A:$A,Accounting!X$35)="","",INDEX('2c) Opinion Statement (non-CO2)'!$A:$A,Accounting!X$35))</f>
        <v>Physical site visit carried out during the verification:</v>
      </c>
      <c r="Y36" s="1027" t="str">
        <f>IF(INDEX('2c) Opinion Statement (non-CO2)'!$A:$A,Accounting!Y$35)="","",INDEX('2c) Opinion Statement (non-CO2)'!$A:$A,Accounting!Y$35))</f>
        <v>Virtual site visit carried out during the verification:</v>
      </c>
      <c r="Z36" s="1027" t="str">
        <f>IF(INDEX('2c) Opinion Statement (non-CO2)'!$A:$A,Accounting!Z$35)="","",INDEX('2c) Opinion Statement (non-CO2)'!$A:$A,Accounting!Z$35))</f>
        <v>Date(s) of visit(s):</v>
      </c>
      <c r="AA36" s="1027" t="str">
        <f>IF(INDEX('2c) Opinion Statement (non-CO2)'!$A:$A,Accounting!AA$35)="","",INDEX('2c) Opinion Statement (non-CO2)'!$A:$A,Accounting!AA$35))</f>
        <v>Number of days for site visit:</v>
      </c>
      <c r="AB36" s="1027" t="str">
        <f>IF(INDEX('2c) Opinion Statement (non-CO2)'!$A:$A,Accounting!AB$35)="","",INDEX('2c) Opinion Statement (non-CO2)'!$A:$A,Accounting!AB$35))</f>
        <v>Name of EU ETS (lead) auditor(s) and technical experts undertaking site visit(s):</v>
      </c>
      <c r="AC36" s="1027" t="str">
        <f>IF(INDEX('2c) Opinion Statement (non-CO2)'!$A:$A,Accounting!AC$35)="","",INDEX('2c) Opinion Statement (non-CO2)'!$A:$A,Accounting!AC$35))</f>
        <v>Article 33: Justification for not undertaking site visit:</v>
      </c>
      <c r="AD36" s="1027" t="str">
        <f>IF(INDEX('2c) Opinion Statement (non-CO2)'!$A:$A,Accounting!AD$35)="","",INDEX('2c) Opinion Statement (non-CO2)'!$A:$A,Accounting!AD$35))</f>
        <v xml:space="preserve">AVR Article 34a: Justification for conducting a virtual site visit </v>
      </c>
      <c r="AE36" s="1027" t="str">
        <f>IF(INDEX('2c) Opinion Statement (non-CO2)'!$A:$A,Accounting!AE$35)="","",INDEX('2c) Opinion Statement (non-CO2)'!$A:$A,Accounting!AE$35))</f>
        <v>AVR Article 34a: Date of written approval from Competent Authority for a virtual site visit:</v>
      </c>
      <c r="AF36" s="621" t="str">
        <f>IF(INDEX('2c) Opinion Statement (non-CO2)'!$A:$A,Accounting!AF$35)="","",INDEX('2c) Opinion Statement (non-CO2)'!$A:$A,Accounting!AF$35))</f>
        <v>AVR Article 34b: Justification for conducting a virtual site visit</v>
      </c>
      <c r="AG36" s="621" t="str">
        <f>IF(INDEX('2c) Opinion Statement (non-CO2)'!$A:$A,Accounting!AG$35)="","",INDEX('2c) Opinion Statement (non-CO2)'!$A:$A,Accounting!AG$35))</f>
        <v>Date of last physical site visit and  corresponding reporting period</v>
      </c>
      <c r="AH36" s="1031" t="str">
        <f>IF(INDEX('2c) Opinion Statement (non-CO2)'!$A:$A,Accounting!AH$35)="","",INDEX('2c) Opinion Statement (non-CO2)'!$A:$A,Accounting!AH$35))</f>
        <v>Monitoring Plan requirements met:</v>
      </c>
      <c r="AI36" s="1032"/>
      <c r="AJ36" s="1031" t="str">
        <f>IF(INDEX('2c) Opinion Statement (non-CO2)'!$A:$A,Accounting!AJ$35)="","",INDEX('2c) Opinion Statement (non-CO2)'!$A:$A,Accounting!AJ$35))</f>
        <v>EU Regulation on M&amp;R met:</v>
      </c>
      <c r="AK36" s="1032"/>
      <c r="AL36" s="1031" t="str">
        <f>IF(INDEX('2c) Opinion Statement (non-CO2)'!$A:$A,Accounting!AL$35)="","",INDEX('2c) Opinion Statement (non-CO2)'!$A:$A,Accounting!AL$35))</f>
        <v>Flight exemption criteria met:</v>
      </c>
      <c r="AM36" s="1032"/>
      <c r="AN36" s="1031" t="str">
        <f>IF(INDEX('2c) Opinion Statement (non-CO2)'!$A:$A,Accounting!AN$35)="","",INDEX('2c) Opinion Statement (non-CO2)'!$A:$A,Accounting!AN$35))</f>
        <v>Data verified in detail and back to source: 
(EU ETS AVR Article 14 &amp; Article 16(2)(g))</v>
      </c>
      <c r="AO36" s="1033"/>
      <c r="AP36" s="1032"/>
      <c r="AQ36" s="1031" t="str">
        <f>IF(INDEX('2c) Opinion Statement (non-CO2)'!$A:$A,Accounting!AQ$35)="","",INDEX('2c) Opinion Statement (non-CO2)'!$A:$A,Accounting!AQ$35))</f>
        <v>Control activities are documented, implemented, maintained and effective to mitigate the inherent risks:
(EU ETS AVR Article 14(b))</v>
      </c>
      <c r="AR36" s="1032"/>
      <c r="AS36" s="1031" t="str">
        <f>IF(INDEX('2c) Opinion Statement (non-CO2)'!$A:$A,Accounting!AS$35)="","",INDEX('2c) Opinion Statement (non-CO2)'!$A:$A,Accounting!AS$35))</f>
        <v>Procedures listed in monitoring plan are documented, implemented, maintained and effective to mitigate the inherent risks and control risks:
(EU ETS AVR Article 14(c))</v>
      </c>
      <c r="AT36" s="1032"/>
      <c r="AU36" s="1031" t="str">
        <f>IF(INDEX('2c) Opinion Statement (non-CO2)'!$A:$A,Accounting!AU$35)="","",INDEX('2c) Opinion Statement (non-CO2)'!$A:$A,Accounting!AU$35))</f>
        <v>Data verification:
(EU ETS AVR Article 16 (1),(2g),(2i))</v>
      </c>
      <c r="AV36" s="1032"/>
      <c r="AW36" s="1031" t="str">
        <f>IF(INDEX('2c) Opinion Statement (non-CO2)'!$A:$A,Accounting!AW$35)="","",INDEX('2c) Opinion Statement (non-CO2)'!$A:$A,Accounting!AW$35))</f>
        <v>Completeness of flights/data when compared to air traffic data e.g. Eurocontrol:
(EU ETS AVR Article 16(2)(d))</v>
      </c>
      <c r="AX36" s="1032"/>
      <c r="AY36" s="1031" t="str">
        <f>IF(INDEX('2c) Opinion Statement (non-CO2)'!$A:$A,Accounting!AY$35)="","",INDEX('2c) Opinion Statement (non-CO2)'!$A:$A,Accounting!AY$35))</f>
        <v>Completeness of flight trajectory data
(EU ETS AVR Article 16(2a)</v>
      </c>
      <c r="AZ36" s="1032"/>
      <c r="BA36" s="1031" t="str">
        <f>IF(INDEX('2c) Opinion Statement (non-CO2)'!$A:$A,Accounting!BA$35)="","",INDEX('2c) Opinion Statement (non-CO2)'!$A:$A,Accounting!BA$35))</f>
        <v>Consistency of data on aircraft types
(EU ETS AVR Article 16(2b)(a)</v>
      </c>
      <c r="BB36" s="1032"/>
      <c r="BC36" s="1031" t="str">
        <f>IF(INDEX('2c) Opinion Statement (non-CO2)'!$A:$A,Accounting!BC$35)="","",INDEX('2c) Opinion Statement (non-CO2)'!$A:$A,Accounting!BC$35))</f>
        <v>Consistency of data sources and procedures on aircraft engines
(EU ETS AVR Article 16(2b) (b)</v>
      </c>
      <c r="BD36" s="1032"/>
      <c r="BE36" s="1031" t="str">
        <f>IF(INDEX('2c) Opinion Statement (non-CO2)'!$A:$A,Accounting!BE$35)="","",INDEX('2c) Opinion Statement (non-CO2)'!$A:$A,Accounting!BE$35))</f>
        <v>Consistency of data on aircraft mass, take-off mass or load factor with mass balance documentation and data reported by the aircraft operator
(EU ETS AVR Article 16(2b))</v>
      </c>
      <c r="BF36" s="1032"/>
      <c r="BG36" s="1031" t="str">
        <f>IF(INDEX('2c) Opinion Statement (non-CO2)'!$A:$A,Accounting!BG$35)="","",INDEX('2c) Opinion Statement (non-CO2)'!$A:$A,Accounting!BG$35))</f>
        <v>Consistency of aircraft performance data
(EU ETS AVR Article 16(2c))</v>
      </c>
      <c r="BH36" s="1032"/>
      <c r="BI36" s="1031" t="str">
        <f>IF(INDEX('2c) Opinion Statement (non-CO2)'!$A:$A,Accounting!BI$35)="","",INDEX('2c) Opinion Statement (non-CO2)'!$A:$A,Accounting!BI$35))</f>
        <v>Consistency of fuel properties data 
(EU ETS AVR Article 16(2d))</v>
      </c>
      <c r="BJ36" s="1032"/>
      <c r="BK36" s="1031" t="str">
        <f>IF(INDEX('2c) Opinion Statement (non-CO2)'!$A:$A,Accounting!BK$35)="","",INDEX('2c) Opinion Statement (non-CO2)'!$A:$A,Accounting!BK$35))</f>
        <v>Correct application of monitoring methodology:
(EU ETS AVR Article 17)</v>
      </c>
      <c r="BL36" s="1032"/>
      <c r="BM36" s="1031" t="str">
        <f>IF(INDEX('2c) Opinion Statement (non-CO2)'!$A:$A,Accounting!BM$35)="","",INDEX('2c) Opinion Statement (non-CO2)'!$A:$A,Accounting!BM$35))</f>
        <v>Verification of methods to apply missing data:
(EU ETS AVR Article 18(1a)</v>
      </c>
      <c r="BN36" s="1032"/>
      <c r="BO36" s="1031" t="str">
        <f>IF(INDEX('2c) Opinion Statement (non-CO2)'!$A:$A,Accounting!BO$35)="","",INDEX('2c) Opinion Statement (non-CO2)'!$A:$A,Accounting!BO$35))</f>
        <v>Competent Authority (Annex 2) guidance on M&amp;R met:</v>
      </c>
      <c r="BP36" s="1032"/>
      <c r="BQ36" s="621" t="str">
        <f>IF(INDEX('2c) Opinion Statement (non-CO2)'!$A:$A,Accounting!BQ$35)="","",INDEX('2c) Opinion Statement (non-CO2)'!$A:$A,Accounting!BQ$35))</f>
        <v>Previous year Non-Conformity(ies) corrected:</v>
      </c>
      <c r="BR36" s="621" t="str">
        <f>IF(INDEX('2c) Opinion Statement (non-CO2)'!$A:$A,Accounting!BR$35)="","",INDEX('2c) Opinion Statement (non-CO2)'!$A:$A,Accounting!BR$35))</f>
        <v>Changes etc identified and not reported to the Competent Authority/included in updated MP:</v>
      </c>
      <c r="BS36" s="1031" t="str">
        <f>IF(INDEX('2c) Opinion Statement (non-CO2)'!$A:$A,Accounting!BS$35)="","",INDEX('2c) Opinion Statement (non-CO2)'!$A:$A,Accounting!BS$35))</f>
        <v>Accuracy:</v>
      </c>
      <c r="BT36" s="1032"/>
      <c r="BU36" s="1031" t="str">
        <f>IF(INDEX('2c) Opinion Statement (non-CO2)'!$A:$A,Accounting!BU$35)="","",INDEX('2c) Opinion Statement (non-CO2)'!$A:$A,Accounting!BU$35))</f>
        <v>Completeness:</v>
      </c>
      <c r="BV36" s="1032"/>
      <c r="BW36" s="1031" t="str">
        <f>IF(INDEX('2c) Opinion Statement (non-CO2)'!$A:$A,Accounting!BW$35)="","",INDEX('2c) Opinion Statement (non-CO2)'!$A:$A,Accounting!BW$35))</f>
        <v>Consistency:</v>
      </c>
      <c r="BX36" s="1032"/>
      <c r="BY36" s="1031" t="str">
        <f>IF(INDEX('2c) Opinion Statement (non-CO2)'!$A:$A,Accounting!BY$35)="","",INDEX('2c) Opinion Statement (non-CO2)'!$A:$A,Accounting!BY$35))</f>
        <v>Comparability over time:</v>
      </c>
      <c r="BZ36" s="1033"/>
      <c r="CA36" s="1032"/>
      <c r="CB36" s="1031" t="str">
        <f>IF(INDEX('2c) Opinion Statement (non-CO2)'!$A:$A,Accounting!CB$35)="","",INDEX('2c) Opinion Statement (non-CO2)'!$A:$A,Accounting!CB$35))</f>
        <v>Transparency:</v>
      </c>
      <c r="CC36" s="1032"/>
      <c r="CD36" s="1031" t="str">
        <f>IF(INDEX('2c) Opinion Statement (non-CO2)'!$A:$A,Accounting!CD$35)="","",INDEX('2c) Opinion Statement (non-CO2)'!$A:$A,Accounting!CD$35))</f>
        <v>Integrity of methodology:</v>
      </c>
      <c r="CE36" s="1032"/>
      <c r="CF36" s="621" t="str">
        <f>IF(INDEX('2c) Opinion Statement (non-CO2)'!$A:$A,Accounting!CF$35)="","",INDEX('2c) Opinion Statement (non-CO2)'!$A:$A,Accounting!CF$35))</f>
        <v>Continuous improvement:</v>
      </c>
      <c r="CG36" s="621" t="str">
        <f>IF(INDEX('2c) Opinion Statement (non-CO2)'!$A:$A,Accounting!CG$35)="","",INDEX('2c) Opinion Statement (non-CO2)'!$A:$A,Accounting!CG$35))</f>
        <v xml:space="preserve">OPINION - verified as satisfactory: </v>
      </c>
      <c r="CH36" s="621" t="str">
        <f>IF(INDEX('2c) Opinion Statement (non-CO2)'!$A:$A,Accounting!CH$35)="","",INDEX('2c) Opinion Statement (non-CO2)'!$A:$A,Accounting!CH$35))</f>
        <v xml:space="preserve">OPINION - verified with comments: </v>
      </c>
      <c r="CI36" s="1031" t="str">
        <f>IF(INDEX('2c) Opinion Statement (non-CO2)'!$A:$A,Accounting!CI$35)="","",INDEX('2c) Opinion Statement (non-CO2)'!$A:$A,Accounting!CI$35))</f>
        <v>Comments which qualify the opinion:</v>
      </c>
      <c r="CJ36" s="1033"/>
      <c r="CK36" s="1033"/>
      <c r="CL36" s="1033"/>
      <c r="CM36" s="1033"/>
      <c r="CN36" s="1033"/>
      <c r="CO36" s="1033"/>
      <c r="CP36" s="1033"/>
      <c r="CQ36" s="1033"/>
      <c r="CR36" s="1032"/>
      <c r="CS36" s="1034" t="str">
        <f>IF(INDEX('2c) Opinion Statement (non-CO2)'!$A:$A,Accounting!CS$35)="","",INDEX('2c) Opinion Statement (non-CO2)'!$A:$A,Accounting!CS$35))</f>
        <v xml:space="preserve">OPINION - not verified: </v>
      </c>
      <c r="CT36" s="1035"/>
      <c r="CU36" s="1035"/>
      <c r="CV36" s="1035"/>
      <c r="CW36" s="1035"/>
      <c r="CX36" s="1036"/>
      <c r="CY36" s="1029" t="str">
        <f>IF(INDEX('2c) Opinion Statement (non-CO2)'!$A:$A,Accounting!CY$35)="","",INDEX('2c) Opinion Statement (non-CO2)'!$A:$A,Accounting!CY$35))</f>
        <v>Lead EU ETS Auditor:</v>
      </c>
      <c r="CZ36" s="1029" t="str">
        <f>IF(INDEX('2c) Opinion Statement (non-CO2)'!$A:$A,Accounting!CZ$35)="","",INDEX('2c) Opinion Statement (non-CO2)'!$A:$A,Accounting!CZ$35))</f>
        <v>EU ETS Auditor(s):</v>
      </c>
      <c r="DA36" s="1029" t="str">
        <f>IF(INDEX('2c) Opinion Statement (non-CO2)'!$A:$A,Accounting!DA$35)="","",INDEX('2c) Opinion Statement (non-CO2)'!$A:$A,Accounting!DA$35))</f>
        <v>Technical Expert(s) (EU ETS Auditor):</v>
      </c>
      <c r="DB36" s="1029" t="str">
        <f>IF(INDEX('2c) Opinion Statement (non-CO2)'!$A:$A,Accounting!DB$35)="","",INDEX('2c) Opinion Statement (non-CO2)'!$A:$A,Accounting!DB$35))</f>
        <v>Independent Reviewer:</v>
      </c>
      <c r="DC36" s="1029" t="str">
        <f>IF(INDEX('2c) Opinion Statement (non-CO2)'!$A:$A,Accounting!DC$35)="","",INDEX('2c) Opinion Statement (non-CO2)'!$A:$A,Accounting!DC$35))</f>
        <v>Technical Expert(s) (Independent Review):</v>
      </c>
      <c r="DD36" s="1029" t="str">
        <f>IF(INDEX('2c) Opinion Statement (non-CO2)'!$A:$A,Accounting!DD$35)="","",INDEX('2c) Opinion Statement (non-CO2)'!$A:$A,Accounting!DD$35))</f>
        <v>Signed on behalf of :</v>
      </c>
      <c r="DE36" s="1029" t="str">
        <f>IF(INDEX('2c) Opinion Statement (non-CO2)'!$A:$A,Accounting!DE$35)="","",INDEX('2c) Opinion Statement (non-CO2)'!$A:$A,Accounting!DE$35))</f>
        <v>Name of authorised signatory :</v>
      </c>
      <c r="DF36" s="1029" t="str">
        <f>IF(INDEX('2c) Opinion Statement (non-CO2)'!$A:$A,Accounting!DF$35)="","",INDEX('2c) Opinion Statement (non-CO2)'!$A:$A,Accounting!DF$35))</f>
        <v>Date of Opinion(s) :</v>
      </c>
      <c r="DG36" s="1029" t="str">
        <f>IF(INDEX('2c) Opinion Statement (non-CO2)'!$A:$A,Accounting!DG$35)="","",INDEX('2c) Opinion Statement (non-CO2)'!$A:$A,Accounting!DG$35))</f>
        <v>Name of verifier:</v>
      </c>
      <c r="DH36" s="1029" t="str">
        <f>IF(INDEX('2c) Opinion Statement (non-CO2)'!$A:$A,Accounting!DH$35)="","",INDEX('2c) Opinion Statement (non-CO2)'!$A:$A,Accounting!DH$35))</f>
        <v>Contact Address :</v>
      </c>
      <c r="DI36" s="1029" t="str">
        <f>IF(INDEX('2c) Opinion Statement (non-CO2)'!$A:$A,Accounting!DI$35)="","",INDEX('2c) Opinion Statement (non-CO2)'!$A:$A,Accounting!DI$35))</f>
        <v>Date of verification contract:</v>
      </c>
      <c r="DJ36" s="1029" t="str">
        <f>IF(INDEX('2c) Opinion Statement (non-CO2)'!$A:$A,Accounting!DJ$35)="","",INDEX('2c) Opinion Statement (non-CO2)'!$A:$A,Accounting!DJ$35))</f>
        <v>Is the Verifier Accredited or Certified natural person?</v>
      </c>
      <c r="DK36" s="1029" t="str">
        <f>IF(INDEX('2c) Opinion Statement (non-CO2)'!$A:$A,Accounting!DK$35)="","",INDEX('2c) Opinion Statement (non-CO2)'!$A:$A,Accounting!DK$35))</f>
        <v>Name of National AB or authority certifying the verifier under EU ETS:</v>
      </c>
      <c r="DL36" s="1029" t="str">
        <f>IF(INDEX('2c) Opinion Statement (non-CO2)'!$A:$A,Accounting!DL$35)="","",INDEX('2c) Opinion Statement (non-CO2)'!$A:$A,Accounting!DL$35))</f>
        <v xml:space="preserve">Accreditation/ Certification/ Registration number under EU ETS: </v>
      </c>
      <c r="DM36" s="377"/>
      <c r="DN36" s="377"/>
      <c r="DO36" s="377"/>
      <c r="DP36" s="377"/>
      <c r="DQ36" s="377"/>
      <c r="DR36" s="377"/>
      <c r="DS36" s="377"/>
      <c r="DT36" s="377"/>
      <c r="DU36" s="377"/>
      <c r="DV36" s="377"/>
      <c r="DW36" s="377"/>
      <c r="DX36" s="377"/>
      <c r="DY36" s="377"/>
      <c r="DZ36" s="377"/>
      <c r="EA36" s="377"/>
      <c r="EB36" s="377"/>
      <c r="EC36" s="377"/>
      <c r="ED36" s="377"/>
      <c r="EE36" s="377"/>
      <c r="EF36" s="377"/>
      <c r="EG36" s="377"/>
      <c r="EH36" s="377"/>
      <c r="EI36" s="377"/>
      <c r="EJ36" s="377"/>
      <c r="EK36" s="377"/>
      <c r="EL36" s="377"/>
      <c r="EM36" s="377"/>
      <c r="EN36" s="377"/>
      <c r="EO36" s="377"/>
      <c r="EP36" s="377"/>
      <c r="EQ36" s="377"/>
      <c r="ER36" s="377"/>
      <c r="ES36" s="377"/>
      <c r="ET36" s="377"/>
      <c r="EU36" s="377"/>
      <c r="EV36" s="377"/>
      <c r="EW36" s="377"/>
      <c r="EX36" s="377"/>
      <c r="EY36" s="377"/>
      <c r="EZ36" s="377"/>
      <c r="FA36" s="377"/>
      <c r="FB36" s="377"/>
      <c r="FC36" s="377"/>
      <c r="FD36" s="377"/>
      <c r="FE36" s="377"/>
      <c r="FF36" s="377"/>
      <c r="FG36" s="377"/>
      <c r="FH36" s="377"/>
      <c r="FI36" s="377"/>
      <c r="FJ36" s="377"/>
      <c r="FK36" s="377"/>
      <c r="FL36" s="377"/>
      <c r="FM36" s="377"/>
      <c r="FN36" s="377"/>
      <c r="FO36" s="377"/>
      <c r="FP36" s="377"/>
      <c r="FQ36" s="377"/>
      <c r="FR36" s="377"/>
      <c r="FS36" s="377"/>
      <c r="FT36" s="377"/>
      <c r="FU36" s="377"/>
      <c r="FV36" s="377"/>
      <c r="FW36" s="377"/>
      <c r="FX36" s="377"/>
      <c r="FY36" s="377"/>
      <c r="FZ36" s="377"/>
      <c r="GA36" s="377"/>
      <c r="GB36" s="377"/>
      <c r="GC36" s="377"/>
      <c r="GD36" s="377"/>
      <c r="GE36" s="377"/>
      <c r="GF36" s="377"/>
      <c r="GG36" s="377"/>
      <c r="GH36" s="377"/>
      <c r="GI36" s="377"/>
      <c r="GJ36" s="377"/>
      <c r="GK36" s="377"/>
      <c r="GL36" s="377"/>
      <c r="GM36" s="377"/>
      <c r="GN36" s="377"/>
      <c r="GO36" s="377"/>
      <c r="GP36" s="377"/>
      <c r="GQ36" s="377"/>
      <c r="GR36" s="377"/>
      <c r="GS36" s="377"/>
      <c r="GT36" s="377"/>
      <c r="GU36" s="377"/>
      <c r="GV36" s="377"/>
      <c r="GW36" s="377"/>
      <c r="GX36" s="377"/>
      <c r="GY36" s="377"/>
    </row>
    <row r="37" spans="1:207" ht="12.75" customHeight="1" x14ac:dyDescent="0.2">
      <c r="B37" s="1028"/>
      <c r="C37" s="1028"/>
      <c r="D37" s="1028"/>
      <c r="E37" s="1028"/>
      <c r="F37" s="1028"/>
      <c r="G37" s="1028"/>
      <c r="H37" s="1028"/>
      <c r="I37" s="1028"/>
      <c r="J37" s="1028"/>
      <c r="K37" s="1028"/>
      <c r="L37" s="1028"/>
      <c r="M37" s="1028"/>
      <c r="N37" s="1028"/>
      <c r="O37" s="1028"/>
      <c r="P37" s="379" t="s">
        <v>69</v>
      </c>
      <c r="Q37" s="380" t="str">
        <f>'Annex 1 - Findings'!$D$19</f>
        <v>Material?</v>
      </c>
      <c r="R37" s="379" t="s">
        <v>69</v>
      </c>
      <c r="S37" s="380" t="str">
        <f>'Annex 1 - Findings'!$D$19</f>
        <v>Material?</v>
      </c>
      <c r="T37" s="379" t="s">
        <v>69</v>
      </c>
      <c r="U37" s="380" t="str">
        <f>'Annex 1 - Findings'!$D$31</f>
        <v>Material?</v>
      </c>
      <c r="V37" s="379" t="s">
        <v>69</v>
      </c>
      <c r="W37" s="379" t="s">
        <v>69</v>
      </c>
      <c r="X37" s="1028"/>
      <c r="Y37" s="1028"/>
      <c r="Z37" s="1028"/>
      <c r="AA37" s="1028"/>
      <c r="AB37" s="1028"/>
      <c r="AC37" s="1028"/>
      <c r="AD37" s="1028"/>
      <c r="AE37" s="1028"/>
      <c r="AF37" s="622"/>
      <c r="AG37" s="622"/>
      <c r="AH37" s="382"/>
      <c r="AI37" s="382" t="str">
        <f>Translations!$B$118</f>
        <v>If no, because.......</v>
      </c>
      <c r="AJ37" s="382"/>
      <c r="AK37" s="382" t="str">
        <f>Translations!$B$118</f>
        <v>If no, because.......</v>
      </c>
      <c r="AL37" s="382"/>
      <c r="AM37" s="382" t="str">
        <f>Translations!$B$118</f>
        <v>If no, because.......</v>
      </c>
      <c r="AN37" s="382"/>
      <c r="AO37" s="382" t="str">
        <f>Translations!$B$118</f>
        <v>If no, because.......</v>
      </c>
      <c r="AP37" s="382" t="str">
        <f>Translations!B441</f>
        <v>If yes, was this part of site verification….</v>
      </c>
      <c r="AQ37" s="382"/>
      <c r="AR37" s="382" t="str">
        <f>Translations!$B$118</f>
        <v>If no, because.......</v>
      </c>
      <c r="AS37" s="382"/>
      <c r="AT37" s="382" t="str">
        <f>Translations!$B$118</f>
        <v>If no, because.......</v>
      </c>
      <c r="AU37" s="382"/>
      <c r="AV37" s="382" t="str">
        <f>Translations!$B$118</f>
        <v>If no, because.......</v>
      </c>
      <c r="AW37" s="382"/>
      <c r="AX37" s="382" t="str">
        <f>Translations!$B$118</f>
        <v>If no, because.......</v>
      </c>
      <c r="AY37" s="382"/>
      <c r="AZ37" s="382" t="str">
        <f>Translations!$B$118</f>
        <v>If no, because.......</v>
      </c>
      <c r="BA37" s="382"/>
      <c r="BB37" s="382" t="str">
        <f>Translations!$B$118</f>
        <v>If no, because.......</v>
      </c>
      <c r="BC37" s="382"/>
      <c r="BD37" s="382" t="str">
        <f>Translations!$B$118</f>
        <v>If no, because.......</v>
      </c>
      <c r="BE37" s="382"/>
      <c r="BF37" s="382" t="str">
        <f>Translations!$B$118</f>
        <v>If no, because.......</v>
      </c>
      <c r="BG37" s="382"/>
      <c r="BH37" s="382" t="str">
        <f>Translations!$B$118</f>
        <v>If no, because.......</v>
      </c>
      <c r="BI37" s="382"/>
      <c r="BJ37" s="382" t="str">
        <f>Translations!$B$118</f>
        <v>If no, because.......</v>
      </c>
      <c r="BK37" s="382"/>
      <c r="BL37" s="382" t="str">
        <f>Translations!$B$118</f>
        <v>If no, because.......</v>
      </c>
      <c r="BM37" s="382"/>
      <c r="BN37" s="382" t="str">
        <f>Translations!$B$118</f>
        <v>If no, because.......</v>
      </c>
      <c r="BO37" s="382"/>
      <c r="BP37" s="382" t="str">
        <f>Translations!$B$118</f>
        <v>If no, because.......</v>
      </c>
      <c r="BQ37" s="622"/>
      <c r="BR37" s="622"/>
      <c r="BS37" s="382"/>
      <c r="BT37" s="382" t="str">
        <f>Translations!$B$118</f>
        <v>If no, because.......</v>
      </c>
      <c r="BU37" s="382"/>
      <c r="BV37" s="382" t="str">
        <f>Translations!$B$118</f>
        <v>If no, because.......</v>
      </c>
      <c r="BW37" s="382"/>
      <c r="BX37" s="382" t="str">
        <f>Translations!$B$118</f>
        <v>If no, because.......</v>
      </c>
      <c r="BY37" s="382"/>
      <c r="BZ37" s="382"/>
      <c r="CA37" s="382" t="str">
        <f>Translations!$B$118</f>
        <v>If no, because.......</v>
      </c>
      <c r="CB37" s="382"/>
      <c r="CC37" s="382" t="str">
        <f>Translations!$B$118</f>
        <v>If no, because.......</v>
      </c>
      <c r="CD37" s="382"/>
      <c r="CE37" s="382" t="str">
        <f>Translations!$B$118</f>
        <v>If no, because.......</v>
      </c>
      <c r="CF37" s="622"/>
      <c r="CG37" s="622"/>
      <c r="CH37" s="622"/>
      <c r="CI37" s="382" t="s">
        <v>1</v>
      </c>
      <c r="CJ37" s="382" t="s">
        <v>2</v>
      </c>
      <c r="CK37" s="382" t="s">
        <v>3</v>
      </c>
      <c r="CL37" s="382" t="s">
        <v>70</v>
      </c>
      <c r="CM37" s="382" t="s">
        <v>71</v>
      </c>
      <c r="CN37" s="382" t="s">
        <v>72</v>
      </c>
      <c r="CO37" s="382" t="s">
        <v>73</v>
      </c>
      <c r="CP37" s="382" t="s">
        <v>74</v>
      </c>
      <c r="CQ37" s="382" t="s">
        <v>75</v>
      </c>
      <c r="CR37" s="390">
        <v>10</v>
      </c>
      <c r="CS37" s="1037"/>
      <c r="CT37" s="1038"/>
      <c r="CU37" s="1038"/>
      <c r="CV37" s="1038"/>
      <c r="CW37" s="1038"/>
      <c r="CX37" s="1039"/>
      <c r="CY37" s="1030"/>
      <c r="CZ37" s="1030" t="str">
        <f>IF(INDEX('2c) Opinion Statement (non-CO2)'!$A:$A,Accounting!CZ$35)="","",INDEX('2c) Opinion Statement (non-CO2)'!$A:$A,Accounting!CZ$35))</f>
        <v>EU ETS Auditor(s):</v>
      </c>
      <c r="DA37" s="1030" t="str">
        <f>IF(INDEX('2c) Opinion Statement (non-CO2)'!$A:$A,Accounting!DA$35)="","",INDEX('2c) Opinion Statement (non-CO2)'!$A:$A,Accounting!DA$35))</f>
        <v>Technical Expert(s) (EU ETS Auditor):</v>
      </c>
      <c r="DB37" s="1030" t="str">
        <f>IF(INDEX('2c) Opinion Statement (non-CO2)'!$A:$A,Accounting!DB$35)="","",INDEX('2c) Opinion Statement (non-CO2)'!$A:$A,Accounting!DB$35))</f>
        <v>Independent Reviewer:</v>
      </c>
      <c r="DC37" s="1030" t="str">
        <f>IF(INDEX('2c) Opinion Statement (non-CO2)'!$A:$A,Accounting!DC$35)="","",INDEX('2c) Opinion Statement (non-CO2)'!$A:$A,Accounting!DC$35))</f>
        <v>Technical Expert(s) (Independent Review):</v>
      </c>
      <c r="DD37" s="1030" t="str">
        <f>IF(INDEX('2c) Opinion Statement (non-CO2)'!$A:$A,Accounting!DD$35)="","",INDEX('2c) Opinion Statement (non-CO2)'!$A:$A,Accounting!DD$35))</f>
        <v>Signed on behalf of :</v>
      </c>
      <c r="DE37" s="1030" t="str">
        <f>IF(INDEX('2c) Opinion Statement (non-CO2)'!$A:$A,Accounting!DE$35)="","",INDEX('2c) Opinion Statement (non-CO2)'!$A:$A,Accounting!DE$35))</f>
        <v>Name of authorised signatory :</v>
      </c>
      <c r="DF37" s="1030" t="str">
        <f>IF(INDEX('2c) Opinion Statement (non-CO2)'!$A:$A,Accounting!DF$35)="","",INDEX('2c) Opinion Statement (non-CO2)'!$A:$A,Accounting!DF$35))</f>
        <v>Date of Opinion(s) :</v>
      </c>
      <c r="DG37" s="1030" t="str">
        <f>IF(INDEX('2c) Opinion Statement (non-CO2)'!$A:$A,Accounting!DG$35)="","",INDEX('2c) Opinion Statement (non-CO2)'!$A:$A,Accounting!DG$35))</f>
        <v>Name of verifier:</v>
      </c>
      <c r="DH37" s="1030" t="str">
        <f>IF(INDEX('2c) Opinion Statement (non-CO2)'!$A:$A,Accounting!DH$35)="","",INDEX('2c) Opinion Statement (non-CO2)'!$A:$A,Accounting!DH$35))</f>
        <v>Contact Address :</v>
      </c>
      <c r="DI37" s="1030" t="str">
        <f>IF(INDEX('2c) Opinion Statement (non-CO2)'!$A:$A,Accounting!DI$35)="","",INDEX('2c) Opinion Statement (non-CO2)'!$A:$A,Accounting!DI$35))</f>
        <v>Date of verification contract:</v>
      </c>
      <c r="DJ37" s="1030" t="str">
        <f>IF(INDEX('2c) Opinion Statement (non-CO2)'!$A:$A,Accounting!DJ$35)="","",INDEX('2c) Opinion Statement (non-CO2)'!$A:$A,Accounting!DJ$35))</f>
        <v>Is the Verifier Accredited or Certified natural person?</v>
      </c>
      <c r="DK37" s="1030" t="str">
        <f>IF(INDEX('2c) Opinion Statement (non-CO2)'!$A:$A,Accounting!DK$35)="","",INDEX('2c) Opinion Statement (non-CO2)'!$A:$A,Accounting!DK$35))</f>
        <v>Name of National AB or authority certifying the verifier under EU ETS:</v>
      </c>
      <c r="DL37" s="1030" t="str">
        <f>IF(INDEX('2c) Opinion Statement (non-CO2)'!$A:$A,Accounting!DL$35)="","",INDEX('2c) Opinion Statement (non-CO2)'!$A:$A,Accounting!DL$35))</f>
        <v xml:space="preserve">Accreditation/ Certification/ Registration number under EU ETS: </v>
      </c>
      <c r="DM37" s="377"/>
      <c r="DN37" s="377"/>
      <c r="DO37" s="377"/>
      <c r="DP37" s="377"/>
      <c r="DQ37" s="377"/>
      <c r="DR37" s="377"/>
      <c r="DS37" s="377"/>
      <c r="DT37" s="377"/>
      <c r="DU37" s="377"/>
      <c r="DV37" s="377"/>
      <c r="DW37" s="377"/>
      <c r="DX37" s="377"/>
      <c r="DY37" s="377"/>
      <c r="DZ37" s="377"/>
      <c r="EA37" s="377"/>
      <c r="EB37" s="377"/>
      <c r="EC37" s="377"/>
      <c r="ED37" s="377"/>
      <c r="EE37" s="377"/>
      <c r="EF37" s="377"/>
      <c r="EG37" s="377"/>
      <c r="EH37" s="377"/>
      <c r="EI37" s="377"/>
      <c r="EJ37" s="377"/>
      <c r="EK37" s="377"/>
      <c r="EL37" s="377"/>
      <c r="EM37" s="377"/>
      <c r="EN37" s="377"/>
      <c r="EO37" s="377"/>
      <c r="EP37" s="377"/>
      <c r="EQ37" s="377"/>
      <c r="ER37" s="377"/>
      <c r="ES37" s="377"/>
      <c r="ET37" s="377"/>
      <c r="EU37" s="377"/>
      <c r="EV37" s="377"/>
      <c r="EW37" s="377"/>
      <c r="EX37" s="377"/>
      <c r="EY37" s="377"/>
      <c r="EZ37" s="377"/>
      <c r="FA37" s="377"/>
      <c r="FB37" s="377"/>
      <c r="FC37" s="377"/>
      <c r="FD37" s="377"/>
      <c r="FE37" s="377"/>
      <c r="FF37" s="377"/>
      <c r="FG37" s="377"/>
      <c r="FH37" s="377"/>
      <c r="FI37" s="377"/>
      <c r="FJ37" s="377"/>
      <c r="FK37" s="377"/>
      <c r="FL37" s="377"/>
      <c r="FM37" s="377"/>
      <c r="FN37" s="377"/>
      <c r="FO37" s="377"/>
      <c r="FP37" s="377"/>
      <c r="FQ37" s="377"/>
      <c r="FR37" s="377"/>
      <c r="FS37" s="377"/>
      <c r="FT37" s="377"/>
      <c r="FU37" s="377"/>
      <c r="FV37" s="377"/>
      <c r="FW37" s="377"/>
      <c r="FX37" s="377"/>
      <c r="FY37" s="377"/>
      <c r="FZ37" s="377"/>
      <c r="GA37" s="377"/>
      <c r="GB37" s="377"/>
      <c r="GC37" s="377"/>
      <c r="GD37" s="377"/>
      <c r="GE37" s="377"/>
      <c r="GF37" s="377"/>
      <c r="GG37" s="377"/>
      <c r="GH37" s="377"/>
      <c r="GI37" s="377"/>
      <c r="GJ37" s="377"/>
      <c r="GK37" s="377"/>
      <c r="GL37" s="377"/>
      <c r="GM37" s="377"/>
      <c r="GN37" s="377"/>
      <c r="GO37" s="377"/>
      <c r="GP37" s="377"/>
      <c r="GQ37" s="377"/>
      <c r="GR37" s="377"/>
      <c r="GS37" s="377"/>
      <c r="GT37" s="377"/>
      <c r="GU37" s="377"/>
      <c r="GV37" s="377"/>
      <c r="GW37" s="377"/>
      <c r="GX37" s="377"/>
      <c r="GY37" s="377"/>
    </row>
    <row r="38" spans="1:207" ht="12.75" customHeight="1" x14ac:dyDescent="0.2">
      <c r="B38" s="385" t="str">
        <f>IF(INDEX('2c) Opinion Statement (non-CO2)'!$B:$B,Accounting!B$35)="","",INDEX('2c) Opinion Statement (non-CO2)'!$B:$B,Accounting!B$35))</f>
        <v/>
      </c>
      <c r="C38" s="385" t="str">
        <f>IF(INDEX('2c) Opinion Statement (non-CO2)'!$B:$B,Accounting!C$35)="","",INDEX('2c) Opinion Statement (non-CO2)'!$B:$B,Accounting!C$35))</f>
        <v/>
      </c>
      <c r="D38" s="385" t="str">
        <f>IF(INDEX('2c) Opinion Statement (non-CO2)'!$B:$B,Accounting!D$35)="","",INDEX('2c) Opinion Statement (non-CO2)'!$B:$B,Accounting!D$35))</f>
        <v/>
      </c>
      <c r="E38" s="385" t="str">
        <f>IF(INDEX('2c) Opinion Statement (non-CO2)'!$B:$B,Accounting!E$35)="","",INDEX('2c) Opinion Statement (non-CO2)'!$B:$B,Accounting!E$35))</f>
        <v/>
      </c>
      <c r="F38" s="385" t="str">
        <f>IF(INDEX('2c) Opinion Statement (non-CO2)'!$B:$B,Accounting!F$35)="","",INDEX('2c) Opinion Statement (non-CO2)'!$B:$B,Accounting!F$35))</f>
        <v>-- select --</v>
      </c>
      <c r="G38" s="385" t="str">
        <f>IF(INDEX('2c) Opinion Statement (non-CO2)'!$B:$B,Accounting!G$35)="","",INDEX('2c) Opinion Statement (non-CO2)'!$B:$B,Accounting!G$35))</f>
        <v>-- select --</v>
      </c>
      <c r="H38" s="385" t="str">
        <f>IF(INDEX('2c) Opinion Statement (non-CO2)'!$B:$B,Accounting!H$35)="","",INDEX('2c) Opinion Statement (non-CO2)'!$B:$B,Accounting!H$35))</f>
        <v/>
      </c>
      <c r="I38" s="385" t="str">
        <f>IF(INDEX('2c) Opinion Statement (non-CO2)'!$B:$B,Accounting!I$35)="","",INDEX('2c) Opinion Statement (non-CO2)'!$B:$B,Accounting!I$35))</f>
        <v/>
      </c>
      <c r="J38" s="385" t="str">
        <f>IF(INDEX('2c) Opinion Statement (non-CO2)'!$B:$B,Accounting!J$35)="","",INDEX('2c) Opinion Statement (non-CO2)'!$B:$B,Accounting!J$35))</f>
        <v/>
      </c>
      <c r="K38" s="385" t="str">
        <f>IF(INDEX('2c) Opinion Statement (non-CO2)'!$B:$B,Accounting!K$35)="","",INDEX('2c) Opinion Statement (non-CO2)'!$B:$B,Accounting!K$35))</f>
        <v/>
      </c>
      <c r="L38" s="385" t="str">
        <f>IF(INDEX('2c) Opinion Statement (non-CO2)'!$B:$B,Accounting!L$35+1)="","",INDEX('2c) Opinion Statement (non-CO2)'!$B:$B,Accounting!L$35+1))</f>
        <v/>
      </c>
      <c r="M38" s="385" t="str">
        <f>IF(INDEX('2c) Opinion Statement (non-CO2)'!$B:$B,Accounting!M$35+1)="","",INDEX('2c) Opinion Statement (non-CO2)'!$B:$B,Accounting!M$35+1))</f>
        <v/>
      </c>
      <c r="N38" s="385" t="str">
        <f>IF(INDEX('2c) Opinion Statement (non-CO2)'!$B:$B,Accounting!N$35+1)="","",INDEX('2c) Opinion Statement (non-CO2)'!$B:$B,Accounting!N$35+1))</f>
        <v/>
      </c>
      <c r="O38" s="385" t="str">
        <f>IF(INDEX('2c) Opinion Statement (non-CO2)'!$B:$B,Accounting!O$35+1)="","",INDEX('2c) Opinion Statement (non-CO2)'!$B:$B,Accounting!O$35+1))</f>
        <v/>
      </c>
      <c r="P38" s="386">
        <f>COUNTA($G$17:$G$26)-COUNTIF($G$17:$G$26,"")</f>
        <v>0</v>
      </c>
      <c r="Q38" s="387">
        <f>COUNTIF($H$17:$H$26,Yes)</f>
        <v>0</v>
      </c>
      <c r="R38" s="386">
        <f>COUNTA($J$17:$J$26)-COUNTIF($J$17:$J$26,"")</f>
        <v>0</v>
      </c>
      <c r="S38" s="387">
        <f>COUNTIF($K$17:$K$26,Yes)</f>
        <v>0</v>
      </c>
      <c r="T38" s="386">
        <f>COUNTA($M$17:$M$26)-COUNTIF($M$17:$M$26,"")</f>
        <v>0</v>
      </c>
      <c r="U38" s="387">
        <f>COUNTIF($N$17:$N$26,Yes)</f>
        <v>0</v>
      </c>
      <c r="V38" s="386">
        <f>COUNTA($P$17:$P$26)-COUNTIF($P$17:$P$26,"")</f>
        <v>0</v>
      </c>
      <c r="W38" s="386">
        <f>COUNTA($R$17:$R$26)-COUNTIF($R$17:$R$26,"")</f>
        <v>0</v>
      </c>
      <c r="X38" s="385" t="str">
        <f>IF(INDEX('2c) Opinion Statement (non-CO2)'!$B:$B,Accounting!X$35+1)="","",INDEX('2c) Opinion Statement (non-CO2)'!$B:$B,Accounting!X$35+1))</f>
        <v/>
      </c>
      <c r="Y38" s="385" t="str">
        <f>IF(INDEX('2c) Opinion Statement (non-CO2)'!$B:$B,Accounting!Y$35+1)="","",INDEX('2c) Opinion Statement (non-CO2)'!$B:$B,Accounting!Y$35+1))</f>
        <v/>
      </c>
      <c r="Z38" s="385" t="str">
        <f>IF(INDEX('2c) Opinion Statement (non-CO2)'!$B:$B,Accounting!Z$35+1)="","",INDEX('2c) Opinion Statement (non-CO2)'!$B:$B,Accounting!Z$35+1))</f>
        <v/>
      </c>
      <c r="AA38" s="385" t="str">
        <f>IF(INDEX('2c) Opinion Statement (non-CO2)'!$B:$B,Accounting!AA$35+1)="","",INDEX('2c) Opinion Statement (non-CO2)'!$B:$B,Accounting!AA$35+1))</f>
        <v/>
      </c>
      <c r="AB38" s="385" t="str">
        <f>IF(INDEX('2c) Opinion Statement (non-CO2)'!$B:$B,Accounting!AB$35+1)="","",INDEX('2c) Opinion Statement (non-CO2)'!$B:$B,Accounting!AB$35+1))</f>
        <v/>
      </c>
      <c r="AC38" s="385" t="str">
        <f>IF(INDEX('2c) Opinion Statement (non-CO2)'!$B:$B,Accounting!AC$35+1)="","",INDEX('2c) Opinion Statement (non-CO2)'!$B:$B,Accounting!AC$35+1))</f>
        <v/>
      </c>
      <c r="AD38" s="385" t="str">
        <f>IF(INDEX('2c) Opinion Statement (non-CO2)'!$B:$B,Accounting!AD$35+1)="","",INDEX('2c) Opinion Statement (non-CO2)'!$B:$B,Accounting!AD$35+1))</f>
        <v/>
      </c>
      <c r="AE38" s="385" t="str">
        <f>IF(INDEX('2c) Opinion Statement (non-CO2)'!$B:$B,Accounting!AE$35+1)="","",INDEX('2c) Opinion Statement (non-CO2)'!$B:$B,Accounting!AE$35+1))</f>
        <v/>
      </c>
      <c r="AF38" s="385" t="str">
        <f>IF(INDEX('2c) Opinion Statement (non-CO2)'!$B:$B,Accounting!AF$35+1)="","",INDEX('2c) Opinion Statement (non-CO2)'!$B:$B,Accounting!AF$35+1))</f>
        <v/>
      </c>
      <c r="AG38" s="385" t="str">
        <f>IF(INDEX('2c) Opinion Statement (non-CO2)'!$B:$B,Accounting!AG$35+1)="","",INDEX('2c) Opinion Statement (non-CO2)'!$B:$B,Accounting!AG$35+1))</f>
        <v/>
      </c>
      <c r="AH38" s="385" t="str">
        <f>IF(INDEX('2c) Opinion Statement (non-CO2)'!$B:$B,Accounting!AH$35)="","",INDEX('2c) Opinion Statement (non-CO2)'!$B:$B,Accounting!AH$35))</f>
        <v/>
      </c>
      <c r="AI38" s="385" t="str">
        <f>IF(INDEX('2c) Opinion Statement (non-CO2)'!$B:$B,Accounting!AI$35)="","",INDEX('2c) Opinion Statement (non-CO2)'!$B:$B,Accounting!AI$35))</f>
        <v/>
      </c>
      <c r="AJ38" s="385" t="str">
        <f>IF(INDEX('2c) Opinion Statement (non-CO2)'!$B:$B,Accounting!AJ$35)="","",INDEX('2c) Opinion Statement (non-CO2)'!$B:$B,Accounting!AJ$35))</f>
        <v/>
      </c>
      <c r="AK38" s="385" t="str">
        <f>IF(INDEX('2c) Opinion Statement (non-CO2)'!$B:$B,Accounting!AK$35)="","",INDEX('2c) Opinion Statement (non-CO2)'!$B:$B,Accounting!AK$35))</f>
        <v/>
      </c>
      <c r="AL38" s="385" t="str">
        <f>IF(INDEX('2c) Opinion Statement (non-CO2)'!$B:$B,Accounting!AL$35)="","",INDEX('2c) Opinion Statement (non-CO2)'!$B:$B,Accounting!AL$35))</f>
        <v/>
      </c>
      <c r="AM38" s="385" t="str">
        <f>IF(INDEX('2c) Opinion Statement (non-CO2)'!$B:$B,Accounting!AM$35)="","",INDEX('2c) Opinion Statement (non-CO2)'!$B:$B,Accounting!AM$35))</f>
        <v/>
      </c>
      <c r="AN38" s="385" t="str">
        <f>IF(INDEX('2c) Opinion Statement (non-CO2)'!$B:$B,Accounting!AN$35)="","",INDEX('2c) Opinion Statement (non-CO2)'!$B:$B,Accounting!AN$35))</f>
        <v/>
      </c>
      <c r="AO38" s="385" t="str">
        <f>IF(INDEX('2c) Opinion Statement (non-CO2)'!$B:$B,Accounting!AO$35)="","",INDEX('2c) Opinion Statement (non-CO2)'!$B:$B,Accounting!AO$35))</f>
        <v/>
      </c>
      <c r="AP38" s="385" t="str">
        <f>IF(INDEX('2c) Opinion Statement (non-CO2)'!$B:$B,Accounting!AP$35)="","",INDEX('2c) Opinion Statement (non-CO2)'!$B:$B,Accounting!AP$35))</f>
        <v/>
      </c>
      <c r="AQ38" s="385" t="str">
        <f>IF(INDEX('2c) Opinion Statement (non-CO2)'!$B:$B,Accounting!AQ$35)="","",INDEX('2c) Opinion Statement (non-CO2)'!$B:$B,Accounting!AQ$35))</f>
        <v/>
      </c>
      <c r="AR38" s="385" t="str">
        <f>IF(INDEX('2c) Opinion Statement (non-CO2)'!$B:$B,Accounting!AR$35)="","",INDEX('2c) Opinion Statement (non-CO2)'!$B:$B,Accounting!AR$35))</f>
        <v/>
      </c>
      <c r="AS38" s="385" t="str">
        <f>IF(INDEX('2c) Opinion Statement (non-CO2)'!$B:$B,Accounting!AS$35)="","",INDEX('2c) Opinion Statement (non-CO2)'!$B:$B,Accounting!AS$35))</f>
        <v/>
      </c>
      <c r="AT38" s="385" t="str">
        <f>IF(INDEX('2c) Opinion Statement (non-CO2)'!$B:$B,Accounting!AT$35)="","",INDEX('2c) Opinion Statement (non-CO2)'!$B:$B,Accounting!AT$35))</f>
        <v/>
      </c>
      <c r="AU38" s="385" t="str">
        <f>IF(INDEX('2c) Opinion Statement (non-CO2)'!$B:$B,Accounting!AU$35)="","",INDEX('2c) Opinion Statement (non-CO2)'!$B:$B,Accounting!AU$35))</f>
        <v/>
      </c>
      <c r="AV38" s="385" t="str">
        <f>IF(INDEX('2c) Opinion Statement (non-CO2)'!$B:$B,Accounting!AV$35)="","",INDEX('2c) Opinion Statement (non-CO2)'!$B:$B,Accounting!AV$35))</f>
        <v/>
      </c>
      <c r="AW38" s="385" t="str">
        <f>IF(INDEX('2c) Opinion Statement (non-CO2)'!$B:$B,Accounting!AW$35)="","",INDEX('2c) Opinion Statement (non-CO2)'!$B:$B,Accounting!AW$35))</f>
        <v/>
      </c>
      <c r="AX38" s="385" t="str">
        <f>IF(INDEX('2c) Opinion Statement (non-CO2)'!$B:$B,Accounting!AX$35)="","",INDEX('2c) Opinion Statement (non-CO2)'!$B:$B,Accounting!AX$35))</f>
        <v/>
      </c>
      <c r="AY38" s="385" t="str">
        <f>IF(INDEX('2c) Opinion Statement (non-CO2)'!$B:$B,Accounting!AY$35)="","",INDEX('2c) Opinion Statement (non-CO2)'!$B:$B,Accounting!AY$35))</f>
        <v/>
      </c>
      <c r="AZ38" s="385" t="str">
        <f>IF(INDEX('2c) Opinion Statement (non-CO2)'!$B:$B,Accounting!AZ$35)="","",INDEX('2c) Opinion Statement (non-CO2)'!$B:$B,Accounting!AZ$35))</f>
        <v/>
      </c>
      <c r="BA38" s="385" t="str">
        <f>IF(INDEX('2c) Opinion Statement (non-CO2)'!$B:$B,Accounting!BA$35)="","",INDEX('2c) Opinion Statement (non-CO2)'!$B:$B,Accounting!BA$35))</f>
        <v/>
      </c>
      <c r="BB38" s="385" t="str">
        <f>IF(INDEX('2c) Opinion Statement (non-CO2)'!$B:$B,Accounting!BB$35)="","",INDEX('2c) Opinion Statement (non-CO2)'!$B:$B,Accounting!BB$35))</f>
        <v/>
      </c>
      <c r="BC38" s="385" t="str">
        <f>IF(INDEX('2c) Opinion Statement (non-CO2)'!$B:$B,Accounting!BC$35)="","",INDEX('2c) Opinion Statement (non-CO2)'!$B:$B,Accounting!BC$35))</f>
        <v/>
      </c>
      <c r="BD38" s="385" t="str">
        <f>IF(INDEX('2c) Opinion Statement (non-CO2)'!$B:$B,Accounting!BD$35)="","",INDEX('2c) Opinion Statement (non-CO2)'!$B:$B,Accounting!BD$35))</f>
        <v/>
      </c>
      <c r="BE38" s="385" t="str">
        <f>IF(INDEX('2c) Opinion Statement (non-CO2)'!$B:$B,Accounting!BE$35)="","",INDEX('2c) Opinion Statement (non-CO2)'!$B:$B,Accounting!BE$35))</f>
        <v/>
      </c>
      <c r="BF38" s="385" t="str">
        <f>IF(INDEX('2c) Opinion Statement (non-CO2)'!$B:$B,Accounting!BF$35)="","",INDEX('2c) Opinion Statement (non-CO2)'!$B:$B,Accounting!BF$35))</f>
        <v/>
      </c>
      <c r="BG38" s="385" t="str">
        <f>IF(INDEX('2c) Opinion Statement (non-CO2)'!$B:$B,Accounting!BG$35)="","",INDEX('2c) Opinion Statement (non-CO2)'!$B:$B,Accounting!BG$35))</f>
        <v/>
      </c>
      <c r="BH38" s="385" t="str">
        <f>IF(INDEX('2c) Opinion Statement (non-CO2)'!$B:$B,Accounting!BH$35)="","",INDEX('2c) Opinion Statement (non-CO2)'!$B:$B,Accounting!BH$35))</f>
        <v/>
      </c>
      <c r="BI38" s="385" t="str">
        <f>IF(INDEX('2c) Opinion Statement (non-CO2)'!$B:$B,Accounting!BI$35)="","",INDEX('2c) Opinion Statement (non-CO2)'!$B:$B,Accounting!BI$35))</f>
        <v/>
      </c>
      <c r="BJ38" s="385" t="str">
        <f>IF(INDEX('2c) Opinion Statement (non-CO2)'!$B:$B,Accounting!BJ$35)="","",INDEX('2c) Opinion Statement (non-CO2)'!$B:$B,Accounting!BJ$35))</f>
        <v/>
      </c>
      <c r="BK38" s="385" t="str">
        <f>IF(INDEX('2c) Opinion Statement (non-CO2)'!$B:$B,Accounting!BK$35)="","",INDEX('2c) Opinion Statement (non-CO2)'!$B:$B,Accounting!BK$35))</f>
        <v/>
      </c>
      <c r="BL38" s="385" t="str">
        <f>IF(INDEX('2c) Opinion Statement (non-CO2)'!$B:$B,Accounting!BL$35)="","",INDEX('2c) Opinion Statement (non-CO2)'!$B:$B,Accounting!BL$35))</f>
        <v/>
      </c>
      <c r="BM38" s="385" t="str">
        <f>IF(INDEX('2c) Opinion Statement (non-CO2)'!$B:$B,Accounting!BM$35)="","",INDEX('2c) Opinion Statement (non-CO2)'!$B:$B,Accounting!BM$35))</f>
        <v/>
      </c>
      <c r="BN38" s="385" t="str">
        <f>IF(INDEX('2c) Opinion Statement (non-CO2)'!$B:$B,Accounting!BN$35)="","",INDEX('2c) Opinion Statement (non-CO2)'!$B:$B,Accounting!BN$35))</f>
        <v/>
      </c>
      <c r="BO38" s="385" t="str">
        <f>IF(INDEX('2c) Opinion Statement (non-CO2)'!$B:$B,Accounting!BO$35)="","",INDEX('2c) Opinion Statement (non-CO2)'!$B:$B,Accounting!BO$35))</f>
        <v/>
      </c>
      <c r="BP38" s="385" t="str">
        <f>IF(INDEX('2c) Opinion Statement (non-CO2)'!$B:$B,Accounting!BP$35)="","",INDEX('2c) Opinion Statement (non-CO2)'!$B:$B,Accounting!BP$35))</f>
        <v/>
      </c>
      <c r="BQ38" s="385" t="str">
        <f>IF(INDEX('2c) Opinion Statement (non-CO2)'!$B:$B,Accounting!BQ$35)="","",INDEX('2c) Opinion Statement (non-CO2)'!$B:$B,Accounting!BQ$35))</f>
        <v/>
      </c>
      <c r="BR38" s="385" t="str">
        <f>IF(INDEX('2c) Opinion Statement (non-CO2)'!$B:$B,Accounting!BR$35)="","",INDEX('2c) Opinion Statement (non-CO2)'!$B:$B,Accounting!BR$35))</f>
        <v/>
      </c>
      <c r="BS38" s="385" t="str">
        <f>IF(INDEX('2c) Opinion Statement (non-CO2)'!$B:$B,Accounting!BS$35)="","",INDEX('2c) Opinion Statement (non-CO2)'!$B:$B,Accounting!BS$35))</f>
        <v/>
      </c>
      <c r="BT38" s="385" t="str">
        <f>IF(INDEX('2c) Opinion Statement (non-CO2)'!$B:$B,Accounting!BT$35)="","",INDEX('2c) Opinion Statement (non-CO2)'!$B:$B,Accounting!BT$35))</f>
        <v/>
      </c>
      <c r="BU38" s="385" t="str">
        <f>IF(INDEX('2c) Opinion Statement (non-CO2)'!$B:$B,Accounting!BU$35)="","",INDEX('2c) Opinion Statement (non-CO2)'!$B:$B,Accounting!BU$35))</f>
        <v/>
      </c>
      <c r="BV38" s="385" t="str">
        <f>IF(INDEX('2c) Opinion Statement (non-CO2)'!$B:$B,Accounting!BV$35)="","",INDEX('2c) Opinion Statement (non-CO2)'!$B:$B,Accounting!BV$35))</f>
        <v/>
      </c>
      <c r="BW38" s="385" t="str">
        <f>IF(INDEX('2c) Opinion Statement (non-CO2)'!$B:$B,Accounting!BW$35)="","",INDEX('2c) Opinion Statement (non-CO2)'!$B:$B,Accounting!BW$35))</f>
        <v/>
      </c>
      <c r="BX38" s="385" t="str">
        <f>IF(INDEX('2c) Opinion Statement (non-CO2)'!$B:$B,Accounting!BX$35)="","",INDEX('2c) Opinion Statement (non-CO2)'!$B:$B,Accounting!BX$35))</f>
        <v/>
      </c>
      <c r="BY38" s="385" t="str">
        <f>IF(INDEX('2c) Opinion Statement (non-CO2)'!$B:$B,Accounting!BY$35)="","",INDEX('2c) Opinion Statement (non-CO2)'!$B:$B,Accounting!BY$35))</f>
        <v/>
      </c>
      <c r="BZ38" s="385" t="str">
        <f>IF(INDEX('2c) Opinion Statement (non-CO2)'!$B:$B,Accounting!BZ$35)="","",INDEX('2c) Opinion Statement (non-CO2)'!$B:$B,Accounting!BZ$35))</f>
        <v/>
      </c>
      <c r="CA38" s="385" t="str">
        <f>IF(INDEX('2c) Opinion Statement (non-CO2)'!$B:$B,Accounting!CA$35)="","",INDEX('2c) Opinion Statement (non-CO2)'!$B:$B,Accounting!CA$35))</f>
        <v/>
      </c>
      <c r="CB38" s="385" t="str">
        <f>IF(INDEX('2c) Opinion Statement (non-CO2)'!$B:$B,Accounting!CB$35)="","",INDEX('2c) Opinion Statement (non-CO2)'!$B:$B,Accounting!CB$35))</f>
        <v/>
      </c>
      <c r="CC38" s="385" t="str">
        <f>IF(INDEX('2c) Opinion Statement (non-CO2)'!$B:$B,Accounting!CC$35)="","",INDEX('2c) Opinion Statement (non-CO2)'!$B:$B,Accounting!CC$35))</f>
        <v/>
      </c>
      <c r="CD38" s="385" t="str">
        <f>IF(INDEX('2c) Opinion Statement (non-CO2)'!$B:$B,Accounting!CD$35)="","",INDEX('2c) Opinion Statement (non-CO2)'!$B:$B,Accounting!CD$35))</f>
        <v/>
      </c>
      <c r="CE38" s="385" t="str">
        <f>IF(INDEX('2c) Opinion Statement (non-CO2)'!$B:$B,Accounting!CE$35)="","",INDEX('2c) Opinion Statement (non-CO2)'!$B:$B,Accounting!CE$35))</f>
        <v/>
      </c>
      <c r="CF38" s="385" t="str">
        <f>IF(INDEX('2c) Opinion Statement (non-CO2)'!$B:$B,Accounting!CF$35)="","",INDEX('2c) Opinion Statement (non-CO2)'!$B:$B,Accounting!CF$35))</f>
        <v/>
      </c>
      <c r="CG38" s="385" t="str">
        <f>IF(INDEX('2c) Opinion Statement (non-CO2)'!$B:$B,Accounting!CG$35)="","",INDEX('2c) Opinion Statement (non-CO2)'!$B:$B,Accounting!CG$35))</f>
        <v xml:space="preserve">We have conducted a verification of the non-CO2 aviation effects data reported by the above Aircraft Operator in its non-CO2 aviation effects report as presented above for the EU ETS. On the basis of the verification work undertaken (see Annex 2) these data are fairly stated. </v>
      </c>
      <c r="CH38" s="385" t="str">
        <f>IF(INDEX('2c) Opinion Statement (non-CO2)'!$B:$B,Accounting!CH$35)="","",INDEX('2c) Opinion Statement (non-CO2)'!$B:$B,Accounting!CH$35))</f>
        <v>We have conducated a verification of the non-CO2 aviation effects data reported by the above Aircraft Operator in its non-CO2 aviation effects report as presented above for the EU ETS. On the basis of the verification work undertaken (see Annex 2) these data are fairly stated, with the exception of:</v>
      </c>
      <c r="CI38" s="385" t="str">
        <f>IF(INDEX('2c) Opinion Statement (non-CO2)'!$B:$B,Accounting!CI$35)="","",INDEX('2c) Opinion Statement (non-CO2)'!$B:$B,Accounting!CI$35))</f>
        <v>1.</v>
      </c>
      <c r="CJ38" s="385" t="str">
        <f>IF(INDEX('2c) Opinion Statement (non-CO2)'!$B:$B,Accounting!CJ$35)="","",INDEX('2c) Opinion Statement (non-CO2)'!$B:$B,Accounting!CJ$35))</f>
        <v>2.</v>
      </c>
      <c r="CK38" s="385" t="str">
        <f>IF(INDEX('2c) Opinion Statement (non-CO2)'!$B:$B,Accounting!CK$35)="","",INDEX('2c) Opinion Statement (non-CO2)'!$B:$B,Accounting!CK$35))</f>
        <v>3.</v>
      </c>
      <c r="CL38" s="385" t="str">
        <f>IF(INDEX('2c) Opinion Statement (non-CO2)'!$B:$B,Accounting!CL$35)="","",INDEX('2c) Opinion Statement (non-CO2)'!$B:$B,Accounting!CL$35))</f>
        <v/>
      </c>
      <c r="CM38" s="385" t="str">
        <f>IF(INDEX('2c) Opinion Statement (non-CO2)'!$B:$B,Accounting!CM$35)="","",INDEX('2c) Opinion Statement (non-CO2)'!$B:$B,Accounting!CM$35))</f>
        <v/>
      </c>
      <c r="CN38" s="385" t="str">
        <f>IF(INDEX('2c) Opinion Statement (non-CO2)'!$B:$B,Accounting!CN$35)="","",INDEX('2c) Opinion Statement (non-CO2)'!$B:$B,Accounting!CN$35))</f>
        <v/>
      </c>
      <c r="CO38" s="385" t="str">
        <f>IF(INDEX('2c) Opinion Statement (non-CO2)'!$B:$B,Accounting!CO$35)="","",INDEX('2c) Opinion Statement (non-CO2)'!$B:$B,Accounting!CO$35))</f>
        <v/>
      </c>
      <c r="CP38" s="385" t="str">
        <f>IF(INDEX('2c) Opinion Statement (non-CO2)'!$B:$B,Accounting!CP$35)="","",INDEX('2c) Opinion Statement (non-CO2)'!$B:$B,Accounting!CP$35))</f>
        <v/>
      </c>
      <c r="CQ38" s="385" t="str">
        <f>IF(INDEX('2c) Opinion Statement (non-CO2)'!$B:$B,Accounting!CQ$35)="","",INDEX('2c) Opinion Statement (non-CO2)'!$B:$B,Accounting!CQ$35))</f>
        <v/>
      </c>
      <c r="CR38" s="385" t="str">
        <f>IF(INDEX('2c) Opinion Statement (non-CO2)'!$B:$B,Accounting!CR$35)="","",INDEX('2c) Opinion Statement (non-CO2)'!$B:$B,Accounting!CR$35))</f>
        <v/>
      </c>
      <c r="CS38" s="385" t="str">
        <f>IF(INDEX('2c) Opinion Statement (non-CO2)'!$B:$B,Accounting!CS$35)="","",INDEX('2c) Opinion Statement (non-CO2)'!$B:$B,Accounting!CS$35))</f>
        <v>We have conducted a verification of the non-CO2 aviation effects data reported by the above Aircraft Operator in its non-CO2 aviation effects Report as presented above for the EU ETS. On the basis of the work undertaken (see Annex 2) these data CANNOT be verified due to - &lt; select/delete as appropriate&gt;</v>
      </c>
      <c r="CT38" s="385" t="str">
        <f>IF(INDEX('2c) Opinion Statement (non-CO2)'!$B:$B,Accounting!CT$35)="","",INDEX('2c) Opinion Statement (non-CO2)'!$B:$B,Accounting!CT$35))</f>
        <v>- uncorrected material mis-statement (individual or in aggregate)</v>
      </c>
      <c r="CU38" s="385" t="str">
        <f>IF(INDEX('2c) Opinion Statement (non-CO2)'!$B:$B,Accounting!CU$35)="","",INDEX('2c) Opinion Statement (non-CO2)'!$B:$B,Accounting!CU$35))</f>
        <v>- uncorrected material non-conformity (individual or in aggregate)</v>
      </c>
      <c r="CV38" s="385" t="str">
        <f>IF(INDEX('2c) Opinion Statement (non-CO2)'!$B:$B,Accounting!CV$35)="","",INDEX('2c) Opinion Statement (non-CO2)'!$B:$B,Accounting!CV$35))</f>
        <v>- limitations in the data or information made available for verification</v>
      </c>
      <c r="CW38" s="385" t="str">
        <f>IF(INDEX('2c) Opinion Statement (non-CO2)'!$B:$B,Accounting!CW$35)="","",INDEX('2c) Opinion Statement (non-CO2)'!$B:$B,Accounting!CW$35))</f>
        <v>- limitations of scope due to lack of clarity &amp; or scope of the approved monitoring plan</v>
      </c>
      <c r="CX38" s="385" t="str">
        <f>IF(INDEX('2c) Opinion Statement (non-CO2)'!$B:$B,Accounting!CX$35)="","",INDEX('2c) Opinion Statement (non-CO2)'!$B:$B,Accounting!CX$35))</f>
        <v>- the monitoring plan is not approved by the competent authority</v>
      </c>
      <c r="CY38" s="385" t="str">
        <f>IF(INDEX('2c) Opinion Statement (non-CO2)'!$B:$B,Accounting!CY$35)="","",INDEX('2c) Opinion Statement (non-CO2)'!$B:$B,Accounting!CY$35))</f>
        <v/>
      </c>
      <c r="CZ38" s="385" t="str">
        <f>IF(INDEX('2c) Opinion Statement (non-CO2)'!$B:$B,Accounting!CZ$35)="","",INDEX('2c) Opinion Statement (non-CO2)'!$B:$B,Accounting!CZ$35))</f>
        <v/>
      </c>
      <c r="DA38" s="385" t="str">
        <f>IF(INDEX('2c) Opinion Statement (non-CO2)'!$B:$B,Accounting!DA$35)="","",INDEX('2c) Opinion Statement (non-CO2)'!$B:$B,Accounting!DA$35))</f>
        <v/>
      </c>
      <c r="DB38" s="385" t="str">
        <f>IF(INDEX('2c) Opinion Statement (non-CO2)'!$B:$B,Accounting!DB$35)="","",INDEX('2c) Opinion Statement (non-CO2)'!$B:$B,Accounting!DB$35))</f>
        <v/>
      </c>
      <c r="DC38" s="385" t="str">
        <f>IF(INDEX('2c) Opinion Statement (non-CO2)'!$B:$B,Accounting!DC$35)="","",INDEX('2c) Opinion Statement (non-CO2)'!$B:$B,Accounting!DC$35))</f>
        <v/>
      </c>
      <c r="DD38" s="385" t="str">
        <f>IF(INDEX('2c) Opinion Statement (non-CO2)'!$B:$B,Accounting!DD$35)="","",INDEX('2c) Opinion Statement (non-CO2)'!$B:$B,Accounting!DD$35))</f>
        <v/>
      </c>
      <c r="DE38" s="385" t="str">
        <f>IF(INDEX('2c) Opinion Statement (non-CO2)'!$B:$B,Accounting!DE$35)="","",INDEX('2c) Opinion Statement (non-CO2)'!$B:$B,Accounting!DE$35))</f>
        <v/>
      </c>
      <c r="DF38" s="385" t="str">
        <f>IF(INDEX('2c) Opinion Statement (non-CO2)'!$B:$B,Accounting!DF$35)="","",INDEX('2c) Opinion Statement (non-CO2)'!$B:$B,Accounting!DF$35))</f>
        <v/>
      </c>
      <c r="DG38" s="385" t="str">
        <f>IF(INDEX('2c) Opinion Statement (non-CO2)'!$B:$B,Accounting!DG$35)="","",INDEX('2c) Opinion Statement (non-CO2)'!$B:$B,Accounting!DG$35))</f>
        <v/>
      </c>
      <c r="DH38" s="385" t="str">
        <f>IF(INDEX('2c) Opinion Statement (non-CO2)'!$B:$B,Accounting!DH$35)="","",INDEX('2c) Opinion Statement (non-CO2)'!$B:$B,Accounting!DH$35))</f>
        <v/>
      </c>
      <c r="DI38" s="385" t="str">
        <f>IF(INDEX('2c) Opinion Statement (non-CO2)'!$B:$B,Accounting!DI$35)="","",INDEX('2c) Opinion Statement (non-CO2)'!$B:$B,Accounting!DI$35))</f>
        <v/>
      </c>
      <c r="DJ38" s="385" t="str">
        <f>IF(INDEX('2c) Opinion Statement (non-CO2)'!$B:$B,Accounting!DJ$35)="","",INDEX('2c) Opinion Statement (non-CO2)'!$B:$B,Accounting!DJ$35))</f>
        <v/>
      </c>
      <c r="DK38" s="385" t="str">
        <f>IF(INDEX('2c) Opinion Statement (non-CO2)'!$B:$B,Accounting!DK$35)="","",INDEX('2c) Opinion Statement (non-CO2)'!$B:$B,Accounting!DK$35))</f>
        <v/>
      </c>
      <c r="DL38" s="385" t="str">
        <f>IF(INDEX('2c) Opinion Statement (non-CO2)'!$B:$B,Accounting!DL$35)="","",INDEX('2c) Opinion Statement (non-CO2)'!$B:$B,Accounting!DL$35))</f>
        <v/>
      </c>
      <c r="DM38" s="377"/>
      <c r="DN38" s="377"/>
      <c r="DO38" s="377"/>
      <c r="DP38" s="377"/>
      <c r="DQ38" s="377"/>
      <c r="DR38" s="377"/>
      <c r="DS38" s="377"/>
      <c r="DT38" s="377"/>
      <c r="DU38" s="377"/>
      <c r="DV38" s="377"/>
      <c r="DW38" s="377"/>
      <c r="DX38" s="377"/>
      <c r="DY38" s="377"/>
      <c r="DZ38" s="377"/>
      <c r="EA38" s="377"/>
      <c r="EB38" s="377"/>
      <c r="EC38" s="377"/>
      <c r="ED38" s="377"/>
      <c r="EE38" s="377"/>
      <c r="EF38" s="377"/>
      <c r="EG38" s="377"/>
      <c r="EH38" s="377"/>
      <c r="EI38" s="377"/>
      <c r="EJ38" s="377"/>
      <c r="EK38" s="377"/>
      <c r="EL38" s="377"/>
      <c r="EM38" s="377"/>
      <c r="EN38" s="377"/>
      <c r="EO38" s="377"/>
      <c r="EP38" s="377"/>
      <c r="EQ38" s="377"/>
      <c r="ER38" s="377"/>
      <c r="ES38" s="377"/>
      <c r="ET38" s="377"/>
      <c r="EU38" s="377"/>
      <c r="EV38" s="377"/>
      <c r="EW38" s="377"/>
      <c r="EX38" s="377"/>
      <c r="EY38" s="377"/>
      <c r="EZ38" s="377"/>
      <c r="FA38" s="377"/>
      <c r="FB38" s="377"/>
      <c r="FC38" s="377"/>
      <c r="FD38" s="377"/>
      <c r="FE38" s="377"/>
      <c r="FF38" s="377"/>
      <c r="FG38" s="377"/>
      <c r="FH38" s="377"/>
      <c r="FI38" s="377"/>
      <c r="FJ38" s="377"/>
      <c r="FK38" s="377"/>
      <c r="FL38" s="377"/>
      <c r="FM38" s="377"/>
      <c r="FN38" s="377"/>
      <c r="FO38" s="377"/>
      <c r="FP38" s="377"/>
      <c r="FQ38" s="377"/>
      <c r="FR38" s="377"/>
      <c r="FS38" s="377"/>
      <c r="FT38" s="377"/>
      <c r="FU38" s="377"/>
      <c r="FV38" s="377"/>
      <c r="FW38" s="377"/>
      <c r="FX38" s="377"/>
      <c r="FY38" s="377"/>
      <c r="FZ38" s="377"/>
      <c r="GA38" s="377"/>
      <c r="GB38" s="377"/>
      <c r="GC38" s="377"/>
      <c r="GD38" s="377"/>
      <c r="GE38" s="377"/>
      <c r="GF38" s="377"/>
      <c r="GG38" s="377"/>
      <c r="GH38" s="377"/>
      <c r="GI38" s="377"/>
      <c r="GJ38" s="377"/>
      <c r="GK38" s="377"/>
      <c r="GL38" s="377"/>
      <c r="GM38" s="377"/>
      <c r="GN38" s="377"/>
      <c r="GO38" s="377"/>
      <c r="GP38" s="377"/>
      <c r="GQ38" s="377"/>
      <c r="GR38" s="377"/>
      <c r="GS38" s="377"/>
      <c r="GT38" s="377"/>
      <c r="GU38" s="377"/>
      <c r="GV38" s="377"/>
      <c r="GW38" s="377"/>
      <c r="GX38" s="377"/>
      <c r="GY38" s="377"/>
    </row>
    <row r="39" spans="1:207" ht="26.25" x14ac:dyDescent="0.2">
      <c r="O39" s="377"/>
      <c r="CU39" s="395"/>
    </row>
    <row r="40" spans="1:207" x14ac:dyDescent="0.2">
      <c r="AH40" s="376"/>
    </row>
  </sheetData>
  <sheetProtection sheet="1" formatCells="0" formatColumns="0" formatRows="0"/>
  <mergeCells count="246">
    <mergeCell ref="HJ10:HJ11"/>
    <mergeCell ref="HK10:HK11"/>
    <mergeCell ref="H36:H37"/>
    <mergeCell ref="X36:X37"/>
    <mergeCell ref="AJ36:AK36"/>
    <mergeCell ref="AH36:AI36"/>
    <mergeCell ref="CS36:CX37"/>
    <mergeCell ref="GI10:GK10"/>
    <mergeCell ref="HF10:HG10"/>
    <mergeCell ref="HH10:HI10"/>
    <mergeCell ref="HB10:HC10"/>
    <mergeCell ref="HD10:HE10"/>
    <mergeCell ref="GN10:GO10"/>
    <mergeCell ref="GL10:GM10"/>
    <mergeCell ref="GP10:GQ10"/>
    <mergeCell ref="N36:N37"/>
    <mergeCell ref="O36:O37"/>
    <mergeCell ref="AU36:AV36"/>
    <mergeCell ref="BO36:BP36"/>
    <mergeCell ref="CD36:CE36"/>
    <mergeCell ref="GE10:GF10"/>
    <mergeCell ref="AR30:AS30"/>
    <mergeCell ref="AT30:AU30"/>
    <mergeCell ref="M30:N30"/>
    <mergeCell ref="O30:P30"/>
    <mergeCell ref="Q30:R30"/>
    <mergeCell ref="U30:V30"/>
    <mergeCell ref="GZ10:HA10"/>
    <mergeCell ref="BK30:BL30"/>
    <mergeCell ref="BO30:BP30"/>
    <mergeCell ref="GR10:GS10"/>
    <mergeCell ref="GT10:GU10"/>
    <mergeCell ref="GV10:GW10"/>
    <mergeCell ref="GX10:GY10"/>
    <mergeCell ref="CF10:CG10"/>
    <mergeCell ref="CC30:CD30"/>
    <mergeCell ref="CR10:CS10"/>
    <mergeCell ref="CQ10:CQ11"/>
    <mergeCell ref="AX30:AZ30"/>
    <mergeCell ref="BC30:BD30"/>
    <mergeCell ref="BA30:BB30"/>
    <mergeCell ref="BM30:BN30"/>
    <mergeCell ref="BE30:BF30"/>
    <mergeCell ref="BG30:BH30"/>
    <mergeCell ref="BY30:BZ30"/>
    <mergeCell ref="CA30:CB30"/>
    <mergeCell ref="BQ30:BR30"/>
    <mergeCell ref="BI30:BJ30"/>
    <mergeCell ref="AP30:AQ30"/>
    <mergeCell ref="AJ30:AK30"/>
    <mergeCell ref="AL30:AM30"/>
    <mergeCell ref="AN30:AO30"/>
    <mergeCell ref="AV30:AW30"/>
    <mergeCell ref="DM5:DQ5"/>
    <mergeCell ref="BP10:BQ10"/>
    <mergeCell ref="BS30:BT30"/>
    <mergeCell ref="CL30:CU30"/>
    <mergeCell ref="CV30:DA31"/>
    <mergeCell ref="CO10:CO11"/>
    <mergeCell ref="DK5:DK6"/>
    <mergeCell ref="CE30:CF30"/>
    <mergeCell ref="CG30:CH30"/>
    <mergeCell ref="BW30:BX30"/>
    <mergeCell ref="BR10:BS10"/>
    <mergeCell ref="BN5:BO5"/>
    <mergeCell ref="AQ10:AR10"/>
    <mergeCell ref="AX10:AY10"/>
    <mergeCell ref="CA5:CJ5"/>
    <mergeCell ref="BV5:BW5"/>
    <mergeCell ref="DR5:DR6"/>
    <mergeCell ref="AI10:AI11"/>
    <mergeCell ref="DK10:DK11"/>
    <mergeCell ref="DL10:DL11"/>
    <mergeCell ref="DM10:DM11"/>
    <mergeCell ref="DT5:DT6"/>
    <mergeCell ref="CD10:CE10"/>
    <mergeCell ref="AV10:AW10"/>
    <mergeCell ref="AZ10:BA10"/>
    <mergeCell ref="BB10:BC10"/>
    <mergeCell ref="CB10:CC10"/>
    <mergeCell ref="CM10:CN10"/>
    <mergeCell ref="BJ10:BK10"/>
    <mergeCell ref="BL10:BM10"/>
    <mergeCell ref="BT10:BU10"/>
    <mergeCell ref="AJ10:AJ11"/>
    <mergeCell ref="CP10:CP11"/>
    <mergeCell ref="BF10:BG10"/>
    <mergeCell ref="BH10:BI10"/>
    <mergeCell ref="AM10:AN10"/>
    <mergeCell ref="AO10:AP10"/>
    <mergeCell ref="AS10:AU10"/>
    <mergeCell ref="BD10:BE10"/>
    <mergeCell ref="BN10:BO10"/>
    <mergeCell ref="I15:I16"/>
    <mergeCell ref="B15:B16"/>
    <mergeCell ref="C15:C16"/>
    <mergeCell ref="D15:D16"/>
    <mergeCell ref="E15:E16"/>
    <mergeCell ref="F15:F16"/>
    <mergeCell ref="B10:B11"/>
    <mergeCell ref="E10:E11"/>
    <mergeCell ref="L15:L16"/>
    <mergeCell ref="J15:K15"/>
    <mergeCell ref="J10:J11"/>
    <mergeCell ref="L10:L11"/>
    <mergeCell ref="K10:K11"/>
    <mergeCell ref="BP5:BQ5"/>
    <mergeCell ref="BF5:BG5"/>
    <mergeCell ref="AX5:AY5"/>
    <mergeCell ref="DF5:DJ5"/>
    <mergeCell ref="BR5:BS5"/>
    <mergeCell ref="BT5:BU5"/>
    <mergeCell ref="AZ5:BA5"/>
    <mergeCell ref="BL5:BM5"/>
    <mergeCell ref="AM5:AN5"/>
    <mergeCell ref="AO5:AP5"/>
    <mergeCell ref="BB5:BC5"/>
    <mergeCell ref="BD5:BE5"/>
    <mergeCell ref="BH5:BI5"/>
    <mergeCell ref="AV5:AW5"/>
    <mergeCell ref="AQ5:AS5"/>
    <mergeCell ref="AT5:AU5"/>
    <mergeCell ref="B5:B6"/>
    <mergeCell ref="C5:C6"/>
    <mergeCell ref="D5:D6"/>
    <mergeCell ref="E5:E6"/>
    <mergeCell ref="F5:F6"/>
    <mergeCell ref="C10:C11"/>
    <mergeCell ref="D10:D11"/>
    <mergeCell ref="Y5:Z5"/>
    <mergeCell ref="I10:I11"/>
    <mergeCell ref="P10:Q10"/>
    <mergeCell ref="V10:W10"/>
    <mergeCell ref="X10:X11"/>
    <mergeCell ref="N10:O10"/>
    <mergeCell ref="Q5:R5"/>
    <mergeCell ref="S5:T5"/>
    <mergeCell ref="F10:F11"/>
    <mergeCell ref="H10:H11"/>
    <mergeCell ref="G10:G11"/>
    <mergeCell ref="AK5:AL5"/>
    <mergeCell ref="S15:T16"/>
    <mergeCell ref="U15:V16"/>
    <mergeCell ref="P15:P16"/>
    <mergeCell ref="Q15:Q16"/>
    <mergeCell ref="R15:R16"/>
    <mergeCell ref="U5:V5"/>
    <mergeCell ref="R10:S10"/>
    <mergeCell ref="M10:M11"/>
    <mergeCell ref="AE10:AE11"/>
    <mergeCell ref="AK10:AL10"/>
    <mergeCell ref="AB15:AB16"/>
    <mergeCell ref="AC15:AC16"/>
    <mergeCell ref="AD15:AD16"/>
    <mergeCell ref="O15:O16"/>
    <mergeCell ref="AF10:AF11"/>
    <mergeCell ref="X15:X16"/>
    <mergeCell ref="Y15:Y16"/>
    <mergeCell ref="Z15:Z16"/>
    <mergeCell ref="AG10:AG11"/>
    <mergeCell ref="AH10:AH11"/>
    <mergeCell ref="AA15:AA16"/>
    <mergeCell ref="M15:N15"/>
    <mergeCell ref="GG10:GH10"/>
    <mergeCell ref="BV10:BW10"/>
    <mergeCell ref="BX10:BY10"/>
    <mergeCell ref="BZ10:BZ11"/>
    <mergeCell ref="CA10:CA11"/>
    <mergeCell ref="CI10:CI11"/>
    <mergeCell ref="CK10:CL10"/>
    <mergeCell ref="EK10:EK11"/>
    <mergeCell ref="EE10:EE11"/>
    <mergeCell ref="GC10:GD10"/>
    <mergeCell ref="DB10:DB11"/>
    <mergeCell ref="DJ10:DJ11"/>
    <mergeCell ref="DZ10:EC10"/>
    <mergeCell ref="EF10:EI10"/>
    <mergeCell ref="EL10:EL11"/>
    <mergeCell ref="GA10:GB10"/>
    <mergeCell ref="FE10:FE11"/>
    <mergeCell ref="FW10:FW11"/>
    <mergeCell ref="FD10:FD11"/>
    <mergeCell ref="DF10:DF11"/>
    <mergeCell ref="FY10:FY11"/>
    <mergeCell ref="FX10:FX11"/>
    <mergeCell ref="DY10:DY11"/>
    <mergeCell ref="G36:G37"/>
    <mergeCell ref="I36:I37"/>
    <mergeCell ref="J36:J37"/>
    <mergeCell ref="K36:K37"/>
    <mergeCell ref="FZ10:FZ11"/>
    <mergeCell ref="EM10:EV10"/>
    <mergeCell ref="EW10:FB11"/>
    <mergeCell ref="FF10:FO10"/>
    <mergeCell ref="FP10:FU11"/>
    <mergeCell ref="G15:H15"/>
    <mergeCell ref="L36:L37"/>
    <mergeCell ref="M36:M37"/>
    <mergeCell ref="P36:Q36"/>
    <mergeCell ref="R36:S36"/>
    <mergeCell ref="T36:U36"/>
    <mergeCell ref="CI36:CR36"/>
    <mergeCell ref="BU36:BV36"/>
    <mergeCell ref="BW36:BX36"/>
    <mergeCell ref="BY36:CA36"/>
    <mergeCell ref="CB36:CC36"/>
    <mergeCell ref="BS36:BT36"/>
    <mergeCell ref="DG36:DG37"/>
    <mergeCell ref="DH36:DH37"/>
    <mergeCell ref="DI36:DI37"/>
    <mergeCell ref="B36:B37"/>
    <mergeCell ref="C36:C37"/>
    <mergeCell ref="D36:D37"/>
    <mergeCell ref="E36:E37"/>
    <mergeCell ref="F36:F37"/>
    <mergeCell ref="BG36:BH36"/>
    <mergeCell ref="BI36:BJ36"/>
    <mergeCell ref="BK36:BL36"/>
    <mergeCell ref="BM36:BN36"/>
    <mergeCell ref="BE36:BF36"/>
    <mergeCell ref="AL36:AM36"/>
    <mergeCell ref="AQ36:AR36"/>
    <mergeCell ref="AS36:AT36"/>
    <mergeCell ref="BA36:BB36"/>
    <mergeCell ref="BC36:BD36"/>
    <mergeCell ref="Y36:Y37"/>
    <mergeCell ref="Z36:Z37"/>
    <mergeCell ref="AB36:AB37"/>
    <mergeCell ref="AN36:AP36"/>
    <mergeCell ref="AW36:AX36"/>
    <mergeCell ref="AY36:AZ36"/>
    <mergeCell ref="AA36:AA37"/>
    <mergeCell ref="AC36:AC37"/>
    <mergeCell ref="AD36:AD37"/>
    <mergeCell ref="AE36:AE37"/>
    <mergeCell ref="DJ36:DJ37"/>
    <mergeCell ref="DK36:DK37"/>
    <mergeCell ref="DL36:DL37"/>
    <mergeCell ref="DC36:DC37"/>
    <mergeCell ref="DD36:DD37"/>
    <mergeCell ref="DE36:DE37"/>
    <mergeCell ref="DF36:DF37"/>
    <mergeCell ref="DB36:DB37"/>
    <mergeCell ref="CY36:CY37"/>
    <mergeCell ref="CZ36:CZ37"/>
    <mergeCell ref="DA36:DA37"/>
  </mergeCells>
  <dataValidations count="2">
    <dataValidation allowBlank="1" showErrorMessage="1" prompt="Please select: yes or no" sqref="F17:R26 Y17:AB26"/>
    <dataValidation allowBlank="1" showErrorMessage="1" prompt="Select appropriate materiality level" sqref="Y7:Z7 V12:W12 U32:V32"/>
  </dataValidations>
  <pageMargins left="0.7" right="0.7" top="0.78740157499999996" bottom="0.78740157499999996" header="0.3" footer="0.3"/>
  <pageSetup paperSize="9"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156"/>
  <sheetViews>
    <sheetView topLeftCell="A134" zoomScaleNormal="100" workbookViewId="0">
      <selection activeCell="A95" sqref="A95:A97"/>
    </sheetView>
  </sheetViews>
  <sheetFormatPr defaultColWidth="11.28515625" defaultRowHeight="12.75" x14ac:dyDescent="0.2"/>
  <cols>
    <col min="1" max="1" width="62.42578125" style="5" customWidth="1"/>
    <col min="2" max="2" width="8" style="5" customWidth="1"/>
    <col min="3" max="3" width="37.7109375" style="5" bestFit="1" customWidth="1"/>
    <col min="4" max="16384" width="11.28515625" style="5"/>
  </cols>
  <sheetData>
    <row r="1" spans="1:1" x14ac:dyDescent="0.2">
      <c r="A1" s="38" t="s">
        <v>87</v>
      </c>
    </row>
    <row r="2" spans="1:1" x14ac:dyDescent="0.2">
      <c r="A2" s="39" t="str">
        <f>Translations!$B$339</f>
        <v>Combustion</v>
      </c>
    </row>
    <row r="3" spans="1:1" x14ac:dyDescent="0.2">
      <c r="A3" s="40" t="str">
        <f>Translations!$B$340</f>
        <v>Combustion in installations incinerating municipal waste</v>
      </c>
    </row>
    <row r="4" spans="1:1" x14ac:dyDescent="0.2">
      <c r="A4" s="39" t="str">
        <f>Translations!$B$341</f>
        <v xml:space="preserve">Refining of mineral oil </v>
      </c>
    </row>
    <row r="5" spans="1:1" x14ac:dyDescent="0.2">
      <c r="A5" s="39" t="str">
        <f>Translations!$B$342</f>
        <v>Production of coke</v>
      </c>
    </row>
    <row r="6" spans="1:1" x14ac:dyDescent="0.2">
      <c r="A6" s="39" t="str">
        <f>Translations!$B$343</f>
        <v>Metal ore roasting or sintering</v>
      </c>
    </row>
    <row r="7" spans="1:1" x14ac:dyDescent="0.2">
      <c r="A7" s="39" t="str">
        <f>Translations!$B$344</f>
        <v>Production of pig iron or steel</v>
      </c>
    </row>
    <row r="8" spans="1:1" x14ac:dyDescent="0.2">
      <c r="A8" s="39" t="str">
        <f>Translations!$B$345</f>
        <v>Production or processing of ferrous metals</v>
      </c>
    </row>
    <row r="9" spans="1:1" x14ac:dyDescent="0.2">
      <c r="A9" s="39" t="str">
        <f>Translations!$B$346</f>
        <v>Production of primary aluminium</v>
      </c>
    </row>
    <row r="10" spans="1:1" x14ac:dyDescent="0.2">
      <c r="A10" s="39" t="str">
        <f>Translations!$B$347</f>
        <v>Production of secondary aluminium</v>
      </c>
    </row>
    <row r="11" spans="1:1" x14ac:dyDescent="0.2">
      <c r="A11" s="39" t="str">
        <f>Translations!$B$348</f>
        <v>Production or processing of non-ferrous metals</v>
      </c>
    </row>
    <row r="12" spans="1:1" x14ac:dyDescent="0.2">
      <c r="A12" s="39" t="str">
        <f>Translations!$B$349</f>
        <v>Production of cement clinker</v>
      </c>
    </row>
    <row r="13" spans="1:1" x14ac:dyDescent="0.2">
      <c r="A13" s="39" t="str">
        <f>Translations!$B$350</f>
        <v>Production of lime, or calcination of dolomite/magnesite</v>
      </c>
    </row>
    <row r="14" spans="1:1" x14ac:dyDescent="0.2">
      <c r="A14" s="39" t="str">
        <f>Translations!$B$351</f>
        <v>Manufacture of glass</v>
      </c>
    </row>
    <row r="15" spans="1:1" ht="15" customHeight="1" x14ac:dyDescent="0.2">
      <c r="A15" s="39" t="str">
        <f>Translations!$B$352</f>
        <v>Manufacture of ceramics</v>
      </c>
    </row>
    <row r="16" spans="1:1" x14ac:dyDescent="0.2">
      <c r="A16" s="39" t="str">
        <f>Translations!$B$353</f>
        <v>Manufacture of mineral wool</v>
      </c>
    </row>
    <row r="17" spans="1:1" x14ac:dyDescent="0.2">
      <c r="A17" s="39" t="str">
        <f>Translations!$B$354</f>
        <v>Production or processing of gypsum or plasterboard</v>
      </c>
    </row>
    <row r="18" spans="1:1" x14ac:dyDescent="0.2">
      <c r="A18" s="39" t="str">
        <f>Translations!$B$355</f>
        <v>Production of pulp</v>
      </c>
    </row>
    <row r="19" spans="1:1" x14ac:dyDescent="0.2">
      <c r="A19" s="39" t="str">
        <f>Translations!$B$356</f>
        <v>Production of paper or cardboard</v>
      </c>
    </row>
    <row r="20" spans="1:1" x14ac:dyDescent="0.2">
      <c r="A20" s="39" t="str">
        <f>Translations!$B$357</f>
        <v>Production of carbon black</v>
      </c>
    </row>
    <row r="21" spans="1:1" x14ac:dyDescent="0.2">
      <c r="A21" s="39" t="str">
        <f>Translations!$B$358</f>
        <v>Production of nitrous oxide</v>
      </c>
    </row>
    <row r="22" spans="1:1" x14ac:dyDescent="0.2">
      <c r="A22" s="39" t="str">
        <f>Translations!$B$359</f>
        <v>Production of adipic acid</v>
      </c>
    </row>
    <row r="23" spans="1:1" x14ac:dyDescent="0.2">
      <c r="A23" s="39" t="str">
        <f>Translations!$B$360</f>
        <v>Production of glyoxal and glyoxylic acid</v>
      </c>
    </row>
    <row r="24" spans="1:1" x14ac:dyDescent="0.2">
      <c r="A24" s="39" t="str">
        <f>Translations!$B$361</f>
        <v>Production of ammonia</v>
      </c>
    </row>
    <row r="25" spans="1:1" x14ac:dyDescent="0.2">
      <c r="A25" s="40" t="str">
        <f>Translations!$B$362</f>
        <v>Production of bulk chemicals</v>
      </c>
    </row>
    <row r="26" spans="1:1" x14ac:dyDescent="0.2">
      <c r="A26" s="39" t="str">
        <f>Translations!$B$363</f>
        <v>Production of hydrogen and synthesis gas</v>
      </c>
    </row>
    <row r="27" spans="1:1" x14ac:dyDescent="0.2">
      <c r="A27" s="39" t="str">
        <f>Translations!$B$364</f>
        <v>Production of soda ash and sodium bicarbonate</v>
      </c>
    </row>
    <row r="28" spans="1:1" x14ac:dyDescent="0.2">
      <c r="A28" s="39" t="str">
        <f>Translations!$B$365</f>
        <v>Capture of greenhouse gases under Directive 2009/31/EC</v>
      </c>
    </row>
    <row r="29" spans="1:1" x14ac:dyDescent="0.2">
      <c r="A29" s="39" t="str">
        <f>Translations!$B$366</f>
        <v>Transport of greenhouse gases under Directive 2009/31/EC</v>
      </c>
    </row>
    <row r="30" spans="1:1" x14ac:dyDescent="0.2">
      <c r="A30" s="39" t="str">
        <f>Translations!$B$367</f>
        <v>Storage of greenhouse gases under Directive 2009/31/EC</v>
      </c>
    </row>
    <row r="32" spans="1:1" x14ac:dyDescent="0.2">
      <c r="A32" s="41" t="s">
        <v>88</v>
      </c>
    </row>
    <row r="33" spans="1:1" x14ac:dyDescent="0.2">
      <c r="A33" s="39" t="str">
        <f>Translations!$B$368</f>
        <v>Yes</v>
      </c>
    </row>
    <row r="34" spans="1:1" x14ac:dyDescent="0.2">
      <c r="A34" s="39" t="s">
        <v>89</v>
      </c>
    </row>
    <row r="35" spans="1:1" x14ac:dyDescent="0.2">
      <c r="A35" s="42"/>
    </row>
    <row r="36" spans="1:1" x14ac:dyDescent="0.2">
      <c r="A36" s="41" t="s">
        <v>90</v>
      </c>
    </row>
    <row r="37" spans="1:1" x14ac:dyDescent="0.2">
      <c r="A37" s="39" t="str">
        <f>Translations!$B$368</f>
        <v>Yes</v>
      </c>
    </row>
    <row r="38" spans="1:1" x14ac:dyDescent="0.2">
      <c r="A38" s="39" t="s">
        <v>89</v>
      </c>
    </row>
    <row r="39" spans="1:1" x14ac:dyDescent="0.2">
      <c r="A39" s="40" t="str">
        <f>Translations!$B$369</f>
        <v>N/A</v>
      </c>
    </row>
    <row r="40" spans="1:1" x14ac:dyDescent="0.2">
      <c r="A40" s="42"/>
    </row>
    <row r="41" spans="1:1" x14ac:dyDescent="0.2">
      <c r="A41" s="38" t="s">
        <v>91</v>
      </c>
    </row>
    <row r="42" spans="1:1" x14ac:dyDescent="0.2">
      <c r="A42" s="39" t="str">
        <f>Translations!$B$368</f>
        <v>Yes</v>
      </c>
    </row>
    <row r="43" spans="1:1" x14ac:dyDescent="0.2">
      <c r="A43" s="39" t="str">
        <f>Translations!$B$370</f>
        <v>No. See Annex 3 for details</v>
      </c>
    </row>
    <row r="44" spans="1:1" x14ac:dyDescent="0.2">
      <c r="A44" s="39" t="str">
        <f>Translations!$B$371</f>
        <v>N/A</v>
      </c>
    </row>
    <row r="46" spans="1:1" x14ac:dyDescent="0.2">
      <c r="A46" s="38" t="s">
        <v>92</v>
      </c>
    </row>
    <row r="47" spans="1:1" x14ac:dyDescent="0.2">
      <c r="A47" s="39" t="str">
        <f>Translations!$B$368</f>
        <v>Yes</v>
      </c>
    </row>
    <row r="48" spans="1:1" x14ac:dyDescent="0.2">
      <c r="A48" s="39" t="str">
        <f>Translations!$B$372</f>
        <v>No. See Annex 1 for details</v>
      </c>
    </row>
    <row r="49" spans="1:1" s="42" customFormat="1" x14ac:dyDescent="0.2">
      <c r="A49" s="39" t="str">
        <f>Translations!$B$371</f>
        <v>N/A</v>
      </c>
    </row>
    <row r="50" spans="1:1" x14ac:dyDescent="0.2">
      <c r="A50" s="42"/>
    </row>
    <row r="51" spans="1:1" x14ac:dyDescent="0.2">
      <c r="A51" s="41" t="s">
        <v>93</v>
      </c>
    </row>
    <row r="52" spans="1:1" x14ac:dyDescent="0.2">
      <c r="A52" s="39" t="str">
        <f>Translations!$B$368</f>
        <v>Yes</v>
      </c>
    </row>
    <row r="53" spans="1:1" x14ac:dyDescent="0.2">
      <c r="A53" s="39" t="s">
        <v>89</v>
      </c>
    </row>
    <row r="55" spans="1:1" x14ac:dyDescent="0.2">
      <c r="A55" s="38" t="s">
        <v>94</v>
      </c>
    </row>
    <row r="56" spans="1:1" x14ac:dyDescent="0.2">
      <c r="A56" s="43" t="str">
        <f>Translations!$B$373</f>
        <v>Yes. See Annex 1 for recommendations.</v>
      </c>
    </row>
    <row r="57" spans="1:1" x14ac:dyDescent="0.2">
      <c r="A57" s="43" t="str">
        <f>Translations!$B$374</f>
        <v xml:space="preserve">No, no improvements identified as required.  </v>
      </c>
    </row>
    <row r="59" spans="1:1" x14ac:dyDescent="0.2">
      <c r="A59" s="41" t="s">
        <v>95</v>
      </c>
    </row>
    <row r="60" spans="1:1" x14ac:dyDescent="0.2">
      <c r="A60" s="39" t="str">
        <f>Translations!$B$368</f>
        <v>Yes</v>
      </c>
    </row>
    <row r="61" spans="1:1" x14ac:dyDescent="0.2">
      <c r="A61" s="39" t="s">
        <v>89</v>
      </c>
    </row>
    <row r="63" spans="1:1" x14ac:dyDescent="0.2">
      <c r="A63" s="38" t="s">
        <v>96</v>
      </c>
    </row>
    <row r="64" spans="1:1" x14ac:dyDescent="0.2">
      <c r="A64" s="39" t="str">
        <f>Translations!$B$615</f>
        <v>Accredited</v>
      </c>
    </row>
    <row r="65" spans="1:1" x14ac:dyDescent="0.2">
      <c r="A65" s="39" t="str">
        <f>Translations!$B$616</f>
        <v>Certified</v>
      </c>
    </row>
    <row r="67" spans="1:1" x14ac:dyDescent="0.2">
      <c r="A67" s="41" t="s">
        <v>97</v>
      </c>
    </row>
    <row r="68" spans="1:1" x14ac:dyDescent="0.2">
      <c r="A68" s="39" t="s">
        <v>98</v>
      </c>
    </row>
    <row r="69" spans="1:1" x14ac:dyDescent="0.2">
      <c r="A69" s="39" t="s">
        <v>99</v>
      </c>
    </row>
    <row r="70" spans="1:1" x14ac:dyDescent="0.2">
      <c r="A70" s="39" t="s">
        <v>100</v>
      </c>
    </row>
    <row r="72" spans="1:1" x14ac:dyDescent="0.2">
      <c r="A72" s="41" t="s">
        <v>101</v>
      </c>
    </row>
    <row r="73" spans="1:1" x14ac:dyDescent="0.2">
      <c r="A73" s="39" t="str">
        <f>Translations!$B$368</f>
        <v>Yes</v>
      </c>
    </row>
    <row r="74" spans="1:1" x14ac:dyDescent="0.2">
      <c r="A74" s="39" t="s">
        <v>89</v>
      </c>
    </row>
    <row r="76" spans="1:1" x14ac:dyDescent="0.2">
      <c r="A76" s="38" t="s">
        <v>102</v>
      </c>
    </row>
    <row r="77" spans="1:1" x14ac:dyDescent="0.2">
      <c r="A77" s="186">
        <v>2021</v>
      </c>
    </row>
    <row r="78" spans="1:1" x14ac:dyDescent="0.2">
      <c r="A78" s="186">
        <v>2022</v>
      </c>
    </row>
    <row r="79" spans="1:1" x14ac:dyDescent="0.2">
      <c r="A79" s="186">
        <v>2023</v>
      </c>
    </row>
    <row r="80" spans="1:1" x14ac:dyDescent="0.2">
      <c r="A80" s="186">
        <v>2024</v>
      </c>
    </row>
    <row r="81" spans="1:1" x14ac:dyDescent="0.2">
      <c r="A81" s="186">
        <v>2025</v>
      </c>
    </row>
    <row r="82" spans="1:1" x14ac:dyDescent="0.2">
      <c r="A82" s="186">
        <v>2026</v>
      </c>
    </row>
    <row r="83" spans="1:1" x14ac:dyDescent="0.2">
      <c r="A83" s="186">
        <v>2027</v>
      </c>
    </row>
    <row r="84" spans="1:1" x14ac:dyDescent="0.2">
      <c r="A84" s="186">
        <v>2028</v>
      </c>
    </row>
    <row r="85" spans="1:1" x14ac:dyDescent="0.2">
      <c r="A85" s="186">
        <v>2029</v>
      </c>
    </row>
    <row r="86" spans="1:1" x14ac:dyDescent="0.2">
      <c r="A86" s="186">
        <v>2030</v>
      </c>
    </row>
    <row r="87" spans="1:1" x14ac:dyDescent="0.2">
      <c r="A87" s="44"/>
    </row>
    <row r="88" spans="1:1" x14ac:dyDescent="0.2">
      <c r="A88" s="38" t="s">
        <v>103</v>
      </c>
    </row>
    <row r="89" spans="1:1" x14ac:dyDescent="0.2">
      <c r="A89" s="39" t="str">
        <f>Translations!$B$377</f>
        <v>Small emitter tool</v>
      </c>
    </row>
    <row r="90" spans="1:1" x14ac:dyDescent="0.2">
      <c r="A90" s="39" t="str">
        <f>Translations!$B$378</f>
        <v>ETS support facility</v>
      </c>
    </row>
    <row r="91" spans="1:1" x14ac:dyDescent="0.2">
      <c r="A91" s="39" t="str">
        <f>Translations!$B$379</f>
        <v>Small emitter tool &amp; ETS support facility</v>
      </c>
    </row>
    <row r="93" spans="1:1" x14ac:dyDescent="0.2">
      <c r="A93" s="41" t="s">
        <v>104</v>
      </c>
    </row>
    <row r="94" spans="1:1" x14ac:dyDescent="0.2">
      <c r="A94" s="46" t="str">
        <f>Translations!$B$259</f>
        <v>-- select --</v>
      </c>
    </row>
    <row r="95" spans="1:1" x14ac:dyDescent="0.2">
      <c r="A95" s="47" t="str">
        <f>Translations!$B$462</f>
        <v>EU ETS Aviation (CO2 reporting)</v>
      </c>
    </row>
    <row r="96" spans="1:1" x14ac:dyDescent="0.2">
      <c r="A96" s="47" t="str">
        <f>Translations!$B$463</f>
        <v>EU ETS Aviation (non-CO2 aviation effects reporting)</v>
      </c>
    </row>
    <row r="97" spans="1:1" x14ac:dyDescent="0.2">
      <c r="A97" s="182" t="str">
        <f>Translations!$B$536</f>
        <v>Swiss ETS Aviation</v>
      </c>
    </row>
    <row r="98" spans="1:1" x14ac:dyDescent="0.2">
      <c r="A98" s="182" t="str">
        <f>Translations!$B$525</f>
        <v>Both EU &amp; Swiss Aviation ETSs (combined data)</v>
      </c>
    </row>
    <row r="99" spans="1:1" x14ac:dyDescent="0.2">
      <c r="A99" s="182" t="str">
        <f>Translations!$B$617</f>
        <v>Both EU &amp; Swiss Aviation ETSs (separate data)</v>
      </c>
    </row>
    <row r="100" spans="1:1" x14ac:dyDescent="0.2">
      <c r="A100" s="182" t="str">
        <f>Translations!$B$618</f>
        <v>CORSIA</v>
      </c>
    </row>
    <row r="101" spans="1:1" x14ac:dyDescent="0.2">
      <c r="A101" s="182" t="str">
        <f>Translations!$B$619</f>
        <v>EU ETS Installation</v>
      </c>
    </row>
    <row r="103" spans="1:1" x14ac:dyDescent="0.2">
      <c r="A103" s="41" t="s">
        <v>105</v>
      </c>
    </row>
    <row r="104" spans="1:1" x14ac:dyDescent="0.2">
      <c r="A104" s="182" t="str">
        <f>Translations!$B$380</f>
        <v>Annual CO2e emissions report</v>
      </c>
    </row>
    <row r="105" spans="1:1" x14ac:dyDescent="0.2">
      <c r="A105" s="40" t="str">
        <f>Translations!$B$381</f>
        <v>Annual non-CO2 aviation effects report</v>
      </c>
    </row>
    <row r="107" spans="1:1" x14ac:dyDescent="0.2">
      <c r="A107" s="38" t="s">
        <v>106</v>
      </c>
    </row>
    <row r="108" spans="1:1" x14ac:dyDescent="0.2">
      <c r="A108" s="46" t="str">
        <f>Translations!$B$259</f>
        <v>-- select --</v>
      </c>
    </row>
    <row r="109" spans="1:1" ht="25.5" x14ac:dyDescent="0.2">
      <c r="A109" s="544" t="str">
        <f>Translations!$B$382</f>
        <v xml:space="preserve">Unless otherwise stated in Annex 1, the materiality level was 2% of the total reported emissions for the period subject to verification. </v>
      </c>
    </row>
    <row r="110" spans="1:1" ht="25.5" x14ac:dyDescent="0.2">
      <c r="A110" s="544" t="str">
        <f>Translations!$B$383</f>
        <v xml:space="preserve">Unless otherwise stated in Annex 1, the materiality level was 5% of the total reported emissions for the period subject to verification. </v>
      </c>
    </row>
    <row r="111" spans="1:1" ht="38.25" x14ac:dyDescent="0.2">
      <c r="A111" s="551" t="str">
        <f>Translations!$B$385</f>
        <v>Unless otherwise stated in Annex 1, the materiality level was 5% of the total reported CO2e emissions (related to non-CO2 aviation effects) for the period subject to verification</v>
      </c>
    </row>
    <row r="112" spans="1:1" x14ac:dyDescent="0.2">
      <c r="A112" s="39" t="str">
        <f>Translations!$B$386</f>
        <v>see Annex 1</v>
      </c>
    </row>
    <row r="114" spans="1:1" x14ac:dyDescent="0.2">
      <c r="A114" s="38" t="s">
        <v>107</v>
      </c>
    </row>
    <row r="115" spans="1:1" x14ac:dyDescent="0.2">
      <c r="A115" s="40" t="str">
        <f>Translations!$B$368</f>
        <v>Yes</v>
      </c>
    </row>
    <row r="116" spans="1:1" x14ac:dyDescent="0.2">
      <c r="A116" s="45" t="s">
        <v>89</v>
      </c>
    </row>
    <row r="117" spans="1:1" x14ac:dyDescent="0.2">
      <c r="A117" s="40" t="str">
        <f>Translations!$B$387</f>
        <v xml:space="preserve">N/A  </v>
      </c>
    </row>
    <row r="119" spans="1:1" x14ac:dyDescent="0.2">
      <c r="A119" s="38" t="s">
        <v>108</v>
      </c>
    </row>
    <row r="120" spans="1:1" x14ac:dyDescent="0.2">
      <c r="A120" s="46" t="str">
        <f>Translations!$B$259</f>
        <v>-- select --</v>
      </c>
    </row>
    <row r="121" spans="1:1" x14ac:dyDescent="0.2">
      <c r="A121" s="47" t="str">
        <f>Translations!$B$368</f>
        <v>Yes</v>
      </c>
    </row>
    <row r="122" spans="1:1" x14ac:dyDescent="0.2">
      <c r="A122" s="46" t="s">
        <v>89</v>
      </c>
    </row>
    <row r="124" spans="1:1" x14ac:dyDescent="0.2">
      <c r="A124" s="38" t="s">
        <v>109</v>
      </c>
    </row>
    <row r="125" spans="1:1" x14ac:dyDescent="0.2">
      <c r="A125" s="46" t="str">
        <f>Translations!$B$389</f>
        <v>Please enter the name of the operator in sheet Annex 1.</v>
      </c>
    </row>
    <row r="127" spans="1:1" x14ac:dyDescent="0.2">
      <c r="A127" s="38" t="s">
        <v>110</v>
      </c>
    </row>
    <row r="128" spans="1:1" x14ac:dyDescent="0.2">
      <c r="A128" s="182" t="str">
        <f>Translations!$B$67</f>
        <v>EU ETS Annual CO2e Emissions Reporting</v>
      </c>
    </row>
    <row r="129" spans="1:3" x14ac:dyDescent="0.2">
      <c r="A129" s="182" t="str">
        <f>Translations!$B$620</f>
        <v>Combined EU ETS and Swiss ETS Annual CO2e Reporting</v>
      </c>
    </row>
    <row r="131" spans="1:3" x14ac:dyDescent="0.2">
      <c r="A131" s="38" t="s">
        <v>111</v>
      </c>
      <c r="C131" s="517" t="s">
        <v>112</v>
      </c>
    </row>
    <row r="132" spans="1:3" x14ac:dyDescent="0.2">
      <c r="A132" s="182" t="str">
        <f>Translations!$B$621</f>
        <v>Materiality applied to EU ETS declared emissions</v>
      </c>
      <c r="C132" s="38" t="s">
        <v>113</v>
      </c>
    </row>
    <row r="133" spans="1:3" x14ac:dyDescent="0.2">
      <c r="A133" s="182" t="str">
        <f>Translations!$B$622</f>
        <v>Materiality applied to the combined sum of declared EU and Swiss emissions values</v>
      </c>
      <c r="C133" s="38" t="s">
        <v>114</v>
      </c>
    </row>
    <row r="134" spans="1:3" x14ac:dyDescent="0.2">
      <c r="A134" s="182" t="str">
        <f>Translations!$B$623</f>
        <v>Materiality applied separately to declared EU and Swiss emissions values</v>
      </c>
      <c r="C134" s="38" t="s">
        <v>115</v>
      </c>
    </row>
    <row r="135" spans="1:3" x14ac:dyDescent="0.2">
      <c r="A135" s="182" t="str">
        <f>Translations!$B$624</f>
        <v>Materiality applied to Swiss ETS declared emissions</v>
      </c>
      <c r="C135" s="38" t="s">
        <v>116</v>
      </c>
    </row>
    <row r="136" spans="1:3" s="42" customFormat="1" x14ac:dyDescent="0.2">
      <c r="A136" s="47" t="str">
        <f>Translations!B625</f>
        <v>Use Materiality applied to non-CO2 aviation effects</v>
      </c>
      <c r="C136" s="38" t="s">
        <v>117</v>
      </c>
    </row>
    <row r="137" spans="1:3" s="42" customFormat="1" x14ac:dyDescent="0.2">
      <c r="A137" s="503"/>
    </row>
    <row r="138" spans="1:3" s="42" customFormat="1" x14ac:dyDescent="0.2">
      <c r="A138" s="38" t="s">
        <v>118</v>
      </c>
    </row>
    <row r="139" spans="1:3" x14ac:dyDescent="0.2">
      <c r="A139" s="182" t="str">
        <f>Translations!$B$626</f>
        <v>Use Verification Opinion Statement (VOS) option A</v>
      </c>
    </row>
    <row r="140" spans="1:3" x14ac:dyDescent="0.2">
      <c r="A140" s="182" t="str">
        <f>Translations!$B$627</f>
        <v>Use Verification Opinion Statement (VOS) option B</v>
      </c>
    </row>
    <row r="141" spans="1:3" x14ac:dyDescent="0.2">
      <c r="A141" s="182" t="str">
        <f>Translations!$B$628</f>
        <v>Use Verification Opinion Statement (VOS) options A &amp; C</v>
      </c>
    </row>
    <row r="142" spans="1:3" x14ac:dyDescent="0.2">
      <c r="A142" s="182" t="str">
        <f>Translations!$B$629</f>
        <v>Use Verification Opinion Statement (VOS) option C</v>
      </c>
    </row>
    <row r="144" spans="1:3" x14ac:dyDescent="0.2">
      <c r="A144" s="182" t="str">
        <f>Translations!$B$630</f>
        <v xml:space="preserve">Signed on behalf of </v>
      </c>
    </row>
    <row r="146" spans="1:1" x14ac:dyDescent="0.2">
      <c r="A146" s="38" t="s">
        <v>119</v>
      </c>
    </row>
    <row r="147" spans="1:1" x14ac:dyDescent="0.2">
      <c r="A147" s="46" t="str">
        <f>Translations!$B$259</f>
        <v>-- select --</v>
      </c>
    </row>
    <row r="148" spans="1:1" x14ac:dyDescent="0.2">
      <c r="A148" s="47" t="str">
        <f>Translations!B632</f>
        <v>Tool used for non-CO2 aviation effects reports</v>
      </c>
    </row>
    <row r="149" spans="1:1" x14ac:dyDescent="0.2">
      <c r="A149" s="47" t="str">
        <f>Translations!B633</f>
        <v>NEATS</v>
      </c>
    </row>
    <row r="150" spans="1:1" x14ac:dyDescent="0.2">
      <c r="A150" s="47" t="str">
        <f>Translations!B634</f>
        <v>IT tool approved by the Commission</v>
      </c>
    </row>
    <row r="152" spans="1:1" x14ac:dyDescent="0.2">
      <c r="A152" s="38" t="s">
        <v>120</v>
      </c>
    </row>
    <row r="153" spans="1:1" x14ac:dyDescent="0.2">
      <c r="A153" s="46" t="str">
        <f>Translations!$B$259</f>
        <v>-- select --</v>
      </c>
    </row>
    <row r="154" spans="1:1" x14ac:dyDescent="0.2">
      <c r="A154" s="552" t="s">
        <v>121</v>
      </c>
    </row>
    <row r="155" spans="1:1" x14ac:dyDescent="0.2">
      <c r="A155" s="552" t="s">
        <v>122</v>
      </c>
    </row>
    <row r="156" spans="1:1" x14ac:dyDescent="0.2">
      <c r="A156" s="552" t="s">
        <v>123</v>
      </c>
    </row>
  </sheetData>
  <sheetProtection sheet="1" formatCells="0" formatColumns="0" formatRows="0"/>
  <dataConsolidate/>
  <customSheetViews>
    <customSheetView guid="{3EE4370E-84AC-4220-AECA-2B19C5F3775F}" showFormulas="1" topLeftCell="B25">
      <selection activeCell="C50" sqref="C50"/>
      <pageMargins left="0" right="0" top="0" bottom="0" header="0" footer="0"/>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 right="0" top="0" bottom="0" header="0" footer="0"/>
      <pageSetup paperSize="9" scale="79" orientation="landscape"/>
      <headerFooter alignWithMargins="0">
        <oddFooter>&amp;L&amp;F/
&amp;A&amp;C&amp;P/&amp;N&amp;RPrinted : &amp;D/&amp;T</oddFooter>
      </headerFooter>
    </customSheetView>
  </customSheetViews>
  <phoneticPr fontId="20" type="noConversion"/>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ellWatches>
    <cellWatch r="A32"/>
  </cellWatches>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A29"/>
  <sheetViews>
    <sheetView topLeftCell="A6" workbookViewId="0">
      <selection activeCell="C38" sqref="C38"/>
    </sheetView>
  </sheetViews>
  <sheetFormatPr defaultColWidth="11.28515625" defaultRowHeight="12.75" x14ac:dyDescent="0.2"/>
  <cols>
    <col min="1" max="1" width="77.7109375" style="5" customWidth="1"/>
    <col min="2" max="16384" width="11.28515625" style="5"/>
  </cols>
  <sheetData>
    <row r="1" spans="1:1" ht="23.25" x14ac:dyDescent="0.35">
      <c r="A1" s="35" t="str">
        <f>Translations!$B$390</f>
        <v>MS are free to use this sheet</v>
      </c>
    </row>
    <row r="4" spans="1:1" x14ac:dyDescent="0.2">
      <c r="A4" s="36" t="str">
        <f>Translations!$B$391</f>
        <v>Drop down list for Annex 2; Reference documents cited:</v>
      </c>
    </row>
    <row r="5" spans="1:1" x14ac:dyDescent="0.2">
      <c r="A5" s="37" t="str">
        <f>Translations!$B$392</f>
        <v>Conduct of the Verification (1) - For Accredited Verification Bodies</v>
      </c>
    </row>
    <row r="6" spans="1:1" x14ac:dyDescent="0.2">
      <c r="A6" s="352" t="str">
        <f>Translations!$B$393</f>
        <v>&lt; Select Relevant guidance documents from the list &gt;</v>
      </c>
    </row>
    <row r="7" spans="1:1" x14ac:dyDescent="0.2">
      <c r="A7" s="353" t="s">
        <v>0</v>
      </c>
    </row>
    <row r="8" spans="1:1" x14ac:dyDescent="0.2">
      <c r="A8" s="353" t="str">
        <f>Translations!$B$394</f>
        <v>&lt;Specific national guidance1&gt;</v>
      </c>
    </row>
    <row r="9" spans="1:1" x14ac:dyDescent="0.2">
      <c r="A9" s="354" t="str">
        <f>Translations!$B$395</f>
        <v>&lt;Specific national guidance2&gt;</v>
      </c>
    </row>
    <row r="10" spans="1:1" x14ac:dyDescent="0.2">
      <c r="A10" s="355"/>
    </row>
    <row r="11" spans="1:1" x14ac:dyDescent="0.2">
      <c r="A11" s="356"/>
    </row>
    <row r="13" spans="1:1" x14ac:dyDescent="0.2">
      <c r="A13" s="37" t="str">
        <f>Translations!$B$396</f>
        <v>Conduct of the Verification (2) - For Certified Verification Bodies</v>
      </c>
    </row>
    <row r="14" spans="1:1" x14ac:dyDescent="0.2">
      <c r="A14" s="352" t="str">
        <f>Translations!$B$397</f>
        <v>&lt; Select Relevant guidance documents from the list &gt;</v>
      </c>
    </row>
    <row r="15" spans="1:1" x14ac:dyDescent="0.2">
      <c r="A15" s="353" t="s">
        <v>0</v>
      </c>
    </row>
    <row r="16" spans="1:1" x14ac:dyDescent="0.2">
      <c r="A16" s="353" t="str">
        <f>Translations!$B$398</f>
        <v>&lt;Specific national guidance1&gt;</v>
      </c>
    </row>
    <row r="18" spans="1:1" x14ac:dyDescent="0.2">
      <c r="A18" s="37" t="str">
        <f>Translations!$B$324</f>
        <v>Rules etc of the EU ETS</v>
      </c>
    </row>
    <row r="19" spans="1:1" x14ac:dyDescent="0.2">
      <c r="A19" s="352" t="str">
        <f>Translations!$B$397</f>
        <v>&lt; Select Relevant guidance documents from the list &gt;</v>
      </c>
    </row>
    <row r="20" spans="1:1" x14ac:dyDescent="0.2">
      <c r="A20" s="353"/>
    </row>
    <row r="21" spans="1:1" x14ac:dyDescent="0.2">
      <c r="A21" s="353" t="str">
        <f>Translations!$B$398</f>
        <v>&lt;Specific national guidance1&gt;</v>
      </c>
    </row>
    <row r="23" spans="1:1" x14ac:dyDescent="0.2">
      <c r="A23" s="38" t="s">
        <v>124</v>
      </c>
    </row>
    <row r="24" spans="1:1" x14ac:dyDescent="0.2">
      <c r="A24" s="39" t="str">
        <f>Translations!$B$400</f>
        <v>Please select</v>
      </c>
    </row>
    <row r="25" spans="1:1" x14ac:dyDescent="0.2">
      <c r="A25" s="39"/>
    </row>
    <row r="26" spans="1:1" x14ac:dyDescent="0.2">
      <c r="A26" s="39"/>
    </row>
    <row r="27" spans="1:1" x14ac:dyDescent="0.2">
      <c r="A27" s="39"/>
    </row>
    <row r="28" spans="1:1" x14ac:dyDescent="0.2">
      <c r="A28" s="39"/>
    </row>
    <row r="29" spans="1:1" x14ac:dyDescent="0.2">
      <c r="A29" s="39"/>
    </row>
  </sheetData>
  <sheetProtection sheet="1" formatCells="0" formatColumns="0" formatRows="0"/>
  <pageMargins left="0.7" right="0.7" top="0.78740157499999996" bottom="0.78740157499999996" header="0.3" footer="0.3"/>
  <pageSetup paperSize="9" orientation="portrait"/>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F677"/>
  <sheetViews>
    <sheetView zoomScale="93" zoomScaleNormal="93" workbookViewId="0">
      <selection activeCell="B52" sqref="B52"/>
    </sheetView>
  </sheetViews>
  <sheetFormatPr defaultColWidth="11.28515625" defaultRowHeight="12.75" x14ac:dyDescent="0.2"/>
  <cols>
    <col min="1" max="1" width="8.28515625" style="306" bestFit="1" customWidth="1"/>
    <col min="2" max="2" width="70.7109375" style="310" customWidth="1"/>
    <col min="3" max="3" width="70.7109375" style="156" customWidth="1"/>
    <col min="4" max="4" width="11.28515625" style="156"/>
    <col min="5" max="16384" width="11.28515625" style="51"/>
  </cols>
  <sheetData>
    <row r="1" spans="1:4" ht="15" x14ac:dyDescent="0.2">
      <c r="A1" s="302" t="s">
        <v>125</v>
      </c>
      <c r="B1" s="308" t="s">
        <v>126</v>
      </c>
      <c r="C1" s="322" t="s">
        <v>127</v>
      </c>
    </row>
    <row r="2" spans="1:4" ht="15.75" x14ac:dyDescent="0.2">
      <c r="A2" s="303">
        <v>1</v>
      </c>
      <c r="B2" s="309" t="s">
        <v>128</v>
      </c>
      <c r="D2" s="156" t="s">
        <v>129</v>
      </c>
    </row>
    <row r="3" spans="1:4" ht="26.25" thickBot="1" x14ac:dyDescent="0.25">
      <c r="A3" s="303">
        <v>2</v>
      </c>
      <c r="B3" s="203" t="s">
        <v>130</v>
      </c>
      <c r="D3" s="156" t="s">
        <v>131</v>
      </c>
    </row>
    <row r="4" spans="1:4" x14ac:dyDescent="0.2">
      <c r="A4" s="303">
        <v>3</v>
      </c>
      <c r="B4" s="191" t="s">
        <v>132</v>
      </c>
      <c r="D4" s="156" t="s">
        <v>133</v>
      </c>
    </row>
    <row r="5" spans="1:4" ht="25.5" x14ac:dyDescent="0.2">
      <c r="A5" s="303">
        <v>4</v>
      </c>
      <c r="B5" s="192" t="s">
        <v>134</v>
      </c>
      <c r="D5" s="156" t="s">
        <v>135</v>
      </c>
    </row>
    <row r="6" spans="1:4" ht="51" x14ac:dyDescent="0.2">
      <c r="A6" s="303">
        <v>5</v>
      </c>
      <c r="B6" s="192" t="s">
        <v>136</v>
      </c>
      <c r="D6" s="156" t="s">
        <v>137</v>
      </c>
    </row>
    <row r="7" spans="1:4" ht="38.25" x14ac:dyDescent="0.2">
      <c r="A7" s="303">
        <v>6</v>
      </c>
      <c r="B7" s="192" t="s">
        <v>138</v>
      </c>
      <c r="D7" s="156" t="s">
        <v>139</v>
      </c>
    </row>
    <row r="8" spans="1:4" ht="39" thickBot="1" x14ac:dyDescent="0.25">
      <c r="A8" s="303">
        <v>7</v>
      </c>
      <c r="B8" s="193" t="s">
        <v>140</v>
      </c>
      <c r="D8" s="156" t="s">
        <v>141</v>
      </c>
    </row>
    <row r="9" spans="1:4" ht="13.5" thickBot="1" x14ac:dyDescent="0.25">
      <c r="A9" s="303">
        <v>8</v>
      </c>
      <c r="B9" s="310" t="s">
        <v>142</v>
      </c>
      <c r="D9" s="156" t="s">
        <v>143</v>
      </c>
    </row>
    <row r="10" spans="1:4" ht="15" x14ac:dyDescent="0.2">
      <c r="A10" s="303">
        <v>9</v>
      </c>
      <c r="B10" s="194" t="s">
        <v>144</v>
      </c>
      <c r="D10" s="156" t="s">
        <v>145</v>
      </c>
    </row>
    <row r="11" spans="1:4" ht="76.5" x14ac:dyDescent="0.2">
      <c r="A11" s="303">
        <v>10</v>
      </c>
      <c r="B11" s="440" t="s">
        <v>146</v>
      </c>
      <c r="D11" s="374" t="s">
        <v>147</v>
      </c>
    </row>
    <row r="12" spans="1:4" x14ac:dyDescent="0.2">
      <c r="A12" s="303">
        <v>11</v>
      </c>
      <c r="B12" s="195" t="s">
        <v>148</v>
      </c>
      <c r="D12" s="156" t="s">
        <v>149</v>
      </c>
    </row>
    <row r="13" spans="1:4" s="105" customFormat="1" ht="38.25" x14ac:dyDescent="0.2">
      <c r="A13" s="417">
        <v>12</v>
      </c>
      <c r="B13" s="418" t="s">
        <v>150</v>
      </c>
      <c r="C13" s="416"/>
      <c r="D13" s="162" t="s">
        <v>151</v>
      </c>
    </row>
    <row r="14" spans="1:4" ht="38.25" x14ac:dyDescent="0.2">
      <c r="A14" s="417">
        <v>13</v>
      </c>
      <c r="B14" s="419" t="s">
        <v>152</v>
      </c>
      <c r="D14" s="162" t="s">
        <v>153</v>
      </c>
    </row>
    <row r="15" spans="1:4" x14ac:dyDescent="0.2">
      <c r="A15" s="303">
        <v>14</v>
      </c>
      <c r="B15" s="195" t="s">
        <v>154</v>
      </c>
      <c r="D15" s="156" t="s">
        <v>155</v>
      </c>
    </row>
    <row r="16" spans="1:4" ht="25.5" x14ac:dyDescent="0.2">
      <c r="A16" s="417">
        <v>15</v>
      </c>
      <c r="B16" s="418" t="s">
        <v>156</v>
      </c>
      <c r="D16" s="162" t="s">
        <v>157</v>
      </c>
    </row>
    <row r="17" spans="1:4" ht="25.5" x14ac:dyDescent="0.2">
      <c r="A17" s="303">
        <v>16</v>
      </c>
      <c r="B17" s="195" t="s">
        <v>158</v>
      </c>
      <c r="D17" s="156" t="s">
        <v>159</v>
      </c>
    </row>
    <row r="18" spans="1:4" ht="89.25" x14ac:dyDescent="0.2">
      <c r="A18" s="303">
        <v>17</v>
      </c>
      <c r="B18" s="195" t="s">
        <v>160</v>
      </c>
      <c r="D18" s="156" t="s">
        <v>161</v>
      </c>
    </row>
    <row r="19" spans="1:4" ht="63.75" x14ac:dyDescent="0.2">
      <c r="A19" s="303">
        <v>18</v>
      </c>
      <c r="B19" s="195" t="s">
        <v>162</v>
      </c>
      <c r="D19" s="156" t="s">
        <v>163</v>
      </c>
    </row>
    <row r="20" spans="1:4" ht="38.25" x14ac:dyDescent="0.2">
      <c r="A20" s="303">
        <v>19</v>
      </c>
      <c r="B20" s="195" t="s">
        <v>164</v>
      </c>
      <c r="D20" s="156" t="s">
        <v>165</v>
      </c>
    </row>
    <row r="21" spans="1:4" ht="38.25" x14ac:dyDescent="0.2">
      <c r="A21" s="303">
        <v>20</v>
      </c>
      <c r="B21" s="195" t="s">
        <v>166</v>
      </c>
      <c r="D21" s="156" t="s">
        <v>167</v>
      </c>
    </row>
    <row r="22" spans="1:4" x14ac:dyDescent="0.2">
      <c r="A22" s="303">
        <v>21</v>
      </c>
      <c r="B22" s="195" t="s">
        <v>168</v>
      </c>
      <c r="D22" s="156" t="s">
        <v>169</v>
      </c>
    </row>
    <row r="23" spans="1:4" ht="38.25" x14ac:dyDescent="0.2">
      <c r="A23" s="303">
        <v>22</v>
      </c>
      <c r="B23" s="195" t="s">
        <v>170</v>
      </c>
      <c r="D23" s="156" t="s">
        <v>171</v>
      </c>
    </row>
    <row r="24" spans="1:4" ht="102" x14ac:dyDescent="0.2">
      <c r="A24" s="303">
        <v>23</v>
      </c>
      <c r="B24" s="195" t="s">
        <v>172</v>
      </c>
      <c r="D24" s="156" t="s">
        <v>173</v>
      </c>
    </row>
    <row r="25" spans="1:4" ht="81" x14ac:dyDescent="0.2">
      <c r="A25" s="417">
        <v>24</v>
      </c>
      <c r="B25" s="422" t="s">
        <v>174</v>
      </c>
      <c r="D25" s="162" t="s">
        <v>175</v>
      </c>
    </row>
    <row r="26" spans="1:4" ht="63.75" x14ac:dyDescent="0.2">
      <c r="A26" s="303">
        <v>25</v>
      </c>
      <c r="B26" s="195" t="s">
        <v>176</v>
      </c>
      <c r="D26" s="156" t="s">
        <v>177</v>
      </c>
    </row>
    <row r="27" spans="1:4" ht="38.25" x14ac:dyDescent="0.2">
      <c r="A27" s="303">
        <v>26</v>
      </c>
      <c r="B27" s="195" t="s">
        <v>178</v>
      </c>
      <c r="D27" s="156" t="s">
        <v>179</v>
      </c>
    </row>
    <row r="28" spans="1:4" ht="25.5" x14ac:dyDescent="0.2">
      <c r="A28" s="303">
        <v>27</v>
      </c>
      <c r="B28" s="195" t="s">
        <v>180</v>
      </c>
      <c r="D28" s="156" t="s">
        <v>181</v>
      </c>
    </row>
    <row r="29" spans="1:4" x14ac:dyDescent="0.2">
      <c r="A29" s="420">
        <v>28</v>
      </c>
      <c r="B29" s="421" t="s">
        <v>182</v>
      </c>
      <c r="D29" s="162" t="s">
        <v>183</v>
      </c>
    </row>
    <row r="30" spans="1:4" ht="15" x14ac:dyDescent="0.2">
      <c r="A30" s="303">
        <v>29</v>
      </c>
      <c r="B30" s="196" t="s">
        <v>184</v>
      </c>
      <c r="D30" s="156" t="s">
        <v>185</v>
      </c>
    </row>
    <row r="31" spans="1:4" ht="13.5" thickBot="1" x14ac:dyDescent="0.25">
      <c r="A31" s="303">
        <v>30</v>
      </c>
      <c r="B31" s="203" t="s">
        <v>186</v>
      </c>
      <c r="D31" s="156" t="s">
        <v>187</v>
      </c>
    </row>
    <row r="32" spans="1:4" x14ac:dyDescent="0.2">
      <c r="A32" s="417">
        <v>31</v>
      </c>
      <c r="B32" s="423" t="s">
        <v>188</v>
      </c>
      <c r="D32" s="162" t="s">
        <v>189</v>
      </c>
    </row>
    <row r="33" spans="1:4" x14ac:dyDescent="0.2">
      <c r="A33" s="303">
        <v>32</v>
      </c>
      <c r="B33" s="310" t="s">
        <v>190</v>
      </c>
      <c r="D33" s="156" t="s">
        <v>191</v>
      </c>
    </row>
    <row r="34" spans="1:4" x14ac:dyDescent="0.2">
      <c r="A34" s="303">
        <v>33</v>
      </c>
      <c r="B34" s="195" t="s">
        <v>192</v>
      </c>
      <c r="D34" s="156" t="s">
        <v>193</v>
      </c>
    </row>
    <row r="35" spans="1:4" x14ac:dyDescent="0.2">
      <c r="A35" s="417">
        <v>34</v>
      </c>
      <c r="B35" s="418" t="s">
        <v>194</v>
      </c>
      <c r="D35" s="162" t="s">
        <v>195</v>
      </c>
    </row>
    <row r="36" spans="1:4" ht="26.25" thickBot="1" x14ac:dyDescent="0.25">
      <c r="A36" s="303">
        <v>35</v>
      </c>
      <c r="B36" s="197" t="s">
        <v>196</v>
      </c>
      <c r="D36" s="156" t="s">
        <v>197</v>
      </c>
    </row>
    <row r="37" spans="1:4" ht="13.5" thickBot="1" x14ac:dyDescent="0.25">
      <c r="A37" s="303">
        <v>36</v>
      </c>
      <c r="B37" s="203" t="s">
        <v>198</v>
      </c>
      <c r="D37" s="156" t="s">
        <v>199</v>
      </c>
    </row>
    <row r="38" spans="1:4" x14ac:dyDescent="0.2">
      <c r="A38" s="303">
        <v>37</v>
      </c>
      <c r="B38" s="198" t="s">
        <v>200</v>
      </c>
      <c r="D38" s="156" t="s">
        <v>201</v>
      </c>
    </row>
    <row r="39" spans="1:4" ht="13.5" thickBot="1" x14ac:dyDescent="0.25">
      <c r="A39" s="303">
        <v>38</v>
      </c>
      <c r="B39" s="203" t="s">
        <v>202</v>
      </c>
      <c r="D39" s="156" t="s">
        <v>203</v>
      </c>
    </row>
    <row r="40" spans="1:4" ht="13.5" thickBot="1" x14ac:dyDescent="0.25">
      <c r="A40" s="303">
        <v>39</v>
      </c>
      <c r="B40" s="199" t="s">
        <v>204</v>
      </c>
      <c r="D40" s="156" t="s">
        <v>205</v>
      </c>
    </row>
    <row r="41" spans="1:4" ht="13.5" thickBot="1" x14ac:dyDescent="0.25">
      <c r="A41" s="303">
        <v>40</v>
      </c>
      <c r="B41" s="203" t="s">
        <v>206</v>
      </c>
      <c r="D41" s="156" t="s">
        <v>207</v>
      </c>
    </row>
    <row r="42" spans="1:4" x14ac:dyDescent="0.2">
      <c r="A42" s="303">
        <v>41</v>
      </c>
      <c r="B42" s="200" t="s">
        <v>208</v>
      </c>
      <c r="D42" s="156" t="s">
        <v>209</v>
      </c>
    </row>
    <row r="43" spans="1:4" ht="13.5" thickBot="1" x14ac:dyDescent="0.25">
      <c r="A43" s="303">
        <v>42</v>
      </c>
      <c r="B43" s="201" t="s">
        <v>210</v>
      </c>
      <c r="D43" s="156" t="s">
        <v>211</v>
      </c>
    </row>
    <row r="44" spans="1:4" ht="15.75" x14ac:dyDescent="0.2">
      <c r="A44" s="303">
        <v>43</v>
      </c>
      <c r="B44" s="202" t="s">
        <v>212</v>
      </c>
      <c r="D44" s="156" t="s">
        <v>213</v>
      </c>
    </row>
    <row r="45" spans="1:4" ht="97.15" customHeight="1" x14ac:dyDescent="0.2">
      <c r="A45" s="303">
        <v>44</v>
      </c>
      <c r="B45" s="203" t="s">
        <v>214</v>
      </c>
      <c r="D45" s="156" t="s">
        <v>215</v>
      </c>
    </row>
    <row r="46" spans="1:4" ht="13.5" thickBot="1" x14ac:dyDescent="0.25">
      <c r="A46" s="303">
        <v>45</v>
      </c>
      <c r="B46" s="408" t="s">
        <v>216</v>
      </c>
      <c r="D46" s="156" t="s">
        <v>217</v>
      </c>
    </row>
    <row r="47" spans="1:4" ht="19.149999999999999" customHeight="1" x14ac:dyDescent="0.2">
      <c r="A47" s="303">
        <v>46</v>
      </c>
      <c r="B47" s="204" t="s">
        <v>218</v>
      </c>
      <c r="D47" s="156" t="s">
        <v>219</v>
      </c>
    </row>
    <row r="48" spans="1:4" x14ac:dyDescent="0.2">
      <c r="A48" s="303">
        <v>47</v>
      </c>
      <c r="B48" s="408" t="s">
        <v>220</v>
      </c>
      <c r="D48" s="156" t="s">
        <v>221</v>
      </c>
    </row>
    <row r="49" spans="1:6" x14ac:dyDescent="0.2">
      <c r="A49" s="303">
        <v>48</v>
      </c>
      <c r="B49" s="310" t="s">
        <v>222</v>
      </c>
      <c r="D49" s="156" t="s">
        <v>223</v>
      </c>
    </row>
    <row r="50" spans="1:6" ht="38.25" x14ac:dyDescent="0.2">
      <c r="A50" s="303">
        <v>49</v>
      </c>
      <c r="B50" s="205" t="s">
        <v>224</v>
      </c>
      <c r="D50" s="156" t="s">
        <v>225</v>
      </c>
    </row>
    <row r="51" spans="1:6" x14ac:dyDescent="0.2">
      <c r="A51" s="303">
        <v>50</v>
      </c>
      <c r="B51" s="408" t="s">
        <v>226</v>
      </c>
      <c r="D51" s="156" t="s">
        <v>227</v>
      </c>
    </row>
    <row r="52" spans="1:6" x14ac:dyDescent="0.2">
      <c r="A52" s="303">
        <v>51</v>
      </c>
      <c r="B52" s="409" t="s">
        <v>228</v>
      </c>
      <c r="C52" s="412"/>
      <c r="D52" s="413" t="s">
        <v>229</v>
      </c>
      <c r="E52" s="412"/>
      <c r="F52" s="412"/>
    </row>
    <row r="53" spans="1:6" ht="96" customHeight="1" x14ac:dyDescent="0.2">
      <c r="A53" s="303">
        <v>52</v>
      </c>
      <c r="B53" s="205" t="s">
        <v>230</v>
      </c>
      <c r="D53" s="156" t="s">
        <v>231</v>
      </c>
    </row>
    <row r="54" spans="1:6" x14ac:dyDescent="0.2">
      <c r="A54" s="303">
        <v>53</v>
      </c>
      <c r="B54" s="310" t="s">
        <v>232</v>
      </c>
      <c r="D54" s="156" t="s">
        <v>229</v>
      </c>
    </row>
    <row r="55" spans="1:6" ht="115.5" thickBot="1" x14ac:dyDescent="0.25">
      <c r="A55" s="303">
        <v>54</v>
      </c>
      <c r="B55" s="206" t="s">
        <v>233</v>
      </c>
      <c r="D55" s="156" t="s">
        <v>234</v>
      </c>
    </row>
    <row r="56" spans="1:6" ht="13.5" thickBot="1" x14ac:dyDescent="0.25">
      <c r="A56" s="303">
        <v>55</v>
      </c>
      <c r="B56" s="203" t="s">
        <v>235</v>
      </c>
      <c r="D56" s="156" t="s">
        <v>236</v>
      </c>
    </row>
    <row r="57" spans="1:6" ht="76.5" x14ac:dyDescent="0.2">
      <c r="A57" s="303">
        <v>56</v>
      </c>
      <c r="B57" s="207" t="s">
        <v>237</v>
      </c>
      <c r="D57" s="156" t="s">
        <v>238</v>
      </c>
    </row>
    <row r="58" spans="1:6" ht="25.5" x14ac:dyDescent="0.2">
      <c r="A58" s="303">
        <v>57</v>
      </c>
      <c r="B58" s="208" t="s">
        <v>239</v>
      </c>
      <c r="D58" s="156" t="s">
        <v>240</v>
      </c>
    </row>
    <row r="59" spans="1:6" ht="51.75" thickBot="1" x14ac:dyDescent="0.25">
      <c r="A59" s="303">
        <v>58</v>
      </c>
      <c r="B59" s="209" t="s">
        <v>241</v>
      </c>
      <c r="D59" s="156" t="s">
        <v>242</v>
      </c>
    </row>
    <row r="60" spans="1:6" ht="76.5" x14ac:dyDescent="0.2">
      <c r="A60" s="303">
        <v>59</v>
      </c>
      <c r="B60" s="210" t="s">
        <v>243</v>
      </c>
      <c r="D60" s="156" t="s">
        <v>244</v>
      </c>
    </row>
    <row r="61" spans="1:6" ht="64.5" thickBot="1" x14ac:dyDescent="0.25">
      <c r="A61" s="303">
        <v>60</v>
      </c>
      <c r="B61" s="211" t="s">
        <v>245</v>
      </c>
      <c r="D61" s="156" t="s">
        <v>246</v>
      </c>
    </row>
    <row r="62" spans="1:6" ht="51" x14ac:dyDescent="0.2">
      <c r="A62" s="303">
        <v>61</v>
      </c>
      <c r="B62" s="212" t="s">
        <v>247</v>
      </c>
      <c r="D62" s="156" t="s">
        <v>248</v>
      </c>
    </row>
    <row r="63" spans="1:6" ht="51.75" thickBot="1" x14ac:dyDescent="0.25">
      <c r="A63" s="303">
        <v>62</v>
      </c>
      <c r="B63" s="213" t="s">
        <v>249</v>
      </c>
      <c r="D63" s="156" t="s">
        <v>250</v>
      </c>
    </row>
    <row r="64" spans="1:6" x14ac:dyDescent="0.2">
      <c r="A64" s="303">
        <v>63</v>
      </c>
      <c r="B64" s="214" t="s">
        <v>251</v>
      </c>
      <c r="D64" s="156" t="s">
        <v>252</v>
      </c>
    </row>
    <row r="65" spans="1:4" ht="25.5" x14ac:dyDescent="0.2">
      <c r="A65" s="303">
        <v>64</v>
      </c>
      <c r="B65" s="203" t="s">
        <v>253</v>
      </c>
      <c r="D65" s="156" t="s">
        <v>254</v>
      </c>
    </row>
    <row r="66" spans="1:4" ht="63.75" x14ac:dyDescent="0.2">
      <c r="A66" s="303">
        <v>65</v>
      </c>
      <c r="B66" s="215" t="s">
        <v>255</v>
      </c>
      <c r="D66" s="156" t="s">
        <v>256</v>
      </c>
    </row>
    <row r="67" spans="1:4" ht="13.5" thickBot="1" x14ac:dyDescent="0.25">
      <c r="A67" s="303">
        <v>66</v>
      </c>
      <c r="B67" s="203" t="s">
        <v>257</v>
      </c>
      <c r="D67" s="156" t="s">
        <v>258</v>
      </c>
    </row>
    <row r="68" spans="1:4" ht="13.5" thickBot="1" x14ac:dyDescent="0.25">
      <c r="A68" s="303">
        <v>67</v>
      </c>
      <c r="B68" s="216" t="s">
        <v>259</v>
      </c>
      <c r="D68" s="156" t="s">
        <v>260</v>
      </c>
    </row>
    <row r="69" spans="1:4" x14ac:dyDescent="0.2">
      <c r="A69" s="303">
        <v>68</v>
      </c>
      <c r="B69" s="207" t="s">
        <v>261</v>
      </c>
      <c r="D69" s="156" t="s">
        <v>262</v>
      </c>
    </row>
    <row r="70" spans="1:4" x14ac:dyDescent="0.2">
      <c r="A70" s="303">
        <v>69</v>
      </c>
      <c r="B70" s="217" t="s">
        <v>263</v>
      </c>
      <c r="D70" s="156" t="s">
        <v>264</v>
      </c>
    </row>
    <row r="71" spans="1:4" x14ac:dyDescent="0.2">
      <c r="A71" s="303">
        <v>70</v>
      </c>
      <c r="B71" s="208" t="s">
        <v>265</v>
      </c>
      <c r="D71" s="156" t="s">
        <v>266</v>
      </c>
    </row>
    <row r="72" spans="1:4" x14ac:dyDescent="0.2">
      <c r="A72" s="303">
        <v>71</v>
      </c>
      <c r="B72" s="208" t="s">
        <v>267</v>
      </c>
      <c r="D72" s="156" t="s">
        <v>268</v>
      </c>
    </row>
    <row r="73" spans="1:4" x14ac:dyDescent="0.2">
      <c r="A73" s="303">
        <v>72</v>
      </c>
      <c r="B73" s="208" t="s">
        <v>269</v>
      </c>
      <c r="D73" s="156" t="s">
        <v>270</v>
      </c>
    </row>
    <row r="74" spans="1:4" x14ac:dyDescent="0.2">
      <c r="A74" s="303">
        <v>73</v>
      </c>
      <c r="B74" s="208" t="s">
        <v>271</v>
      </c>
      <c r="D74" s="156" t="s">
        <v>272</v>
      </c>
    </row>
    <row r="75" spans="1:4" x14ac:dyDescent="0.2">
      <c r="A75" s="303">
        <v>74</v>
      </c>
      <c r="B75" s="208" t="s">
        <v>273</v>
      </c>
      <c r="D75" s="156" t="s">
        <v>274</v>
      </c>
    </row>
    <row r="76" spans="1:4" x14ac:dyDescent="0.2">
      <c r="A76" s="303">
        <v>75</v>
      </c>
      <c r="B76" s="208" t="s">
        <v>275</v>
      </c>
      <c r="D76" s="156" t="s">
        <v>276</v>
      </c>
    </row>
    <row r="77" spans="1:4" ht="25.5" x14ac:dyDescent="0.2">
      <c r="A77" s="303">
        <v>76</v>
      </c>
      <c r="B77" s="218" t="s">
        <v>277</v>
      </c>
      <c r="D77" s="156" t="s">
        <v>278</v>
      </c>
    </row>
    <row r="78" spans="1:4" x14ac:dyDescent="0.2">
      <c r="A78" s="303">
        <v>77</v>
      </c>
      <c r="B78" s="208" t="s">
        <v>279</v>
      </c>
      <c r="D78" s="156" t="s">
        <v>280</v>
      </c>
    </row>
    <row r="79" spans="1:4" x14ac:dyDescent="0.2">
      <c r="A79" s="303">
        <v>78</v>
      </c>
      <c r="B79" s="208" t="s">
        <v>281</v>
      </c>
      <c r="D79" s="156" t="s">
        <v>282</v>
      </c>
    </row>
    <row r="80" spans="1:4" ht="15.75" x14ac:dyDescent="0.2">
      <c r="A80" s="303">
        <v>79</v>
      </c>
      <c r="B80" s="219" t="s">
        <v>283</v>
      </c>
      <c r="D80" s="156" t="s">
        <v>284</v>
      </c>
    </row>
    <row r="81" spans="1:4" ht="13.5" thickBot="1" x14ac:dyDescent="0.25">
      <c r="A81" s="303">
        <v>80</v>
      </c>
      <c r="B81" s="209" t="s">
        <v>285</v>
      </c>
      <c r="D81" s="156" t="s">
        <v>286</v>
      </c>
    </row>
    <row r="82" spans="1:4" ht="13.5" thickBot="1" x14ac:dyDescent="0.25">
      <c r="A82" s="303">
        <v>81</v>
      </c>
      <c r="B82" s="216" t="s">
        <v>287</v>
      </c>
      <c r="D82" s="156" t="s">
        <v>288</v>
      </c>
    </row>
    <row r="83" spans="1:4" x14ac:dyDescent="0.2">
      <c r="A83" s="303">
        <v>82</v>
      </c>
      <c r="B83" s="207" t="s">
        <v>289</v>
      </c>
      <c r="D83" s="156" t="s">
        <v>290</v>
      </c>
    </row>
    <row r="84" spans="1:4" x14ac:dyDescent="0.2">
      <c r="A84" s="303">
        <v>83</v>
      </c>
      <c r="B84" s="208" t="s">
        <v>291</v>
      </c>
      <c r="D84" s="156" t="s">
        <v>292</v>
      </c>
    </row>
    <row r="85" spans="1:4" ht="38.25" x14ac:dyDescent="0.2">
      <c r="A85" s="303">
        <v>84</v>
      </c>
      <c r="B85" s="218" t="s">
        <v>293</v>
      </c>
      <c r="D85" s="156" t="s">
        <v>294</v>
      </c>
    </row>
    <row r="86" spans="1:4" x14ac:dyDescent="0.2">
      <c r="A86" s="303">
        <v>85</v>
      </c>
      <c r="B86" s="208" t="s">
        <v>295</v>
      </c>
      <c r="D86" s="156" t="s">
        <v>296</v>
      </c>
    </row>
    <row r="87" spans="1:4" ht="38.25" x14ac:dyDescent="0.2">
      <c r="A87" s="303">
        <v>86</v>
      </c>
      <c r="B87" s="218" t="s">
        <v>297</v>
      </c>
      <c r="D87" s="156" t="s">
        <v>298</v>
      </c>
    </row>
    <row r="88" spans="1:4" ht="14.25" x14ac:dyDescent="0.2">
      <c r="A88" s="303">
        <v>87</v>
      </c>
      <c r="B88" s="208" t="s">
        <v>299</v>
      </c>
      <c r="D88" s="156" t="s">
        <v>300</v>
      </c>
    </row>
    <row r="89" spans="1:4" x14ac:dyDescent="0.2">
      <c r="A89" s="303">
        <v>88</v>
      </c>
      <c r="B89" s="220" t="s">
        <v>301</v>
      </c>
      <c r="D89" s="156" t="s">
        <v>302</v>
      </c>
    </row>
    <row r="90" spans="1:4" ht="14.25" x14ac:dyDescent="0.2">
      <c r="A90" s="303">
        <v>89</v>
      </c>
      <c r="B90" s="208" t="s">
        <v>303</v>
      </c>
      <c r="D90" s="156" t="s">
        <v>304</v>
      </c>
    </row>
    <row r="91" spans="1:4" ht="14.25" x14ac:dyDescent="0.2">
      <c r="A91" s="303">
        <v>90</v>
      </c>
      <c r="B91" s="208" t="s">
        <v>305</v>
      </c>
      <c r="D91" s="156" t="s">
        <v>306</v>
      </c>
    </row>
    <row r="92" spans="1:4" ht="25.5" x14ac:dyDescent="0.2">
      <c r="A92" s="303">
        <v>91</v>
      </c>
      <c r="B92" s="217" t="s">
        <v>307</v>
      </c>
      <c r="D92" s="156" t="s">
        <v>308</v>
      </c>
    </row>
    <row r="93" spans="1:4" x14ac:dyDescent="0.2">
      <c r="A93" s="303">
        <v>92</v>
      </c>
      <c r="B93" s="208" t="s">
        <v>309</v>
      </c>
      <c r="D93" s="156" t="s">
        <v>310</v>
      </c>
    </row>
    <row r="94" spans="1:4" ht="51" x14ac:dyDescent="0.2">
      <c r="A94" s="303">
        <v>93</v>
      </c>
      <c r="B94" s="217" t="s">
        <v>311</v>
      </c>
      <c r="D94" s="374" t="s">
        <v>312</v>
      </c>
    </row>
    <row r="95" spans="1:4" x14ac:dyDescent="0.2">
      <c r="A95" s="303">
        <v>94</v>
      </c>
      <c r="B95" s="208" t="s">
        <v>313</v>
      </c>
      <c r="D95" s="156" t="s">
        <v>314</v>
      </c>
    </row>
    <row r="96" spans="1:4" ht="51" x14ac:dyDescent="0.2">
      <c r="A96" s="303">
        <v>95</v>
      </c>
      <c r="B96" s="218" t="s">
        <v>315</v>
      </c>
      <c r="D96" s="374" t="s">
        <v>316</v>
      </c>
    </row>
    <row r="97" spans="1:4" x14ac:dyDescent="0.2">
      <c r="A97" s="303">
        <v>96</v>
      </c>
      <c r="B97" s="208" t="s">
        <v>317</v>
      </c>
      <c r="D97" s="156" t="s">
        <v>318</v>
      </c>
    </row>
    <row r="98" spans="1:4" ht="38.25" x14ac:dyDescent="0.2">
      <c r="A98" s="417">
        <v>97</v>
      </c>
      <c r="B98" s="424" t="s">
        <v>319</v>
      </c>
      <c r="D98" s="162" t="s">
        <v>320</v>
      </c>
    </row>
    <row r="99" spans="1:4" x14ac:dyDescent="0.2">
      <c r="A99" s="303">
        <v>98</v>
      </c>
      <c r="B99" s="208" t="s">
        <v>321</v>
      </c>
      <c r="D99" s="156" t="s">
        <v>322</v>
      </c>
    </row>
    <row r="100" spans="1:4" ht="25.5" x14ac:dyDescent="0.2">
      <c r="A100" s="303">
        <v>99</v>
      </c>
      <c r="B100" s="218" t="s">
        <v>323</v>
      </c>
      <c r="D100" s="374" t="s">
        <v>324</v>
      </c>
    </row>
    <row r="101" spans="1:4" ht="13.5" thickBot="1" x14ac:dyDescent="0.25">
      <c r="A101" s="303">
        <v>100</v>
      </c>
      <c r="B101" s="209" t="s">
        <v>325</v>
      </c>
      <c r="D101" s="156" t="s">
        <v>326</v>
      </c>
    </row>
    <row r="102" spans="1:4" ht="51.75" thickBot="1" x14ac:dyDescent="0.25">
      <c r="A102" s="303">
        <v>101</v>
      </c>
      <c r="B102" s="217" t="s">
        <v>327</v>
      </c>
      <c r="D102" s="156" t="s">
        <v>328</v>
      </c>
    </row>
    <row r="103" spans="1:4" ht="13.5" thickBot="1" x14ac:dyDescent="0.25">
      <c r="A103" s="303">
        <v>102</v>
      </c>
      <c r="B103" s="210" t="s">
        <v>329</v>
      </c>
      <c r="D103" s="156" t="s">
        <v>330</v>
      </c>
    </row>
    <row r="104" spans="1:4" x14ac:dyDescent="0.2">
      <c r="A104" s="303">
        <v>103</v>
      </c>
      <c r="B104" s="207" t="s">
        <v>331</v>
      </c>
      <c r="D104" s="156" t="s">
        <v>332</v>
      </c>
    </row>
    <row r="105" spans="1:4" ht="51" x14ac:dyDescent="0.2">
      <c r="A105" s="417">
        <v>104</v>
      </c>
      <c r="B105" s="424" t="s">
        <v>333</v>
      </c>
      <c r="D105" s="162" t="s">
        <v>334</v>
      </c>
    </row>
    <row r="106" spans="1:4" x14ac:dyDescent="0.2">
      <c r="A106" s="303">
        <v>105</v>
      </c>
      <c r="B106" s="208" t="s">
        <v>335</v>
      </c>
      <c r="D106" s="156" t="s">
        <v>336</v>
      </c>
    </row>
    <row r="107" spans="1:4" x14ac:dyDescent="0.2">
      <c r="A107" s="417">
        <v>106</v>
      </c>
      <c r="B107" s="425" t="s">
        <v>337</v>
      </c>
      <c r="D107" s="162" t="s">
        <v>338</v>
      </c>
    </row>
    <row r="108" spans="1:4" x14ac:dyDescent="0.2">
      <c r="A108" s="303">
        <v>107</v>
      </c>
      <c r="B108" s="208" t="s">
        <v>339</v>
      </c>
      <c r="D108" s="156" t="s">
        <v>340</v>
      </c>
    </row>
    <row r="109" spans="1:4" ht="25.5" x14ac:dyDescent="0.2">
      <c r="A109" s="303">
        <v>108</v>
      </c>
      <c r="B109" s="208" t="s">
        <v>341</v>
      </c>
    </row>
    <row r="110" spans="1:4" ht="25.5" x14ac:dyDescent="0.2">
      <c r="A110" s="303">
        <v>109</v>
      </c>
      <c r="B110" s="217" t="s">
        <v>342</v>
      </c>
      <c r="D110" s="156" t="s">
        <v>343</v>
      </c>
    </row>
    <row r="111" spans="1:4" x14ac:dyDescent="0.2">
      <c r="A111" s="417">
        <v>110</v>
      </c>
      <c r="B111" s="426" t="s">
        <v>344</v>
      </c>
      <c r="D111" s="162" t="s">
        <v>345</v>
      </c>
    </row>
    <row r="112" spans="1:4" x14ac:dyDescent="0.2">
      <c r="A112" s="417">
        <v>111</v>
      </c>
      <c r="B112" s="424" t="s">
        <v>346</v>
      </c>
      <c r="D112" s="162" t="s">
        <v>347</v>
      </c>
    </row>
    <row r="113" spans="1:4" ht="26.25" thickBot="1" x14ac:dyDescent="0.25">
      <c r="A113" s="303">
        <v>112</v>
      </c>
      <c r="B113" s="209" t="s">
        <v>348</v>
      </c>
      <c r="D113" s="156" t="s">
        <v>349</v>
      </c>
    </row>
    <row r="114" spans="1:4" ht="39" thickBot="1" x14ac:dyDescent="0.25">
      <c r="A114" s="417">
        <v>113</v>
      </c>
      <c r="B114" s="424" t="s">
        <v>350</v>
      </c>
      <c r="D114" s="162" t="s">
        <v>351</v>
      </c>
    </row>
    <row r="115" spans="1:4" ht="13.5" thickBot="1" x14ac:dyDescent="0.25">
      <c r="A115" s="417">
        <v>114</v>
      </c>
      <c r="B115" s="427" t="s">
        <v>352</v>
      </c>
      <c r="D115" s="162" t="s">
        <v>353</v>
      </c>
    </row>
    <row r="116" spans="1:4" ht="38.25" x14ac:dyDescent="0.2">
      <c r="A116" s="303">
        <v>115</v>
      </c>
      <c r="B116" s="218" t="s">
        <v>354</v>
      </c>
      <c r="D116" s="156" t="s">
        <v>355</v>
      </c>
    </row>
    <row r="117" spans="1:4" x14ac:dyDescent="0.2">
      <c r="A117" s="303">
        <v>116</v>
      </c>
      <c r="B117" s="221" t="s">
        <v>356</v>
      </c>
      <c r="D117" s="156" t="s">
        <v>357</v>
      </c>
    </row>
    <row r="118" spans="1:4" x14ac:dyDescent="0.2">
      <c r="A118" s="303">
        <v>117</v>
      </c>
      <c r="B118" s="222" t="s">
        <v>358</v>
      </c>
      <c r="D118" s="156" t="s">
        <v>359</v>
      </c>
    </row>
    <row r="119" spans="1:4" x14ac:dyDescent="0.2">
      <c r="A119" s="303">
        <v>118</v>
      </c>
      <c r="B119" s="218" t="s">
        <v>360</v>
      </c>
      <c r="D119" s="156" t="s">
        <v>361</v>
      </c>
    </row>
    <row r="120" spans="1:4" x14ac:dyDescent="0.2">
      <c r="A120" s="303">
        <v>119</v>
      </c>
      <c r="B120" s="208" t="s">
        <v>362</v>
      </c>
      <c r="D120" s="156" t="s">
        <v>363</v>
      </c>
    </row>
    <row r="121" spans="1:4" x14ac:dyDescent="0.2">
      <c r="A121" s="303">
        <v>120</v>
      </c>
      <c r="B121" s="208" t="s">
        <v>364</v>
      </c>
      <c r="D121" s="156" t="s">
        <v>365</v>
      </c>
    </row>
    <row r="122" spans="1:4" ht="38.25" x14ac:dyDescent="0.2">
      <c r="A122" s="417">
        <v>121</v>
      </c>
      <c r="B122" s="429" t="s">
        <v>366</v>
      </c>
      <c r="D122" s="162" t="s">
        <v>367</v>
      </c>
    </row>
    <row r="123" spans="1:4" x14ac:dyDescent="0.2">
      <c r="A123" s="417">
        <v>122</v>
      </c>
      <c r="B123" s="428" t="s">
        <v>368</v>
      </c>
      <c r="D123" s="162" t="s">
        <v>369</v>
      </c>
    </row>
    <row r="124" spans="1:4" x14ac:dyDescent="0.2">
      <c r="A124" s="417">
        <v>123</v>
      </c>
      <c r="B124" s="426" t="s">
        <v>370</v>
      </c>
      <c r="D124" s="162" t="s">
        <v>371</v>
      </c>
    </row>
    <row r="125" spans="1:4" ht="25.5" x14ac:dyDescent="0.2">
      <c r="A125" s="303">
        <v>124</v>
      </c>
      <c r="B125" s="218" t="s">
        <v>372</v>
      </c>
      <c r="D125" s="156" t="s">
        <v>373</v>
      </c>
    </row>
    <row r="126" spans="1:4" x14ac:dyDescent="0.2">
      <c r="A126" s="417">
        <v>125</v>
      </c>
      <c r="B126" s="430" t="s">
        <v>374</v>
      </c>
      <c r="D126" s="162" t="s">
        <v>375</v>
      </c>
    </row>
    <row r="127" spans="1:4" ht="25.5" x14ac:dyDescent="0.2">
      <c r="A127" s="417">
        <v>126</v>
      </c>
      <c r="B127" s="431" t="s">
        <v>376</v>
      </c>
      <c r="D127" s="162" t="s">
        <v>377</v>
      </c>
    </row>
    <row r="128" spans="1:4" ht="38.25" x14ac:dyDescent="0.2">
      <c r="A128" s="417">
        <v>127</v>
      </c>
      <c r="B128" s="431" t="s">
        <v>378</v>
      </c>
      <c r="D128" s="162" t="s">
        <v>379</v>
      </c>
    </row>
    <row r="129" spans="1:4" x14ac:dyDescent="0.2">
      <c r="A129" s="417">
        <v>128</v>
      </c>
      <c r="B129" s="431" t="s">
        <v>380</v>
      </c>
      <c r="D129" s="162" t="s">
        <v>381</v>
      </c>
    </row>
    <row r="130" spans="1:4" x14ac:dyDescent="0.2">
      <c r="A130" s="303">
        <v>129</v>
      </c>
      <c r="B130" s="218" t="s">
        <v>382</v>
      </c>
      <c r="D130" s="156" t="s">
        <v>383</v>
      </c>
    </row>
    <row r="131" spans="1:4" x14ac:dyDescent="0.2">
      <c r="A131" s="417">
        <v>130</v>
      </c>
      <c r="B131" s="431" t="s">
        <v>384</v>
      </c>
      <c r="D131" s="162" t="s">
        <v>385</v>
      </c>
    </row>
    <row r="132" spans="1:4" x14ac:dyDescent="0.2">
      <c r="A132" s="417">
        <v>131</v>
      </c>
      <c r="B132" s="431" t="s">
        <v>386</v>
      </c>
      <c r="D132" s="162" t="s">
        <v>387</v>
      </c>
    </row>
    <row r="133" spans="1:4" x14ac:dyDescent="0.2">
      <c r="A133" s="417">
        <v>132</v>
      </c>
      <c r="B133" s="431" t="s">
        <v>388</v>
      </c>
      <c r="D133" s="162" t="s">
        <v>389</v>
      </c>
    </row>
    <row r="134" spans="1:4" ht="25.5" x14ac:dyDescent="0.2">
      <c r="A134" s="303">
        <v>133</v>
      </c>
      <c r="B134" s="218" t="s">
        <v>390</v>
      </c>
      <c r="D134" s="156" t="s">
        <v>391</v>
      </c>
    </row>
    <row r="135" spans="1:4" x14ac:dyDescent="0.2">
      <c r="A135" s="417">
        <v>134</v>
      </c>
      <c r="B135" s="431" t="s">
        <v>392</v>
      </c>
      <c r="D135" s="162" t="s">
        <v>393</v>
      </c>
    </row>
    <row r="136" spans="1:4" x14ac:dyDescent="0.2">
      <c r="A136" s="303">
        <v>135</v>
      </c>
      <c r="B136" s="218" t="s">
        <v>394</v>
      </c>
      <c r="D136" s="156" t="s">
        <v>395</v>
      </c>
    </row>
    <row r="137" spans="1:4" x14ac:dyDescent="0.2">
      <c r="A137" s="303">
        <v>136</v>
      </c>
      <c r="B137" s="208" t="s">
        <v>396</v>
      </c>
      <c r="D137" s="156" t="s">
        <v>397</v>
      </c>
    </row>
    <row r="138" spans="1:4" x14ac:dyDescent="0.2">
      <c r="A138" s="303">
        <v>137</v>
      </c>
      <c r="B138" s="208" t="s">
        <v>398</v>
      </c>
      <c r="D138" s="156" t="s">
        <v>399</v>
      </c>
    </row>
    <row r="139" spans="1:4" ht="26.25" thickBot="1" x14ac:dyDescent="0.25">
      <c r="A139" s="303">
        <v>138</v>
      </c>
      <c r="B139" s="209" t="s">
        <v>400</v>
      </c>
      <c r="D139" s="156" t="s">
        <v>401</v>
      </c>
    </row>
    <row r="140" spans="1:4" ht="64.5" thickBot="1" x14ac:dyDescent="0.25">
      <c r="A140" s="303">
        <v>139</v>
      </c>
      <c r="B140" s="218" t="s">
        <v>402</v>
      </c>
      <c r="D140" s="156" t="s">
        <v>403</v>
      </c>
    </row>
    <row r="141" spans="1:4" ht="13.5" thickBot="1" x14ac:dyDescent="0.25">
      <c r="A141" s="303">
        <v>140</v>
      </c>
      <c r="B141" s="216" t="s">
        <v>404</v>
      </c>
      <c r="D141" s="156" t="s">
        <v>405</v>
      </c>
    </row>
    <row r="142" spans="1:4" x14ac:dyDescent="0.2">
      <c r="A142" s="303">
        <v>141</v>
      </c>
      <c r="B142" s="221" t="s">
        <v>406</v>
      </c>
      <c r="D142" s="156" t="s">
        <v>407</v>
      </c>
    </row>
    <row r="143" spans="1:4" ht="51" x14ac:dyDescent="0.2">
      <c r="A143" s="303">
        <v>142</v>
      </c>
      <c r="B143" s="218" t="s">
        <v>408</v>
      </c>
      <c r="D143" s="156" t="s">
        <v>409</v>
      </c>
    </row>
    <row r="144" spans="1:4" x14ac:dyDescent="0.2">
      <c r="A144" s="303">
        <v>143</v>
      </c>
      <c r="B144" s="208" t="s">
        <v>410</v>
      </c>
      <c r="D144" s="156" t="s">
        <v>411</v>
      </c>
    </row>
    <row r="145" spans="1:4" x14ac:dyDescent="0.2">
      <c r="A145" s="303">
        <v>144</v>
      </c>
      <c r="B145" s="208" t="s">
        <v>412</v>
      </c>
      <c r="D145" s="156" t="s">
        <v>413</v>
      </c>
    </row>
    <row r="146" spans="1:4" x14ac:dyDescent="0.2">
      <c r="A146" s="303">
        <v>145</v>
      </c>
      <c r="B146" s="218" t="s">
        <v>414</v>
      </c>
      <c r="D146" s="156" t="s">
        <v>415</v>
      </c>
    </row>
    <row r="147" spans="1:4" x14ac:dyDescent="0.2">
      <c r="A147" s="303">
        <v>146</v>
      </c>
      <c r="B147" s="208" t="s">
        <v>416</v>
      </c>
      <c r="D147" s="156" t="s">
        <v>417</v>
      </c>
    </row>
    <row r="148" spans="1:4" ht="51" x14ac:dyDescent="0.2">
      <c r="A148" s="303">
        <v>147</v>
      </c>
      <c r="B148" s="218" t="s">
        <v>418</v>
      </c>
      <c r="D148" s="156" t="s">
        <v>419</v>
      </c>
    </row>
    <row r="149" spans="1:4" x14ac:dyDescent="0.2">
      <c r="A149" s="303">
        <v>148</v>
      </c>
      <c r="B149" s="208" t="s">
        <v>420</v>
      </c>
      <c r="D149" s="156" t="s">
        <v>421</v>
      </c>
    </row>
    <row r="150" spans="1:4" x14ac:dyDescent="0.2">
      <c r="A150" s="303">
        <v>149</v>
      </c>
      <c r="B150" s="208" t="s">
        <v>422</v>
      </c>
      <c r="D150" s="156" t="s">
        <v>423</v>
      </c>
    </row>
    <row r="151" spans="1:4" ht="13.5" thickBot="1" x14ac:dyDescent="0.25">
      <c r="A151" s="303">
        <v>150</v>
      </c>
      <c r="B151" s="209" t="s">
        <v>424</v>
      </c>
      <c r="D151" s="156" t="s">
        <v>425</v>
      </c>
    </row>
    <row r="152" spans="1:4" ht="26.25" thickBot="1" x14ac:dyDescent="0.25">
      <c r="A152" s="303">
        <v>151</v>
      </c>
      <c r="B152" s="218" t="s">
        <v>426</v>
      </c>
      <c r="D152" s="156" t="s">
        <v>427</v>
      </c>
    </row>
    <row r="153" spans="1:4" x14ac:dyDescent="0.2">
      <c r="A153" s="303">
        <v>152</v>
      </c>
      <c r="B153" s="210" t="s">
        <v>428</v>
      </c>
      <c r="D153" s="156" t="s">
        <v>429</v>
      </c>
    </row>
    <row r="154" spans="1:4" ht="13.5" thickBot="1" x14ac:dyDescent="0.25">
      <c r="A154" s="303">
        <v>153</v>
      </c>
      <c r="B154" s="224" t="s">
        <v>430</v>
      </c>
      <c r="D154" s="156" t="s">
        <v>431</v>
      </c>
    </row>
    <row r="155" spans="1:4" ht="13.5" thickBot="1" x14ac:dyDescent="0.25">
      <c r="A155" s="303">
        <v>154</v>
      </c>
      <c r="B155" s="225" t="s">
        <v>432</v>
      </c>
      <c r="D155" s="156" t="s">
        <v>433</v>
      </c>
    </row>
    <row r="156" spans="1:4" ht="51" x14ac:dyDescent="0.2">
      <c r="A156" s="303">
        <v>155</v>
      </c>
      <c r="B156" s="226" t="s">
        <v>434</v>
      </c>
      <c r="D156" s="156" t="s">
        <v>435</v>
      </c>
    </row>
    <row r="157" spans="1:4" ht="63.75" x14ac:dyDescent="0.2">
      <c r="A157" s="303">
        <v>156</v>
      </c>
      <c r="B157" s="218" t="s">
        <v>436</v>
      </c>
      <c r="D157" s="156" t="s">
        <v>437</v>
      </c>
    </row>
    <row r="158" spans="1:4" ht="38.25" x14ac:dyDescent="0.2">
      <c r="A158" s="303">
        <v>157</v>
      </c>
      <c r="B158" s="218" t="s">
        <v>438</v>
      </c>
      <c r="D158" s="156" t="s">
        <v>439</v>
      </c>
    </row>
    <row r="159" spans="1:4" x14ac:dyDescent="0.2">
      <c r="A159" s="303">
        <v>158</v>
      </c>
      <c r="B159" s="223" t="s">
        <v>440</v>
      </c>
      <c r="D159" s="156" t="s">
        <v>441</v>
      </c>
    </row>
    <row r="160" spans="1:4" ht="51" x14ac:dyDescent="0.2">
      <c r="A160" s="303">
        <v>159</v>
      </c>
      <c r="B160" s="227" t="s">
        <v>442</v>
      </c>
      <c r="D160" s="156" t="s">
        <v>443</v>
      </c>
    </row>
    <row r="161" spans="1:4" ht="76.5" x14ac:dyDescent="0.2">
      <c r="A161" s="303">
        <v>160</v>
      </c>
      <c r="B161" s="218" t="s">
        <v>444</v>
      </c>
      <c r="D161" s="156" t="s">
        <v>445</v>
      </c>
    </row>
    <row r="162" spans="1:4" ht="38.25" x14ac:dyDescent="0.2">
      <c r="A162" s="303">
        <v>161</v>
      </c>
      <c r="B162" s="217" t="s">
        <v>446</v>
      </c>
      <c r="D162" s="156" t="s">
        <v>447</v>
      </c>
    </row>
    <row r="163" spans="1:4" x14ac:dyDescent="0.2">
      <c r="A163" s="303">
        <v>162</v>
      </c>
      <c r="B163" s="497" t="s">
        <v>448</v>
      </c>
      <c r="D163" s="156" t="s">
        <v>449</v>
      </c>
    </row>
    <row r="164" spans="1:4" ht="102" x14ac:dyDescent="0.2">
      <c r="A164" s="303">
        <v>163</v>
      </c>
      <c r="B164" s="218" t="s">
        <v>450</v>
      </c>
      <c r="D164" s="156" t="s">
        <v>451</v>
      </c>
    </row>
    <row r="165" spans="1:4" ht="38.25" x14ac:dyDescent="0.2">
      <c r="A165" s="303">
        <v>164</v>
      </c>
      <c r="B165" s="218" t="s">
        <v>452</v>
      </c>
      <c r="D165" s="156" t="s">
        <v>453</v>
      </c>
    </row>
    <row r="166" spans="1:4" x14ac:dyDescent="0.2">
      <c r="A166" s="303">
        <v>165</v>
      </c>
      <c r="B166" s="223" t="s">
        <v>454</v>
      </c>
      <c r="D166" s="374" t="s">
        <v>455</v>
      </c>
    </row>
    <row r="167" spans="1:4" ht="51" x14ac:dyDescent="0.2">
      <c r="A167" s="303">
        <v>166</v>
      </c>
      <c r="B167" s="227" t="s">
        <v>456</v>
      </c>
      <c r="D167" s="374" t="s">
        <v>457</v>
      </c>
    </row>
    <row r="168" spans="1:4" ht="89.25" x14ac:dyDescent="0.2">
      <c r="A168" s="417">
        <v>167</v>
      </c>
      <c r="B168" s="424" t="s">
        <v>458</v>
      </c>
      <c r="D168" s="162" t="s">
        <v>459</v>
      </c>
    </row>
    <row r="169" spans="1:4" x14ac:dyDescent="0.2">
      <c r="A169" s="303">
        <v>168</v>
      </c>
      <c r="B169" s="228" t="s">
        <v>460</v>
      </c>
      <c r="D169" s="156" t="s">
        <v>461</v>
      </c>
    </row>
    <row r="170" spans="1:4" x14ac:dyDescent="0.2">
      <c r="A170" s="303">
        <v>169</v>
      </c>
      <c r="B170" s="228" t="s">
        <v>462</v>
      </c>
      <c r="D170" s="156" t="s">
        <v>463</v>
      </c>
    </row>
    <row r="171" spans="1:4" x14ac:dyDescent="0.2">
      <c r="A171" s="303">
        <v>170</v>
      </c>
      <c r="B171" s="228" t="s">
        <v>464</v>
      </c>
      <c r="D171" s="156" t="s">
        <v>465</v>
      </c>
    </row>
    <row r="172" spans="1:4" ht="25.5" x14ac:dyDescent="0.2">
      <c r="A172" s="303">
        <v>171</v>
      </c>
      <c r="B172" s="228" t="s">
        <v>466</v>
      </c>
      <c r="D172" s="156" t="s">
        <v>467</v>
      </c>
    </row>
    <row r="173" spans="1:4" x14ac:dyDescent="0.2">
      <c r="A173" s="303">
        <v>172</v>
      </c>
      <c r="B173" s="218" t="s">
        <v>468</v>
      </c>
      <c r="D173" s="156" t="s">
        <v>469</v>
      </c>
    </row>
    <row r="174" spans="1:4" ht="13.5" thickBot="1" x14ac:dyDescent="0.25">
      <c r="A174" s="303">
        <v>173</v>
      </c>
      <c r="B174" s="229" t="s">
        <v>470</v>
      </c>
      <c r="D174" s="156" t="s">
        <v>471</v>
      </c>
    </row>
    <row r="175" spans="1:4" ht="13.5" thickBot="1" x14ac:dyDescent="0.25">
      <c r="A175" s="303">
        <v>174</v>
      </c>
      <c r="B175" s="216" t="s">
        <v>472</v>
      </c>
      <c r="D175" s="156" t="s">
        <v>473</v>
      </c>
    </row>
    <row r="176" spans="1:4" x14ac:dyDescent="0.2">
      <c r="A176" s="303">
        <v>175</v>
      </c>
      <c r="B176" s="207" t="s">
        <v>474</v>
      </c>
      <c r="D176" s="156" t="s">
        <v>475</v>
      </c>
    </row>
    <row r="177" spans="1:4" x14ac:dyDescent="0.2">
      <c r="A177" s="303">
        <v>176</v>
      </c>
      <c r="B177" s="219" t="s">
        <v>476</v>
      </c>
      <c r="D177" s="156" t="s">
        <v>477</v>
      </c>
    </row>
    <row r="178" spans="1:4" x14ac:dyDescent="0.2">
      <c r="A178" s="303">
        <v>177</v>
      </c>
      <c r="B178" s="208" t="s">
        <v>478</v>
      </c>
      <c r="D178" s="156" t="s">
        <v>479</v>
      </c>
    </row>
    <row r="179" spans="1:4" x14ac:dyDescent="0.2">
      <c r="A179" s="303">
        <v>178</v>
      </c>
      <c r="B179" s="208" t="s">
        <v>480</v>
      </c>
      <c r="D179" s="156" t="s">
        <v>481</v>
      </c>
    </row>
    <row r="180" spans="1:4" x14ac:dyDescent="0.2">
      <c r="A180" s="303">
        <v>179</v>
      </c>
      <c r="B180" s="208" t="s">
        <v>482</v>
      </c>
      <c r="D180" s="156" t="s">
        <v>483</v>
      </c>
    </row>
    <row r="181" spans="1:4" ht="13.5" thickBot="1" x14ac:dyDescent="0.25">
      <c r="A181" s="303">
        <v>180</v>
      </c>
      <c r="B181" s="209" t="s">
        <v>484</v>
      </c>
      <c r="D181" s="374" t="s">
        <v>485</v>
      </c>
    </row>
    <row r="182" spans="1:4" x14ac:dyDescent="0.2">
      <c r="A182" s="432">
        <v>181</v>
      </c>
      <c r="B182" s="207" t="s">
        <v>486</v>
      </c>
      <c r="D182" s="374" t="s">
        <v>487</v>
      </c>
    </row>
    <row r="183" spans="1:4" x14ac:dyDescent="0.2">
      <c r="A183" s="303">
        <v>182</v>
      </c>
      <c r="B183" s="218" t="s">
        <v>488</v>
      </c>
      <c r="D183" s="156" t="s">
        <v>489</v>
      </c>
    </row>
    <row r="184" spans="1:4" x14ac:dyDescent="0.2">
      <c r="A184" s="303">
        <v>183</v>
      </c>
      <c r="B184" s="208" t="s">
        <v>490</v>
      </c>
      <c r="D184" s="156" t="s">
        <v>491</v>
      </c>
    </row>
    <row r="185" spans="1:4" ht="76.5" x14ac:dyDescent="0.2">
      <c r="A185" s="303">
        <v>184</v>
      </c>
      <c r="B185" s="218" t="s">
        <v>492</v>
      </c>
      <c r="D185" s="156" t="s">
        <v>493</v>
      </c>
    </row>
    <row r="186" spans="1:4" ht="13.5" thickBot="1" x14ac:dyDescent="0.25">
      <c r="A186" s="303">
        <v>185</v>
      </c>
      <c r="B186" s="209" t="s">
        <v>494</v>
      </c>
      <c r="D186" s="156" t="s">
        <v>495</v>
      </c>
    </row>
    <row r="187" spans="1:4" ht="13.5" thickBot="1" x14ac:dyDescent="0.25">
      <c r="A187" s="303">
        <v>186</v>
      </c>
      <c r="B187" s="218" t="s">
        <v>496</v>
      </c>
      <c r="D187" s="156" t="s">
        <v>497</v>
      </c>
    </row>
    <row r="188" spans="1:4" x14ac:dyDescent="0.2">
      <c r="A188" s="303">
        <v>187</v>
      </c>
      <c r="B188" s="207" t="s">
        <v>498</v>
      </c>
      <c r="D188" s="156" t="s">
        <v>499</v>
      </c>
    </row>
    <row r="189" spans="1:4" x14ac:dyDescent="0.2">
      <c r="A189" s="303">
        <v>188</v>
      </c>
      <c r="B189" s="218" t="s">
        <v>500</v>
      </c>
      <c r="D189" s="156" t="s">
        <v>501</v>
      </c>
    </row>
    <row r="190" spans="1:4" x14ac:dyDescent="0.2">
      <c r="A190" s="303">
        <v>189</v>
      </c>
      <c r="B190" s="208" t="s">
        <v>502</v>
      </c>
      <c r="D190" s="156" t="s">
        <v>503</v>
      </c>
    </row>
    <row r="191" spans="1:4" x14ac:dyDescent="0.2">
      <c r="A191" s="303">
        <v>190</v>
      </c>
      <c r="B191" s="218" t="s">
        <v>504</v>
      </c>
      <c r="D191" s="156" t="s">
        <v>505</v>
      </c>
    </row>
    <row r="192" spans="1:4" x14ac:dyDescent="0.2">
      <c r="A192" s="303">
        <v>191</v>
      </c>
      <c r="B192" s="208" t="s">
        <v>506</v>
      </c>
      <c r="D192" s="156" t="s">
        <v>507</v>
      </c>
    </row>
    <row r="193" spans="1:4" x14ac:dyDescent="0.2">
      <c r="A193" s="303">
        <v>192</v>
      </c>
      <c r="B193" s="208" t="s">
        <v>508</v>
      </c>
      <c r="D193" s="156" t="s">
        <v>509</v>
      </c>
    </row>
    <row r="194" spans="1:4" x14ac:dyDescent="0.2">
      <c r="A194" s="417">
        <v>193</v>
      </c>
      <c r="B194" s="426" t="s">
        <v>510</v>
      </c>
      <c r="D194" s="162" t="s">
        <v>511</v>
      </c>
    </row>
    <row r="195" spans="1:4" ht="38.25" x14ac:dyDescent="0.2">
      <c r="A195" s="417">
        <v>194</v>
      </c>
      <c r="B195" s="424" t="s">
        <v>512</v>
      </c>
      <c r="D195" s="162" t="s">
        <v>513</v>
      </c>
    </row>
    <row r="196" spans="1:4" ht="13.5" thickBot="1" x14ac:dyDescent="0.25">
      <c r="A196" s="303">
        <v>195</v>
      </c>
      <c r="B196" s="209" t="s">
        <v>514</v>
      </c>
      <c r="D196" s="156" t="s">
        <v>515</v>
      </c>
    </row>
    <row r="197" spans="1:4" ht="13.5" thickBot="1" x14ac:dyDescent="0.25">
      <c r="A197" s="303">
        <v>196</v>
      </c>
      <c r="B197" s="218" t="s">
        <v>516</v>
      </c>
      <c r="D197" s="156" t="s">
        <v>517</v>
      </c>
    </row>
    <row r="198" spans="1:4" x14ac:dyDescent="0.2">
      <c r="A198" s="303">
        <v>197</v>
      </c>
      <c r="B198" s="207" t="s">
        <v>518</v>
      </c>
      <c r="D198" s="156" t="s">
        <v>519</v>
      </c>
    </row>
    <row r="199" spans="1:4" x14ac:dyDescent="0.2">
      <c r="A199" s="303">
        <v>198</v>
      </c>
      <c r="B199" s="208" t="s">
        <v>520</v>
      </c>
      <c r="D199" s="156" t="s">
        <v>521</v>
      </c>
    </row>
    <row r="200" spans="1:4" x14ac:dyDescent="0.2">
      <c r="A200" s="303">
        <v>199</v>
      </c>
      <c r="B200" s="208" t="s">
        <v>522</v>
      </c>
      <c r="D200" s="156" t="s">
        <v>523</v>
      </c>
    </row>
    <row r="201" spans="1:4" x14ac:dyDescent="0.2">
      <c r="A201" s="303">
        <v>200</v>
      </c>
      <c r="B201" s="208" t="s">
        <v>524</v>
      </c>
      <c r="D201" s="156" t="s">
        <v>525</v>
      </c>
    </row>
    <row r="202" spans="1:4" x14ac:dyDescent="0.2">
      <c r="A202" s="303">
        <v>201</v>
      </c>
      <c r="B202" s="208" t="s">
        <v>526</v>
      </c>
      <c r="D202" s="156" t="s">
        <v>527</v>
      </c>
    </row>
    <row r="203" spans="1:4" x14ac:dyDescent="0.2">
      <c r="A203" s="303">
        <v>202</v>
      </c>
      <c r="B203" s="208" t="s">
        <v>528</v>
      </c>
      <c r="D203" s="156" t="s">
        <v>529</v>
      </c>
    </row>
    <row r="204" spans="1:4" ht="13.5" thickBot="1" x14ac:dyDescent="0.25">
      <c r="A204" s="303">
        <v>203</v>
      </c>
      <c r="B204" s="230" t="s">
        <v>530</v>
      </c>
      <c r="D204" s="156" t="s">
        <v>531</v>
      </c>
    </row>
    <row r="205" spans="1:4" ht="38.25" x14ac:dyDescent="0.2">
      <c r="A205" s="303">
        <v>204</v>
      </c>
      <c r="B205" s="218" t="s">
        <v>532</v>
      </c>
      <c r="D205" s="156" t="s">
        <v>533</v>
      </c>
    </row>
    <row r="206" spans="1:4" x14ac:dyDescent="0.2">
      <c r="A206" s="303">
        <v>205</v>
      </c>
      <c r="B206" s="208" t="s">
        <v>534</v>
      </c>
      <c r="D206" s="156" t="s">
        <v>535</v>
      </c>
    </row>
    <row r="207" spans="1:4" ht="38.25" x14ac:dyDescent="0.2">
      <c r="A207" s="417">
        <v>206</v>
      </c>
      <c r="B207" s="424" t="s">
        <v>536</v>
      </c>
      <c r="D207" s="162" t="s">
        <v>537</v>
      </c>
    </row>
    <row r="208" spans="1:4" ht="14.25" x14ac:dyDescent="0.2">
      <c r="A208" s="303">
        <v>207</v>
      </c>
      <c r="B208" s="208" t="s">
        <v>538</v>
      </c>
      <c r="D208" s="156" t="s">
        <v>539</v>
      </c>
    </row>
    <row r="209" spans="1:4" s="105" customFormat="1" ht="14.25" x14ac:dyDescent="0.2">
      <c r="A209" s="417">
        <v>208</v>
      </c>
      <c r="B209" s="426" t="s">
        <v>540</v>
      </c>
      <c r="C209" s="416"/>
      <c r="D209" s="162" t="s">
        <v>541</v>
      </c>
    </row>
    <row r="210" spans="1:4" ht="25.5" x14ac:dyDescent="0.2">
      <c r="A210" s="303">
        <v>209</v>
      </c>
      <c r="B210" s="218" t="s">
        <v>542</v>
      </c>
      <c r="D210" s="156" t="s">
        <v>543</v>
      </c>
    </row>
    <row r="211" spans="1:4" ht="25.5" x14ac:dyDescent="0.2">
      <c r="A211" s="303">
        <v>210</v>
      </c>
      <c r="B211" s="218" t="s">
        <v>544</v>
      </c>
      <c r="D211" s="156" t="s">
        <v>545</v>
      </c>
    </row>
    <row r="212" spans="1:4" ht="13.5" thickBot="1" x14ac:dyDescent="0.25">
      <c r="A212" s="303">
        <v>211</v>
      </c>
      <c r="B212" s="209" t="s">
        <v>546</v>
      </c>
      <c r="D212" s="156" t="s">
        <v>547</v>
      </c>
    </row>
    <row r="213" spans="1:4" x14ac:dyDescent="0.2">
      <c r="A213" s="303">
        <v>212</v>
      </c>
      <c r="B213" s="207" t="s">
        <v>548</v>
      </c>
      <c r="D213" s="156" t="s">
        <v>549</v>
      </c>
    </row>
    <row r="214" spans="1:4" ht="42.75" customHeight="1" thickBot="1" x14ac:dyDescent="0.25">
      <c r="A214" s="417">
        <v>213</v>
      </c>
      <c r="B214" s="424" t="s">
        <v>550</v>
      </c>
      <c r="D214" s="162" t="s">
        <v>551</v>
      </c>
    </row>
    <row r="215" spans="1:4" ht="42.75" customHeight="1" x14ac:dyDescent="0.2">
      <c r="A215" s="303">
        <v>214</v>
      </c>
      <c r="B215" s="207" t="s">
        <v>552</v>
      </c>
      <c r="D215" s="374" t="s">
        <v>553</v>
      </c>
    </row>
    <row r="216" spans="1:4" ht="144.4" customHeight="1" x14ac:dyDescent="0.2">
      <c r="A216" s="303">
        <v>215</v>
      </c>
      <c r="B216" s="218" t="s">
        <v>554</v>
      </c>
      <c r="D216" s="374" t="s">
        <v>555</v>
      </c>
    </row>
    <row r="217" spans="1:4" x14ac:dyDescent="0.2">
      <c r="A217" s="417">
        <v>216</v>
      </c>
      <c r="B217" s="424" t="s">
        <v>556</v>
      </c>
      <c r="D217" s="162" t="s">
        <v>557</v>
      </c>
    </row>
    <row r="218" spans="1:4" x14ac:dyDescent="0.2">
      <c r="A218" s="303">
        <v>217</v>
      </c>
      <c r="B218" s="208" t="s">
        <v>558</v>
      </c>
      <c r="D218" s="156" t="s">
        <v>559</v>
      </c>
    </row>
    <row r="219" spans="1:4" ht="25.5" x14ac:dyDescent="0.2">
      <c r="A219" s="303">
        <v>218</v>
      </c>
      <c r="B219" s="208" t="s">
        <v>560</v>
      </c>
      <c r="D219" s="156" t="s">
        <v>561</v>
      </c>
    </row>
    <row r="220" spans="1:4" ht="13.5" thickBot="1" x14ac:dyDescent="0.25">
      <c r="A220" s="417">
        <v>219</v>
      </c>
      <c r="B220" s="433" t="s">
        <v>562</v>
      </c>
      <c r="D220" s="162" t="s">
        <v>563</v>
      </c>
    </row>
    <row r="221" spans="1:4" ht="25.5" x14ac:dyDescent="0.2">
      <c r="A221" s="303">
        <v>220</v>
      </c>
      <c r="B221" s="219" t="s">
        <v>564</v>
      </c>
      <c r="D221" s="156" t="s">
        <v>565</v>
      </c>
    </row>
    <row r="222" spans="1:4" ht="38.25" x14ac:dyDescent="0.2">
      <c r="A222" s="303">
        <v>221</v>
      </c>
      <c r="B222" s="218" t="s">
        <v>566</v>
      </c>
      <c r="D222" s="156" t="s">
        <v>567</v>
      </c>
    </row>
    <row r="223" spans="1:4" ht="25.5" x14ac:dyDescent="0.2">
      <c r="A223" s="417">
        <v>222</v>
      </c>
      <c r="B223" s="431" t="s">
        <v>568</v>
      </c>
      <c r="D223" s="162" t="s">
        <v>387</v>
      </c>
    </row>
    <row r="224" spans="1:4" ht="25.5" x14ac:dyDescent="0.2">
      <c r="A224" s="417">
        <v>223</v>
      </c>
      <c r="B224" s="424" t="s">
        <v>569</v>
      </c>
      <c r="D224" s="162" t="s">
        <v>387</v>
      </c>
    </row>
    <row r="225" spans="1:4" ht="38.25" x14ac:dyDescent="0.2">
      <c r="A225" s="303">
        <v>224</v>
      </c>
      <c r="B225" s="370" t="s">
        <v>570</v>
      </c>
      <c r="D225" s="156" t="s">
        <v>571</v>
      </c>
    </row>
    <row r="226" spans="1:4" x14ac:dyDescent="0.2">
      <c r="A226" s="417">
        <v>225</v>
      </c>
      <c r="B226" s="431" t="s">
        <v>572</v>
      </c>
      <c r="D226" s="162" t="s">
        <v>573</v>
      </c>
    </row>
    <row r="227" spans="1:4" x14ac:dyDescent="0.2">
      <c r="A227" s="303">
        <v>226</v>
      </c>
      <c r="B227" s="218" t="s">
        <v>574</v>
      </c>
      <c r="D227" s="156" t="s">
        <v>575</v>
      </c>
    </row>
    <row r="228" spans="1:4" ht="25.5" x14ac:dyDescent="0.2">
      <c r="A228" s="417">
        <v>227</v>
      </c>
      <c r="B228" s="426" t="s">
        <v>576</v>
      </c>
      <c r="D228" s="162" t="s">
        <v>387</v>
      </c>
    </row>
    <row r="229" spans="1:4" x14ac:dyDescent="0.2">
      <c r="A229" s="303">
        <v>228</v>
      </c>
      <c r="B229" s="217" t="s">
        <v>577</v>
      </c>
      <c r="D229" s="156" t="s">
        <v>578</v>
      </c>
    </row>
    <row r="230" spans="1:4" ht="25.5" x14ac:dyDescent="0.2">
      <c r="A230" s="417">
        <v>229</v>
      </c>
      <c r="B230" s="426" t="s">
        <v>579</v>
      </c>
      <c r="D230" s="162" t="s">
        <v>580</v>
      </c>
    </row>
    <row r="231" spans="1:4" x14ac:dyDescent="0.2">
      <c r="A231" s="303">
        <v>230</v>
      </c>
      <c r="B231" s="218" t="s">
        <v>581</v>
      </c>
      <c r="D231" s="156" t="s">
        <v>582</v>
      </c>
    </row>
    <row r="232" spans="1:4" ht="25.5" x14ac:dyDescent="0.2">
      <c r="A232" s="417">
        <v>231</v>
      </c>
      <c r="B232" s="426" t="s">
        <v>583</v>
      </c>
      <c r="D232" s="162" t="s">
        <v>584</v>
      </c>
    </row>
    <row r="233" spans="1:4" ht="38.25" x14ac:dyDescent="0.2">
      <c r="A233" s="303">
        <v>232</v>
      </c>
      <c r="B233" s="218" t="s">
        <v>585</v>
      </c>
      <c r="D233" s="156" t="s">
        <v>586</v>
      </c>
    </row>
    <row r="234" spans="1:4" x14ac:dyDescent="0.2">
      <c r="A234" s="303">
        <v>233</v>
      </c>
      <c r="B234" s="218" t="s">
        <v>587</v>
      </c>
      <c r="D234" s="156" t="s">
        <v>588</v>
      </c>
    </row>
    <row r="235" spans="1:4" x14ac:dyDescent="0.2">
      <c r="A235" s="303">
        <v>234</v>
      </c>
      <c r="B235" s="218"/>
      <c r="D235" s="156" t="s">
        <v>589</v>
      </c>
    </row>
    <row r="236" spans="1:4" ht="26.25" thickBot="1" x14ac:dyDescent="0.25">
      <c r="A236" s="303">
        <v>235</v>
      </c>
      <c r="B236" s="231" t="s">
        <v>590</v>
      </c>
      <c r="D236" s="156" t="s">
        <v>591</v>
      </c>
    </row>
    <row r="237" spans="1:4" ht="63.75" x14ac:dyDescent="0.2">
      <c r="A237" s="417">
        <v>236</v>
      </c>
      <c r="B237" s="424" t="s">
        <v>592</v>
      </c>
      <c r="D237" s="162" t="s">
        <v>593</v>
      </c>
    </row>
    <row r="238" spans="1:4" ht="26.25" thickBot="1" x14ac:dyDescent="0.25">
      <c r="A238" s="303">
        <v>237</v>
      </c>
      <c r="B238" s="232" t="s">
        <v>594</v>
      </c>
      <c r="D238" s="156" t="s">
        <v>595</v>
      </c>
    </row>
    <row r="239" spans="1:4" ht="26.25" thickBot="1" x14ac:dyDescent="0.25">
      <c r="A239" s="417">
        <v>238</v>
      </c>
      <c r="B239" s="434" t="s">
        <v>596</v>
      </c>
      <c r="D239" s="162" t="s">
        <v>597</v>
      </c>
    </row>
    <row r="240" spans="1:4" ht="51" x14ac:dyDescent="0.2">
      <c r="A240" s="417">
        <v>239</v>
      </c>
      <c r="B240" s="435" t="s">
        <v>598</v>
      </c>
      <c r="D240" s="162"/>
    </row>
    <row r="241" spans="1:4" ht="89.25" x14ac:dyDescent="0.2">
      <c r="A241" s="417">
        <v>240</v>
      </c>
      <c r="B241" s="424" t="s">
        <v>599</v>
      </c>
      <c r="D241" s="162" t="s">
        <v>600</v>
      </c>
    </row>
    <row r="242" spans="1:4" ht="63.75" x14ac:dyDescent="0.2">
      <c r="A242" s="417">
        <v>241</v>
      </c>
      <c r="B242" s="436" t="s">
        <v>601</v>
      </c>
      <c r="D242" s="162"/>
    </row>
    <row r="243" spans="1:4" ht="51" x14ac:dyDescent="0.2">
      <c r="A243" s="417">
        <v>242</v>
      </c>
      <c r="B243" s="424" t="s">
        <v>602</v>
      </c>
      <c r="D243" s="162" t="s">
        <v>603</v>
      </c>
    </row>
    <row r="244" spans="1:4" ht="102" x14ac:dyDescent="0.2">
      <c r="A244" s="417">
        <v>243</v>
      </c>
      <c r="B244" s="424" t="s">
        <v>604</v>
      </c>
      <c r="D244" s="162" t="s">
        <v>603</v>
      </c>
    </row>
    <row r="245" spans="1:4" ht="51" x14ac:dyDescent="0.2">
      <c r="A245" s="417">
        <v>244</v>
      </c>
      <c r="B245" s="436" t="s">
        <v>605</v>
      </c>
      <c r="D245" s="162" t="s">
        <v>387</v>
      </c>
    </row>
    <row r="246" spans="1:4" ht="76.5" x14ac:dyDescent="0.2">
      <c r="A246" s="417">
        <v>245</v>
      </c>
      <c r="B246" s="424" t="s">
        <v>606</v>
      </c>
      <c r="D246" s="162" t="s">
        <v>607</v>
      </c>
    </row>
    <row r="247" spans="1:4" x14ac:dyDescent="0.2">
      <c r="A247" s="303">
        <v>246</v>
      </c>
      <c r="B247" s="228" t="s">
        <v>608</v>
      </c>
      <c r="D247" s="156" t="s">
        <v>609</v>
      </c>
    </row>
    <row r="248" spans="1:4" x14ac:dyDescent="0.2">
      <c r="A248" s="303">
        <v>247</v>
      </c>
      <c r="B248" s="208" t="s">
        <v>610</v>
      </c>
      <c r="D248" s="156" t="s">
        <v>611</v>
      </c>
    </row>
    <row r="249" spans="1:4" ht="13.5" thickBot="1" x14ac:dyDescent="0.25">
      <c r="A249" s="303">
        <v>248</v>
      </c>
      <c r="B249" s="209" t="s">
        <v>612</v>
      </c>
    </row>
    <row r="250" spans="1:4" x14ac:dyDescent="0.2">
      <c r="A250" s="303">
        <v>249</v>
      </c>
      <c r="B250" s="208" t="s">
        <v>613</v>
      </c>
      <c r="D250" s="156" t="s">
        <v>614</v>
      </c>
    </row>
    <row r="251" spans="1:4" x14ac:dyDescent="0.2">
      <c r="A251" s="303">
        <v>250</v>
      </c>
      <c r="B251" s="208" t="s">
        <v>615</v>
      </c>
      <c r="D251" s="156" t="s">
        <v>616</v>
      </c>
    </row>
    <row r="252" spans="1:4" ht="38.25" x14ac:dyDescent="0.2">
      <c r="A252" s="417">
        <v>251</v>
      </c>
      <c r="B252" s="424" t="s">
        <v>617</v>
      </c>
      <c r="D252" s="162" t="s">
        <v>618</v>
      </c>
    </row>
    <row r="253" spans="1:4" x14ac:dyDescent="0.2">
      <c r="A253" s="303">
        <v>252</v>
      </c>
      <c r="B253" s="203" t="s">
        <v>619</v>
      </c>
      <c r="D253" s="156" t="s">
        <v>620</v>
      </c>
    </row>
    <row r="254" spans="1:4" x14ac:dyDescent="0.2">
      <c r="A254" s="303">
        <v>253</v>
      </c>
      <c r="B254" s="215" t="s">
        <v>621</v>
      </c>
      <c r="D254" s="156" t="s">
        <v>622</v>
      </c>
    </row>
    <row r="255" spans="1:4" ht="25.5" x14ac:dyDescent="0.2">
      <c r="A255" s="303">
        <v>254</v>
      </c>
      <c r="B255" s="203" t="s">
        <v>623</v>
      </c>
      <c r="D255" s="156" t="s">
        <v>624</v>
      </c>
    </row>
    <row r="256" spans="1:4" ht="25.5" x14ac:dyDescent="0.2">
      <c r="A256" s="303">
        <v>255</v>
      </c>
      <c r="B256" s="203" t="s">
        <v>625</v>
      </c>
      <c r="D256" s="156" t="s">
        <v>626</v>
      </c>
    </row>
    <row r="257" spans="1:4" x14ac:dyDescent="0.2">
      <c r="A257" s="303">
        <v>256</v>
      </c>
      <c r="B257" s="203" t="s">
        <v>627</v>
      </c>
      <c r="D257" s="156" t="s">
        <v>628</v>
      </c>
    </row>
    <row r="258" spans="1:4" ht="13.5" thickBot="1" x14ac:dyDescent="0.25">
      <c r="A258" s="303">
        <v>257</v>
      </c>
      <c r="B258" s="234" t="s">
        <v>629</v>
      </c>
      <c r="D258" s="374" t="s">
        <v>630</v>
      </c>
    </row>
    <row r="259" spans="1:4" x14ac:dyDescent="0.2">
      <c r="A259" s="303">
        <v>258</v>
      </c>
      <c r="B259" s="233" t="s">
        <v>5</v>
      </c>
      <c r="D259" s="156" t="s">
        <v>631</v>
      </c>
    </row>
    <row r="260" spans="1:4" ht="51" x14ac:dyDescent="0.2">
      <c r="A260" s="303">
        <v>259</v>
      </c>
      <c r="B260" s="218" t="s">
        <v>632</v>
      </c>
      <c r="D260" s="156" t="s">
        <v>633</v>
      </c>
    </row>
    <row r="261" spans="1:4" ht="76.5" x14ac:dyDescent="0.2">
      <c r="A261" s="303">
        <v>260</v>
      </c>
      <c r="B261" s="218" t="s">
        <v>634</v>
      </c>
      <c r="D261" s="156" t="s">
        <v>635</v>
      </c>
    </row>
    <row r="262" spans="1:4" x14ac:dyDescent="0.2">
      <c r="A262" s="303">
        <v>261</v>
      </c>
      <c r="B262" s="203" t="s">
        <v>636</v>
      </c>
      <c r="D262" s="156" t="s">
        <v>637</v>
      </c>
    </row>
    <row r="263" spans="1:4" ht="25.5" x14ac:dyDescent="0.2">
      <c r="A263" s="303">
        <v>262</v>
      </c>
      <c r="B263" s="235" t="s">
        <v>638</v>
      </c>
      <c r="D263" s="156" t="s">
        <v>639</v>
      </c>
    </row>
    <row r="264" spans="1:4" ht="38.25" x14ac:dyDescent="0.2">
      <c r="A264" s="303">
        <v>263</v>
      </c>
      <c r="B264" s="218" t="s">
        <v>640</v>
      </c>
      <c r="D264" s="156" t="s">
        <v>641</v>
      </c>
    </row>
    <row r="265" spans="1:4" ht="51" x14ac:dyDescent="0.2">
      <c r="A265" s="303">
        <v>264</v>
      </c>
      <c r="B265" s="218" t="s">
        <v>642</v>
      </c>
      <c r="D265" s="156" t="s">
        <v>643</v>
      </c>
    </row>
    <row r="266" spans="1:4" ht="25.5" x14ac:dyDescent="0.2">
      <c r="A266" s="303">
        <v>265</v>
      </c>
      <c r="B266" s="203" t="s">
        <v>644</v>
      </c>
      <c r="D266" s="156" t="s">
        <v>645</v>
      </c>
    </row>
    <row r="267" spans="1:4" ht="38.25" x14ac:dyDescent="0.2">
      <c r="A267" s="303">
        <v>266</v>
      </c>
      <c r="B267" s="218" t="s">
        <v>646</v>
      </c>
      <c r="D267" s="156" t="s">
        <v>647</v>
      </c>
    </row>
    <row r="268" spans="1:4" ht="51" x14ac:dyDescent="0.2">
      <c r="A268" s="303">
        <v>267</v>
      </c>
      <c r="B268" s="218" t="s">
        <v>648</v>
      </c>
      <c r="D268" s="156" t="s">
        <v>649</v>
      </c>
    </row>
    <row r="269" spans="1:4" x14ac:dyDescent="0.2">
      <c r="A269" s="303">
        <v>268</v>
      </c>
      <c r="B269" s="203" t="s">
        <v>650</v>
      </c>
      <c r="D269" s="156" t="s">
        <v>651</v>
      </c>
    </row>
    <row r="270" spans="1:4" ht="63.75" x14ac:dyDescent="0.2">
      <c r="A270" s="303">
        <v>269</v>
      </c>
      <c r="B270" s="218" t="s">
        <v>652</v>
      </c>
      <c r="D270" s="156" t="s">
        <v>653</v>
      </c>
    </row>
    <row r="271" spans="1:4" x14ac:dyDescent="0.2">
      <c r="A271" s="303">
        <v>270</v>
      </c>
      <c r="B271" s="219"/>
      <c r="D271" s="156" t="s">
        <v>654</v>
      </c>
    </row>
    <row r="272" spans="1:4" ht="36.75" x14ac:dyDescent="0.2">
      <c r="A272" s="303">
        <v>271</v>
      </c>
      <c r="B272" s="203" t="s">
        <v>655</v>
      </c>
      <c r="D272" s="156" t="s">
        <v>656</v>
      </c>
    </row>
    <row r="273" spans="1:4" ht="51" x14ac:dyDescent="0.2">
      <c r="A273" s="303">
        <v>272</v>
      </c>
      <c r="B273" s="218" t="s">
        <v>657</v>
      </c>
      <c r="D273" s="156" t="s">
        <v>658</v>
      </c>
    </row>
    <row r="274" spans="1:4" x14ac:dyDescent="0.2">
      <c r="A274" s="303">
        <v>273</v>
      </c>
      <c r="B274" s="218" t="s">
        <v>659</v>
      </c>
      <c r="D274" s="156" t="s">
        <v>660</v>
      </c>
    </row>
    <row r="275" spans="1:4" ht="13.5" thickBot="1" x14ac:dyDescent="0.25">
      <c r="A275" s="303">
        <v>274</v>
      </c>
      <c r="B275" s="203" t="s">
        <v>661</v>
      </c>
      <c r="D275" s="156" t="s">
        <v>662</v>
      </c>
    </row>
    <row r="276" spans="1:4" x14ac:dyDescent="0.2">
      <c r="A276" s="303">
        <v>275</v>
      </c>
      <c r="B276" s="236" t="s">
        <v>663</v>
      </c>
      <c r="D276" s="156" t="s">
        <v>664</v>
      </c>
    </row>
    <row r="277" spans="1:4" x14ac:dyDescent="0.2">
      <c r="A277" s="415">
        <v>276</v>
      </c>
      <c r="B277" s="437" t="s">
        <v>665</v>
      </c>
      <c r="D277" s="162" t="s">
        <v>666</v>
      </c>
    </row>
    <row r="278" spans="1:4" x14ac:dyDescent="0.2">
      <c r="A278" s="303">
        <v>277</v>
      </c>
      <c r="B278" s="227" t="s">
        <v>667</v>
      </c>
      <c r="D278" s="156" t="s">
        <v>668</v>
      </c>
    </row>
    <row r="279" spans="1:4" x14ac:dyDescent="0.2">
      <c r="A279" s="303">
        <v>278</v>
      </c>
      <c r="B279" s="237" t="s">
        <v>669</v>
      </c>
      <c r="D279" s="156" t="s">
        <v>670</v>
      </c>
    </row>
    <row r="280" spans="1:4" ht="26.25" thickBot="1" x14ac:dyDescent="0.25">
      <c r="A280" s="303">
        <v>279</v>
      </c>
      <c r="B280" s="238" t="s">
        <v>671</v>
      </c>
      <c r="D280" s="156" t="s">
        <v>672</v>
      </c>
    </row>
    <row r="281" spans="1:4" ht="25.5" x14ac:dyDescent="0.2">
      <c r="A281" s="303">
        <v>280</v>
      </c>
      <c r="B281" s="239" t="s">
        <v>673</v>
      </c>
      <c r="D281" s="156" t="s">
        <v>674</v>
      </c>
    </row>
    <row r="282" spans="1:4" x14ac:dyDescent="0.2">
      <c r="A282" s="303">
        <v>281</v>
      </c>
      <c r="B282" s="203" t="s">
        <v>675</v>
      </c>
      <c r="D282" s="156" t="s">
        <v>676</v>
      </c>
    </row>
    <row r="283" spans="1:4" ht="26.25" thickBot="1" x14ac:dyDescent="0.25">
      <c r="A283" s="303">
        <v>282</v>
      </c>
      <c r="B283" s="240" t="s">
        <v>677</v>
      </c>
      <c r="D283" s="156" t="s">
        <v>678</v>
      </c>
    </row>
    <row r="284" spans="1:4" ht="13.5" thickBot="1" x14ac:dyDescent="0.25">
      <c r="A284" s="303">
        <v>283</v>
      </c>
      <c r="B284" s="210" t="s">
        <v>679</v>
      </c>
      <c r="D284" s="156" t="s">
        <v>680</v>
      </c>
    </row>
    <row r="285" spans="1:4" ht="76.5" x14ac:dyDescent="0.2">
      <c r="A285" s="303">
        <v>284</v>
      </c>
      <c r="B285" s="241" t="s">
        <v>681</v>
      </c>
    </row>
    <row r="286" spans="1:4" x14ac:dyDescent="0.2">
      <c r="A286" s="303">
        <v>285</v>
      </c>
      <c r="B286" s="203" t="s">
        <v>682</v>
      </c>
      <c r="D286" s="156" t="s">
        <v>683</v>
      </c>
    </row>
    <row r="287" spans="1:4" ht="102" x14ac:dyDescent="0.2">
      <c r="A287" s="303">
        <v>286</v>
      </c>
      <c r="B287" s="242" t="s">
        <v>684</v>
      </c>
    </row>
    <row r="288" spans="1:4" x14ac:dyDescent="0.2">
      <c r="A288" s="303">
        <v>287</v>
      </c>
      <c r="B288" s="243" t="s">
        <v>685</v>
      </c>
    </row>
    <row r="289" spans="1:4" x14ac:dyDescent="0.2">
      <c r="A289" s="303">
        <v>288</v>
      </c>
      <c r="B289" s="242" t="s">
        <v>686</v>
      </c>
      <c r="D289" s="156" t="s">
        <v>687</v>
      </c>
    </row>
    <row r="290" spans="1:4" x14ac:dyDescent="0.2">
      <c r="A290" s="303">
        <v>289</v>
      </c>
      <c r="B290" s="244" t="s">
        <v>688</v>
      </c>
    </row>
    <row r="291" spans="1:4" ht="25.5" x14ac:dyDescent="0.2">
      <c r="A291" s="303">
        <v>290</v>
      </c>
      <c r="B291" s="244" t="s">
        <v>689</v>
      </c>
    </row>
    <row r="292" spans="1:4" ht="51" x14ac:dyDescent="0.2">
      <c r="A292" s="303">
        <v>291</v>
      </c>
      <c r="B292" s="244" t="s">
        <v>690</v>
      </c>
      <c r="D292" s="156" t="s">
        <v>691</v>
      </c>
    </row>
    <row r="293" spans="1:4" ht="51" x14ac:dyDescent="0.2">
      <c r="A293" s="303"/>
      <c r="B293" s="244" t="s">
        <v>692</v>
      </c>
    </row>
    <row r="294" spans="1:4" ht="114.75" x14ac:dyDescent="0.2">
      <c r="A294" s="303">
        <v>292</v>
      </c>
      <c r="B294" s="242" t="s">
        <v>693</v>
      </c>
    </row>
    <row r="295" spans="1:4" ht="25.5" x14ac:dyDescent="0.2">
      <c r="A295" s="303">
        <v>293</v>
      </c>
      <c r="B295" s="242" t="s">
        <v>694</v>
      </c>
      <c r="D295" s="156" t="s">
        <v>695</v>
      </c>
    </row>
    <row r="296" spans="1:4" ht="38.25" x14ac:dyDescent="0.2">
      <c r="A296" s="303">
        <v>294</v>
      </c>
      <c r="B296" s="242" t="s">
        <v>696</v>
      </c>
    </row>
    <row r="297" spans="1:4" ht="38.25" x14ac:dyDescent="0.2">
      <c r="A297" s="303">
        <v>295</v>
      </c>
      <c r="B297" s="242" t="s">
        <v>697</v>
      </c>
      <c r="D297" s="156" t="s">
        <v>698</v>
      </c>
    </row>
    <row r="298" spans="1:4" ht="38.25" x14ac:dyDescent="0.2">
      <c r="A298" s="303">
        <v>296</v>
      </c>
      <c r="B298" s="242" t="s">
        <v>699</v>
      </c>
    </row>
    <row r="299" spans="1:4" x14ac:dyDescent="0.2">
      <c r="A299" s="303">
        <v>297</v>
      </c>
      <c r="B299" s="203" t="s">
        <v>700</v>
      </c>
      <c r="D299" s="156" t="s">
        <v>701</v>
      </c>
    </row>
    <row r="300" spans="1:4" ht="140.25" x14ac:dyDescent="0.2">
      <c r="A300" s="303">
        <v>298</v>
      </c>
      <c r="B300" s="242" t="s">
        <v>702</v>
      </c>
    </row>
    <row r="301" spans="1:4" x14ac:dyDescent="0.2">
      <c r="A301" s="303">
        <v>299</v>
      </c>
      <c r="B301" s="203" t="s">
        <v>703</v>
      </c>
      <c r="D301" s="156" t="s">
        <v>704</v>
      </c>
    </row>
    <row r="302" spans="1:4" x14ac:dyDescent="0.2">
      <c r="A302" s="303">
        <v>300</v>
      </c>
      <c r="B302" s="245" t="s">
        <v>705</v>
      </c>
    </row>
    <row r="303" spans="1:4" ht="51" x14ac:dyDescent="0.2">
      <c r="A303" s="303">
        <v>301</v>
      </c>
      <c r="B303" s="218" t="s">
        <v>706</v>
      </c>
    </row>
    <row r="304" spans="1:4" ht="51.75" thickBot="1" x14ac:dyDescent="0.25">
      <c r="A304" s="303">
        <v>302</v>
      </c>
      <c r="B304" s="246" t="s">
        <v>707</v>
      </c>
      <c r="D304" s="156" t="s">
        <v>708</v>
      </c>
    </row>
    <row r="305" spans="1:4" ht="39" thickBot="1" x14ac:dyDescent="0.25">
      <c r="A305" s="303">
        <v>303</v>
      </c>
      <c r="B305" s="247" t="s">
        <v>709</v>
      </c>
      <c r="D305" s="156" t="s">
        <v>710</v>
      </c>
    </row>
    <row r="306" spans="1:4" x14ac:dyDescent="0.2">
      <c r="A306" s="303">
        <v>304</v>
      </c>
      <c r="B306" s="248" t="s">
        <v>711</v>
      </c>
      <c r="D306" s="156" t="s">
        <v>712</v>
      </c>
    </row>
    <row r="307" spans="1:4" ht="76.5" x14ac:dyDescent="0.2">
      <c r="A307" s="303">
        <v>305</v>
      </c>
      <c r="B307" s="218" t="s">
        <v>713</v>
      </c>
      <c r="D307" s="156" t="s">
        <v>714</v>
      </c>
    </row>
    <row r="308" spans="1:4" ht="38.25" x14ac:dyDescent="0.2">
      <c r="A308" s="303">
        <v>306</v>
      </c>
      <c r="B308" s="249" t="s">
        <v>715</v>
      </c>
    </row>
    <row r="309" spans="1:4" ht="25.5" x14ac:dyDescent="0.2">
      <c r="A309" s="303">
        <v>307</v>
      </c>
      <c r="B309" s="242" t="s">
        <v>716</v>
      </c>
    </row>
    <row r="310" spans="1:4" ht="25.5" x14ac:dyDescent="0.2">
      <c r="A310" s="303">
        <v>308</v>
      </c>
      <c r="B310" s="242" t="s">
        <v>717</v>
      </c>
    </row>
    <row r="311" spans="1:4" ht="25.5" x14ac:dyDescent="0.2">
      <c r="A311" s="303">
        <v>309</v>
      </c>
      <c r="B311" s="242" t="s">
        <v>718</v>
      </c>
      <c r="D311" s="156" t="s">
        <v>719</v>
      </c>
    </row>
    <row r="312" spans="1:4" ht="25.5" x14ac:dyDescent="0.2">
      <c r="A312" s="303">
        <v>310</v>
      </c>
      <c r="B312" s="249" t="s">
        <v>720</v>
      </c>
      <c r="D312" s="156" t="s">
        <v>721</v>
      </c>
    </row>
    <row r="313" spans="1:4" ht="25.5" x14ac:dyDescent="0.2">
      <c r="A313" s="303">
        <v>311</v>
      </c>
      <c r="B313" s="249" t="s">
        <v>722</v>
      </c>
      <c r="D313" s="156" t="s">
        <v>723</v>
      </c>
    </row>
    <row r="314" spans="1:4" ht="13.5" thickBot="1" x14ac:dyDescent="0.25">
      <c r="A314" s="303">
        <v>312</v>
      </c>
      <c r="B314" s="250" t="s">
        <v>724</v>
      </c>
      <c r="D314" s="156" t="s">
        <v>725</v>
      </c>
    </row>
    <row r="315" spans="1:4" ht="25.5" x14ac:dyDescent="0.2">
      <c r="A315" s="303">
        <v>313</v>
      </c>
      <c r="B315" s="248" t="s">
        <v>726</v>
      </c>
      <c r="D315" s="156" t="s">
        <v>727</v>
      </c>
    </row>
    <row r="316" spans="1:4" ht="76.5" x14ac:dyDescent="0.2">
      <c r="A316" s="303">
        <v>314</v>
      </c>
      <c r="B316" s="251" t="s">
        <v>728</v>
      </c>
      <c r="D316" s="156" t="s">
        <v>729</v>
      </c>
    </row>
    <row r="317" spans="1:4" ht="38.25" x14ac:dyDescent="0.2">
      <c r="A317" s="303">
        <v>315</v>
      </c>
      <c r="B317" s="249" t="s">
        <v>730</v>
      </c>
      <c r="D317" s="156" t="s">
        <v>731</v>
      </c>
    </row>
    <row r="318" spans="1:4" ht="39" thickBot="1" x14ac:dyDescent="0.25">
      <c r="A318" s="303">
        <v>316</v>
      </c>
      <c r="B318" s="252" t="s">
        <v>732</v>
      </c>
      <c r="D318" s="156" t="s">
        <v>733</v>
      </c>
    </row>
    <row r="319" spans="1:4" ht="25.5" x14ac:dyDescent="0.2">
      <c r="A319" s="303">
        <v>317</v>
      </c>
      <c r="B319" s="248" t="s">
        <v>734</v>
      </c>
    </row>
    <row r="320" spans="1:4" ht="25.5" x14ac:dyDescent="0.2">
      <c r="A320" s="303">
        <v>318</v>
      </c>
      <c r="B320" s="218" t="s">
        <v>735</v>
      </c>
    </row>
    <row r="321" spans="1:4" ht="38.25" x14ac:dyDescent="0.2">
      <c r="A321" s="303">
        <v>319</v>
      </c>
      <c r="B321" s="249" t="s">
        <v>736</v>
      </c>
    </row>
    <row r="322" spans="1:4" x14ac:dyDescent="0.2">
      <c r="A322" s="303">
        <v>320</v>
      </c>
      <c r="B322" s="249" t="s">
        <v>737</v>
      </c>
      <c r="D322" s="156" t="s">
        <v>738</v>
      </c>
    </row>
    <row r="323" spans="1:4" ht="26.25" thickBot="1" x14ac:dyDescent="0.25">
      <c r="A323" s="303">
        <v>321</v>
      </c>
      <c r="B323" s="252" t="s">
        <v>739</v>
      </c>
      <c r="D323" s="156" t="s">
        <v>740</v>
      </c>
    </row>
    <row r="324" spans="1:4" x14ac:dyDescent="0.2">
      <c r="A324" s="303">
        <v>322</v>
      </c>
      <c r="B324" s="253" t="s">
        <v>741</v>
      </c>
      <c r="D324" s="156" t="s">
        <v>742</v>
      </c>
    </row>
    <row r="325" spans="1:4" ht="89.25" x14ac:dyDescent="0.2">
      <c r="A325" s="303">
        <v>323</v>
      </c>
      <c r="B325" s="218" t="s">
        <v>743</v>
      </c>
    </row>
    <row r="326" spans="1:4" ht="25.5" x14ac:dyDescent="0.2">
      <c r="A326" s="303">
        <v>324</v>
      </c>
      <c r="B326" s="249" t="s">
        <v>744</v>
      </c>
    </row>
    <row r="327" spans="1:4" ht="25.5" x14ac:dyDescent="0.2">
      <c r="A327" s="303">
        <v>325</v>
      </c>
      <c r="B327" s="249" t="s">
        <v>745</v>
      </c>
      <c r="D327" s="156" t="s">
        <v>746</v>
      </c>
    </row>
    <row r="328" spans="1:4" ht="25.5" x14ac:dyDescent="0.2">
      <c r="A328" s="303">
        <v>326</v>
      </c>
      <c r="B328" s="249" t="s">
        <v>747</v>
      </c>
      <c r="D328" s="156" t="s">
        <v>748</v>
      </c>
    </row>
    <row r="329" spans="1:4" ht="13.5" thickBot="1" x14ac:dyDescent="0.25">
      <c r="A329" s="303">
        <v>327</v>
      </c>
      <c r="B329" s="252" t="s">
        <v>749</v>
      </c>
      <c r="D329" s="156" t="s">
        <v>750</v>
      </c>
    </row>
    <row r="330" spans="1:4" x14ac:dyDescent="0.2">
      <c r="A330" s="303">
        <v>328</v>
      </c>
      <c r="B330" s="203" t="s">
        <v>751</v>
      </c>
      <c r="D330" s="156" t="s">
        <v>752</v>
      </c>
    </row>
    <row r="331" spans="1:4" x14ac:dyDescent="0.2">
      <c r="A331" s="303">
        <v>329</v>
      </c>
      <c r="B331" s="203" t="s">
        <v>753</v>
      </c>
      <c r="D331" s="156" t="s">
        <v>754</v>
      </c>
    </row>
    <row r="332" spans="1:4" ht="38.25" x14ac:dyDescent="0.2">
      <c r="A332" s="303">
        <v>330</v>
      </c>
      <c r="B332" s="203" t="s">
        <v>755</v>
      </c>
      <c r="D332" s="156" t="s">
        <v>756</v>
      </c>
    </row>
    <row r="333" spans="1:4" ht="51" x14ac:dyDescent="0.2">
      <c r="A333" s="303">
        <v>331</v>
      </c>
      <c r="B333" s="218" t="s">
        <v>757</v>
      </c>
      <c r="D333" s="156" t="s">
        <v>758</v>
      </c>
    </row>
    <row r="334" spans="1:4" ht="38.25" x14ac:dyDescent="0.2">
      <c r="A334" s="303">
        <v>332</v>
      </c>
      <c r="B334" s="218" t="s">
        <v>759</v>
      </c>
      <c r="D334" s="156" t="s">
        <v>760</v>
      </c>
    </row>
    <row r="335" spans="1:4" ht="25.5" x14ac:dyDescent="0.2">
      <c r="A335" s="303">
        <v>333</v>
      </c>
      <c r="B335" s="203" t="s">
        <v>761</v>
      </c>
      <c r="D335" s="156" t="s">
        <v>762</v>
      </c>
    </row>
    <row r="336" spans="1:4" ht="51" x14ac:dyDescent="0.2">
      <c r="A336" s="303">
        <v>334</v>
      </c>
      <c r="B336" s="218" t="s">
        <v>763</v>
      </c>
    </row>
    <row r="337" spans="1:4" ht="89.25" x14ac:dyDescent="0.2">
      <c r="A337" s="303">
        <v>335</v>
      </c>
      <c r="B337" s="218" t="s">
        <v>764</v>
      </c>
    </row>
    <row r="338" spans="1:4" x14ac:dyDescent="0.2">
      <c r="A338" s="303">
        <v>336</v>
      </c>
      <c r="B338" s="218" t="s">
        <v>765</v>
      </c>
      <c r="D338" s="156" t="s">
        <v>766</v>
      </c>
    </row>
    <row r="339" spans="1:4" x14ac:dyDescent="0.2">
      <c r="A339" s="303">
        <v>337</v>
      </c>
      <c r="B339" s="311" t="s">
        <v>767</v>
      </c>
      <c r="D339" s="156" t="s">
        <v>768</v>
      </c>
    </row>
    <row r="340" spans="1:4" x14ac:dyDescent="0.2">
      <c r="A340" s="303"/>
      <c r="B340" s="40" t="s">
        <v>769</v>
      </c>
    </row>
    <row r="341" spans="1:4" x14ac:dyDescent="0.2">
      <c r="A341" s="303">
        <v>338</v>
      </c>
      <c r="B341" s="311" t="s">
        <v>770</v>
      </c>
      <c r="D341" s="156" t="s">
        <v>771</v>
      </c>
    </row>
    <row r="342" spans="1:4" x14ac:dyDescent="0.2">
      <c r="A342" s="303">
        <v>339</v>
      </c>
      <c r="B342" s="311" t="s">
        <v>772</v>
      </c>
      <c r="D342" s="156" t="s">
        <v>773</v>
      </c>
    </row>
    <row r="343" spans="1:4" x14ac:dyDescent="0.2">
      <c r="A343" s="303">
        <v>340</v>
      </c>
      <c r="B343" s="311" t="s">
        <v>774</v>
      </c>
      <c r="D343" s="156" t="s">
        <v>775</v>
      </c>
    </row>
    <row r="344" spans="1:4" x14ac:dyDescent="0.2">
      <c r="A344" s="303">
        <v>341</v>
      </c>
      <c r="B344" s="311" t="s">
        <v>776</v>
      </c>
      <c r="D344" s="156" t="s">
        <v>777</v>
      </c>
    </row>
    <row r="345" spans="1:4" x14ac:dyDescent="0.2">
      <c r="A345" s="303">
        <v>342</v>
      </c>
      <c r="B345" s="311" t="s">
        <v>778</v>
      </c>
      <c r="D345" s="156" t="s">
        <v>779</v>
      </c>
    </row>
    <row r="346" spans="1:4" x14ac:dyDescent="0.2">
      <c r="A346" s="303">
        <v>343</v>
      </c>
      <c r="B346" s="311" t="s">
        <v>780</v>
      </c>
      <c r="D346" s="156" t="s">
        <v>781</v>
      </c>
    </row>
    <row r="347" spans="1:4" x14ac:dyDescent="0.2">
      <c r="A347" s="303">
        <v>344</v>
      </c>
      <c r="B347" s="311" t="s">
        <v>782</v>
      </c>
      <c r="D347" s="156" t="s">
        <v>783</v>
      </c>
    </row>
    <row r="348" spans="1:4" x14ac:dyDescent="0.2">
      <c r="A348" s="303">
        <v>345</v>
      </c>
      <c r="B348" s="311" t="s">
        <v>784</v>
      </c>
      <c r="D348" s="156" t="s">
        <v>785</v>
      </c>
    </row>
    <row r="349" spans="1:4" x14ac:dyDescent="0.2">
      <c r="A349" s="303">
        <v>346</v>
      </c>
      <c r="B349" s="311" t="s">
        <v>786</v>
      </c>
      <c r="D349" s="156" t="s">
        <v>787</v>
      </c>
    </row>
    <row r="350" spans="1:4" x14ac:dyDescent="0.2">
      <c r="A350" s="303">
        <v>347</v>
      </c>
      <c r="B350" s="311" t="s">
        <v>788</v>
      </c>
      <c r="D350" s="156" t="s">
        <v>789</v>
      </c>
    </row>
    <row r="351" spans="1:4" x14ac:dyDescent="0.2">
      <c r="A351" s="303">
        <v>348</v>
      </c>
      <c r="B351" s="311" t="s">
        <v>790</v>
      </c>
      <c r="D351" s="156" t="s">
        <v>791</v>
      </c>
    </row>
    <row r="352" spans="1:4" x14ac:dyDescent="0.2">
      <c r="A352" s="303">
        <v>349</v>
      </c>
      <c r="B352" s="311" t="s">
        <v>792</v>
      </c>
      <c r="D352" s="156" t="s">
        <v>793</v>
      </c>
    </row>
    <row r="353" spans="1:4" x14ac:dyDescent="0.2">
      <c r="A353" s="303">
        <v>350</v>
      </c>
      <c r="B353" s="311" t="s">
        <v>794</v>
      </c>
      <c r="D353" s="156" t="s">
        <v>795</v>
      </c>
    </row>
    <row r="354" spans="1:4" x14ac:dyDescent="0.2">
      <c r="A354" s="303">
        <v>351</v>
      </c>
      <c r="B354" s="311" t="s">
        <v>796</v>
      </c>
      <c r="D354" s="156" t="s">
        <v>797</v>
      </c>
    </row>
    <row r="355" spans="1:4" x14ac:dyDescent="0.2">
      <c r="A355" s="303">
        <v>352</v>
      </c>
      <c r="B355" s="311" t="s">
        <v>798</v>
      </c>
      <c r="D355" s="156" t="s">
        <v>799</v>
      </c>
    </row>
    <row r="356" spans="1:4" x14ac:dyDescent="0.2">
      <c r="A356" s="303">
        <v>353</v>
      </c>
      <c r="B356" s="311" t="s">
        <v>800</v>
      </c>
      <c r="D356" s="156" t="s">
        <v>801</v>
      </c>
    </row>
    <row r="357" spans="1:4" x14ac:dyDescent="0.2">
      <c r="A357" s="303">
        <v>354</v>
      </c>
      <c r="B357" s="311" t="s">
        <v>802</v>
      </c>
      <c r="D357" s="156" t="s">
        <v>803</v>
      </c>
    </row>
    <row r="358" spans="1:4" x14ac:dyDescent="0.2">
      <c r="A358" s="303">
        <v>355</v>
      </c>
      <c r="B358" s="311" t="s">
        <v>804</v>
      </c>
      <c r="D358" s="156" t="s">
        <v>805</v>
      </c>
    </row>
    <row r="359" spans="1:4" x14ac:dyDescent="0.2">
      <c r="A359" s="303">
        <v>356</v>
      </c>
      <c r="B359" s="311" t="s">
        <v>806</v>
      </c>
      <c r="D359" s="156" t="s">
        <v>807</v>
      </c>
    </row>
    <row r="360" spans="1:4" x14ac:dyDescent="0.2">
      <c r="A360" s="303">
        <v>357</v>
      </c>
      <c r="B360" s="311" t="s">
        <v>808</v>
      </c>
      <c r="D360" s="156" t="s">
        <v>809</v>
      </c>
    </row>
    <row r="361" spans="1:4" x14ac:dyDescent="0.2">
      <c r="A361" s="303">
        <v>358</v>
      </c>
      <c r="B361" s="311" t="s">
        <v>810</v>
      </c>
      <c r="D361" s="156" t="s">
        <v>811</v>
      </c>
    </row>
    <row r="362" spans="1:4" x14ac:dyDescent="0.2">
      <c r="A362" s="303">
        <v>359</v>
      </c>
      <c r="B362" s="255" t="s">
        <v>812</v>
      </c>
      <c r="D362" s="156" t="s">
        <v>813</v>
      </c>
    </row>
    <row r="363" spans="1:4" x14ac:dyDescent="0.2">
      <c r="A363" s="303">
        <v>360</v>
      </c>
      <c r="B363" s="311" t="s">
        <v>814</v>
      </c>
      <c r="D363" s="156" t="s">
        <v>815</v>
      </c>
    </row>
    <row r="364" spans="1:4" x14ac:dyDescent="0.2">
      <c r="A364" s="303">
        <v>361</v>
      </c>
      <c r="B364" s="311" t="s">
        <v>816</v>
      </c>
      <c r="D364" s="156" t="s">
        <v>817</v>
      </c>
    </row>
    <row r="365" spans="1:4" x14ac:dyDescent="0.2">
      <c r="A365" s="303">
        <v>362</v>
      </c>
      <c r="B365" s="311" t="s">
        <v>818</v>
      </c>
      <c r="D365" s="156" t="s">
        <v>819</v>
      </c>
    </row>
    <row r="366" spans="1:4" x14ac:dyDescent="0.2">
      <c r="A366" s="303">
        <v>363</v>
      </c>
      <c r="B366" s="311" t="s">
        <v>820</v>
      </c>
      <c r="D366" s="156" t="s">
        <v>821</v>
      </c>
    </row>
    <row r="367" spans="1:4" x14ac:dyDescent="0.2">
      <c r="A367" s="303">
        <v>364</v>
      </c>
      <c r="B367" s="311" t="s">
        <v>822</v>
      </c>
      <c r="D367" s="156" t="s">
        <v>823</v>
      </c>
    </row>
    <row r="368" spans="1:4" x14ac:dyDescent="0.2">
      <c r="A368" s="303">
        <v>365</v>
      </c>
      <c r="B368" s="311" t="s">
        <v>824</v>
      </c>
      <c r="D368" s="156" t="s">
        <v>825</v>
      </c>
    </row>
    <row r="369" spans="1:6" x14ac:dyDescent="0.2">
      <c r="A369" s="303">
        <v>366</v>
      </c>
      <c r="B369" s="255" t="s">
        <v>826</v>
      </c>
      <c r="D369" s="156" t="s">
        <v>827</v>
      </c>
    </row>
    <row r="370" spans="1:6" x14ac:dyDescent="0.2">
      <c r="A370" s="303">
        <v>367</v>
      </c>
      <c r="B370" s="311" t="s">
        <v>828</v>
      </c>
      <c r="D370" s="156" t="s">
        <v>829</v>
      </c>
    </row>
    <row r="371" spans="1:6" x14ac:dyDescent="0.2">
      <c r="A371" s="303">
        <v>368</v>
      </c>
      <c r="B371" s="363" t="s">
        <v>826</v>
      </c>
      <c r="D371" s="156" t="s">
        <v>830</v>
      </c>
    </row>
    <row r="372" spans="1:6" x14ac:dyDescent="0.2">
      <c r="A372" s="303">
        <v>369</v>
      </c>
      <c r="B372" s="311" t="s">
        <v>831</v>
      </c>
      <c r="D372" s="156" t="s">
        <v>832</v>
      </c>
    </row>
    <row r="373" spans="1:6" x14ac:dyDescent="0.2">
      <c r="A373" s="303">
        <v>370</v>
      </c>
      <c r="B373" s="255" t="s">
        <v>833</v>
      </c>
      <c r="D373" s="156" t="s">
        <v>834</v>
      </c>
    </row>
    <row r="374" spans="1:6" x14ac:dyDescent="0.2">
      <c r="A374" s="303">
        <v>371</v>
      </c>
      <c r="B374" s="255" t="s">
        <v>835</v>
      </c>
      <c r="D374" s="156" t="s">
        <v>836</v>
      </c>
    </row>
    <row r="375" spans="1:6" x14ac:dyDescent="0.2">
      <c r="A375" s="303">
        <v>372</v>
      </c>
      <c r="B375" s="311" t="s">
        <v>837</v>
      </c>
    </row>
    <row r="376" spans="1:6" x14ac:dyDescent="0.2">
      <c r="A376" s="303">
        <v>373</v>
      </c>
      <c r="B376" s="311" t="s">
        <v>838</v>
      </c>
    </row>
    <row r="377" spans="1:6" x14ac:dyDescent="0.2">
      <c r="A377" s="303">
        <v>374</v>
      </c>
      <c r="B377" s="311" t="s">
        <v>839</v>
      </c>
      <c r="D377" s="156" t="s">
        <v>840</v>
      </c>
    </row>
    <row r="378" spans="1:6" x14ac:dyDescent="0.2">
      <c r="A378" s="303">
        <v>375</v>
      </c>
      <c r="B378" s="311" t="s">
        <v>841</v>
      </c>
      <c r="D378" s="156" t="s">
        <v>842</v>
      </c>
    </row>
    <row r="379" spans="1:6" x14ac:dyDescent="0.2">
      <c r="A379" s="303">
        <v>376</v>
      </c>
      <c r="B379" s="311" t="s">
        <v>843</v>
      </c>
      <c r="D379" s="156" t="s">
        <v>844</v>
      </c>
    </row>
    <row r="380" spans="1:6" x14ac:dyDescent="0.2">
      <c r="A380" s="303">
        <v>377</v>
      </c>
      <c r="B380" s="255" t="s">
        <v>845</v>
      </c>
      <c r="D380" s="156" t="s">
        <v>846</v>
      </c>
    </row>
    <row r="381" spans="1:6" x14ac:dyDescent="0.2">
      <c r="A381" s="303">
        <v>378</v>
      </c>
      <c r="B381" s="442" t="s">
        <v>8</v>
      </c>
      <c r="D381" s="156" t="s">
        <v>847</v>
      </c>
    </row>
    <row r="382" spans="1:6" ht="25.5" x14ac:dyDescent="0.2">
      <c r="A382" s="303">
        <v>379</v>
      </c>
      <c r="B382" s="311" t="s">
        <v>848</v>
      </c>
      <c r="D382" s="156" t="s">
        <v>849</v>
      </c>
    </row>
    <row r="383" spans="1:6" ht="25.5" x14ac:dyDescent="0.2">
      <c r="A383" s="303">
        <v>380</v>
      </c>
      <c r="B383" s="311" t="s">
        <v>850</v>
      </c>
      <c r="D383" s="156" t="s">
        <v>851</v>
      </c>
    </row>
    <row r="384" spans="1:6" ht="25.5" x14ac:dyDescent="0.2">
      <c r="A384" s="303">
        <v>381</v>
      </c>
      <c r="B384" s="515" t="s">
        <v>852</v>
      </c>
      <c r="D384" s="156" t="s">
        <v>853</v>
      </c>
      <c r="F384" s="395" t="s">
        <v>854</v>
      </c>
    </row>
    <row r="385" spans="1:4" ht="41.25" x14ac:dyDescent="0.2">
      <c r="A385" s="303"/>
      <c r="B385" s="502" t="s">
        <v>855</v>
      </c>
    </row>
    <row r="386" spans="1:4" x14ac:dyDescent="0.2">
      <c r="A386" s="303">
        <v>382</v>
      </c>
      <c r="B386" s="311" t="s">
        <v>856</v>
      </c>
      <c r="D386" s="156" t="s">
        <v>857</v>
      </c>
    </row>
    <row r="387" spans="1:4" x14ac:dyDescent="0.2">
      <c r="A387" s="303">
        <v>383</v>
      </c>
      <c r="B387" s="362" t="s">
        <v>858</v>
      </c>
      <c r="D387" s="156" t="s">
        <v>859</v>
      </c>
    </row>
    <row r="388" spans="1:4" x14ac:dyDescent="0.2">
      <c r="A388" s="303">
        <v>384</v>
      </c>
      <c r="B388" s="312" t="s">
        <v>860</v>
      </c>
    </row>
    <row r="389" spans="1:4" x14ac:dyDescent="0.2">
      <c r="A389" s="303">
        <v>385</v>
      </c>
      <c r="B389" s="313" t="s">
        <v>861</v>
      </c>
      <c r="D389" s="156" t="s">
        <v>862</v>
      </c>
    </row>
    <row r="390" spans="1:4" ht="23.25" x14ac:dyDescent="0.2">
      <c r="A390" s="303">
        <v>386</v>
      </c>
      <c r="B390" s="314" t="s">
        <v>863</v>
      </c>
      <c r="D390" s="156" t="s">
        <v>864</v>
      </c>
    </row>
    <row r="391" spans="1:4" x14ac:dyDescent="0.2">
      <c r="A391" s="303">
        <v>387</v>
      </c>
      <c r="B391" s="254" t="s">
        <v>865</v>
      </c>
      <c r="D391" s="156" t="s">
        <v>866</v>
      </c>
    </row>
    <row r="392" spans="1:4" x14ac:dyDescent="0.2">
      <c r="A392" s="303">
        <v>388</v>
      </c>
      <c r="B392" s="256" t="s">
        <v>867</v>
      </c>
      <c r="D392" s="156" t="s">
        <v>868</v>
      </c>
    </row>
    <row r="393" spans="1:4" x14ac:dyDescent="0.2">
      <c r="A393" s="303">
        <v>389</v>
      </c>
      <c r="B393" s="315" t="s">
        <v>64</v>
      </c>
      <c r="D393" s="156" t="s">
        <v>869</v>
      </c>
    </row>
    <row r="394" spans="1:4" x14ac:dyDescent="0.2">
      <c r="A394" s="303">
        <v>390</v>
      </c>
      <c r="B394" s="257" t="s">
        <v>870</v>
      </c>
      <c r="D394" s="156" t="s">
        <v>871</v>
      </c>
    </row>
    <row r="395" spans="1:4" x14ac:dyDescent="0.2">
      <c r="A395" s="303">
        <v>391</v>
      </c>
      <c r="B395" s="258" t="s">
        <v>872</v>
      </c>
      <c r="D395" s="156" t="s">
        <v>873</v>
      </c>
    </row>
    <row r="396" spans="1:4" x14ac:dyDescent="0.2">
      <c r="A396" s="303"/>
      <c r="B396" s="256" t="s">
        <v>874</v>
      </c>
    </row>
    <row r="397" spans="1:4" x14ac:dyDescent="0.2">
      <c r="A397" s="303"/>
      <c r="B397" s="315" t="s">
        <v>64</v>
      </c>
    </row>
    <row r="398" spans="1:4" x14ac:dyDescent="0.2">
      <c r="A398" s="303"/>
      <c r="B398" s="257" t="s">
        <v>870</v>
      </c>
    </row>
    <row r="399" spans="1:4" x14ac:dyDescent="0.2">
      <c r="A399" s="303"/>
      <c r="B399" s="516"/>
    </row>
    <row r="400" spans="1:4" x14ac:dyDescent="0.2">
      <c r="A400" s="303">
        <v>392</v>
      </c>
      <c r="B400" s="311" t="s">
        <v>875</v>
      </c>
      <c r="D400" s="156" t="s">
        <v>876</v>
      </c>
    </row>
    <row r="401" spans="1:4" ht="38.25" x14ac:dyDescent="0.2">
      <c r="A401" s="303">
        <v>393</v>
      </c>
      <c r="B401" s="218" t="s">
        <v>877</v>
      </c>
      <c r="D401" s="156" t="s">
        <v>878</v>
      </c>
    </row>
    <row r="402" spans="1:4" x14ac:dyDescent="0.2">
      <c r="A402" s="414"/>
      <c r="B402" s="259" t="s">
        <v>879</v>
      </c>
    </row>
    <row r="403" spans="1:4" s="297" customFormat="1" x14ac:dyDescent="0.2">
      <c r="A403" s="304" t="s">
        <v>880</v>
      </c>
      <c r="B403" s="304" t="s">
        <v>881</v>
      </c>
      <c r="C403" s="304"/>
      <c r="D403" s="304"/>
    </row>
    <row r="404" spans="1:4" ht="63.75" x14ac:dyDescent="0.2">
      <c r="A404" s="305">
        <v>500</v>
      </c>
      <c r="B404" s="562" t="s">
        <v>882</v>
      </c>
      <c r="D404" s="323" t="s">
        <v>883</v>
      </c>
    </row>
    <row r="405" spans="1:4" x14ac:dyDescent="0.2">
      <c r="A405" s="307">
        <v>501</v>
      </c>
      <c r="B405" s="316" t="s">
        <v>884</v>
      </c>
      <c r="D405" s="323" t="s">
        <v>885</v>
      </c>
    </row>
    <row r="406" spans="1:4" ht="38.25" x14ac:dyDescent="0.2">
      <c r="A406" s="307">
        <v>502</v>
      </c>
      <c r="B406" s="562" t="s">
        <v>886</v>
      </c>
      <c r="D406" s="323" t="s">
        <v>887</v>
      </c>
    </row>
    <row r="407" spans="1:4" x14ac:dyDescent="0.2">
      <c r="A407" s="307">
        <v>503</v>
      </c>
      <c r="B407" s="316" t="s">
        <v>888</v>
      </c>
      <c r="D407" s="323" t="s">
        <v>889</v>
      </c>
    </row>
    <row r="408" spans="1:4" ht="102" x14ac:dyDescent="0.2">
      <c r="A408" s="307">
        <v>504</v>
      </c>
      <c r="B408" s="562" t="s">
        <v>890</v>
      </c>
      <c r="D408" s="323" t="s">
        <v>891</v>
      </c>
    </row>
    <row r="409" spans="1:4" ht="76.5" x14ac:dyDescent="0.2">
      <c r="A409" s="307">
        <v>505</v>
      </c>
      <c r="B409" s="562" t="s">
        <v>892</v>
      </c>
      <c r="D409" s="323" t="s">
        <v>893</v>
      </c>
    </row>
    <row r="410" spans="1:4" ht="95.65" customHeight="1" x14ac:dyDescent="0.2">
      <c r="A410" s="307"/>
      <c r="B410" s="562" t="s">
        <v>894</v>
      </c>
      <c r="D410" s="323" t="s">
        <v>895</v>
      </c>
    </row>
    <row r="411" spans="1:4" ht="121.5" x14ac:dyDescent="0.2">
      <c r="A411" s="307">
        <v>506</v>
      </c>
      <c r="B411" s="566" t="s">
        <v>896</v>
      </c>
      <c r="D411" s="323" t="s">
        <v>897</v>
      </c>
    </row>
    <row r="412" spans="1:4" ht="26.25" thickBot="1" x14ac:dyDescent="0.25">
      <c r="A412" s="307">
        <v>507</v>
      </c>
      <c r="B412" s="316" t="s">
        <v>898</v>
      </c>
      <c r="D412" s="323" t="s">
        <v>899</v>
      </c>
    </row>
    <row r="413" spans="1:4" x14ac:dyDescent="0.2">
      <c r="A413" s="307">
        <v>508</v>
      </c>
      <c r="B413" s="560" t="s">
        <v>900</v>
      </c>
      <c r="D413" s="323" t="s">
        <v>901</v>
      </c>
    </row>
    <row r="414" spans="1:4" x14ac:dyDescent="0.2">
      <c r="A414" s="307">
        <v>509</v>
      </c>
      <c r="B414" s="316" t="s">
        <v>902</v>
      </c>
      <c r="D414" s="323" t="s">
        <v>903</v>
      </c>
    </row>
    <row r="415" spans="1:4" ht="51" x14ac:dyDescent="0.2">
      <c r="A415" s="307">
        <v>510</v>
      </c>
      <c r="B415" s="260" t="s">
        <v>904</v>
      </c>
      <c r="D415" s="323" t="s">
        <v>905</v>
      </c>
    </row>
    <row r="416" spans="1:4" x14ac:dyDescent="0.2">
      <c r="A416" s="307">
        <v>511</v>
      </c>
      <c r="B416" s="298" t="s">
        <v>4</v>
      </c>
      <c r="D416" s="323" t="s">
        <v>906</v>
      </c>
    </row>
    <row r="417" spans="1:4" ht="102" x14ac:dyDescent="0.2">
      <c r="A417" s="307">
        <v>512</v>
      </c>
      <c r="B417" s="260" t="s">
        <v>907</v>
      </c>
      <c r="D417" s="323" t="s">
        <v>908</v>
      </c>
    </row>
    <row r="418" spans="1:4" x14ac:dyDescent="0.2">
      <c r="A418" s="307"/>
      <c r="B418" s="491" t="s">
        <v>909</v>
      </c>
      <c r="D418" s="496" t="s">
        <v>910</v>
      </c>
    </row>
    <row r="419" spans="1:4" ht="79.5" x14ac:dyDescent="0.2">
      <c r="A419" s="307"/>
      <c r="B419" s="494" t="s">
        <v>911</v>
      </c>
      <c r="D419" s="496" t="s">
        <v>912</v>
      </c>
    </row>
    <row r="420" spans="1:4" ht="25.5" x14ac:dyDescent="0.2">
      <c r="A420" s="307">
        <v>513</v>
      </c>
      <c r="B420" s="568" t="s">
        <v>913</v>
      </c>
      <c r="D420" s="323" t="s">
        <v>914</v>
      </c>
    </row>
    <row r="421" spans="1:4" ht="51" x14ac:dyDescent="0.2">
      <c r="A421" s="307">
        <v>514</v>
      </c>
      <c r="B421" s="616" t="s">
        <v>915</v>
      </c>
      <c r="D421" s="323" t="s">
        <v>916</v>
      </c>
    </row>
    <row r="422" spans="1:4" ht="51" x14ac:dyDescent="0.2">
      <c r="A422" s="307">
        <v>515</v>
      </c>
      <c r="B422" s="616" t="s">
        <v>917</v>
      </c>
      <c r="D422" s="323" t="s">
        <v>918</v>
      </c>
    </row>
    <row r="423" spans="1:4" ht="38.25" x14ac:dyDescent="0.2">
      <c r="A423" s="307">
        <v>516</v>
      </c>
      <c r="B423" s="616" t="s">
        <v>919</v>
      </c>
      <c r="D423" s="323" t="s">
        <v>920</v>
      </c>
    </row>
    <row r="424" spans="1:4" ht="25.5" x14ac:dyDescent="0.2">
      <c r="A424" s="307">
        <v>517</v>
      </c>
      <c r="B424" s="616" t="s">
        <v>921</v>
      </c>
      <c r="D424" s="323" t="s">
        <v>922</v>
      </c>
    </row>
    <row r="425" spans="1:4" ht="204" x14ac:dyDescent="0.2">
      <c r="A425" s="307">
        <v>518</v>
      </c>
      <c r="B425" s="616" t="s">
        <v>923</v>
      </c>
      <c r="D425" s="323" t="s">
        <v>924</v>
      </c>
    </row>
    <row r="426" spans="1:4" ht="25.5" x14ac:dyDescent="0.2">
      <c r="A426" s="307">
        <v>519</v>
      </c>
      <c r="B426" s="261" t="s">
        <v>925</v>
      </c>
      <c r="D426" s="323" t="s">
        <v>926</v>
      </c>
    </row>
    <row r="427" spans="1:4" ht="25.5" x14ac:dyDescent="0.2">
      <c r="A427" s="307">
        <v>520</v>
      </c>
      <c r="B427" s="262" t="s">
        <v>927</v>
      </c>
      <c r="D427" s="323" t="s">
        <v>928</v>
      </c>
    </row>
    <row r="428" spans="1:4" x14ac:dyDescent="0.2">
      <c r="A428" s="307">
        <v>521</v>
      </c>
      <c r="B428" s="262" t="s">
        <v>929</v>
      </c>
      <c r="D428" s="323" t="s">
        <v>930</v>
      </c>
    </row>
    <row r="429" spans="1:4" x14ac:dyDescent="0.2">
      <c r="A429" s="307">
        <v>522</v>
      </c>
      <c r="B429" s="616" t="s">
        <v>931</v>
      </c>
      <c r="D429" s="323" t="s">
        <v>932</v>
      </c>
    </row>
    <row r="430" spans="1:4" x14ac:dyDescent="0.2">
      <c r="A430" s="307">
        <v>523</v>
      </c>
      <c r="B430" s="262" t="s">
        <v>933</v>
      </c>
      <c r="D430" s="323" t="s">
        <v>934</v>
      </c>
    </row>
    <row r="431" spans="1:4" ht="102" x14ac:dyDescent="0.2">
      <c r="A431" s="307">
        <v>524</v>
      </c>
      <c r="B431" s="616" t="s">
        <v>935</v>
      </c>
      <c r="D431" s="323" t="s">
        <v>936</v>
      </c>
    </row>
    <row r="432" spans="1:4" x14ac:dyDescent="0.2">
      <c r="A432" s="307">
        <v>525</v>
      </c>
      <c r="B432" s="373" t="s">
        <v>937</v>
      </c>
      <c r="D432" s="323" t="s">
        <v>938</v>
      </c>
    </row>
    <row r="433" spans="1:4" ht="63.75" x14ac:dyDescent="0.2">
      <c r="A433" s="307">
        <v>526</v>
      </c>
      <c r="B433" s="616" t="s">
        <v>939</v>
      </c>
      <c r="D433" s="323" t="s">
        <v>940</v>
      </c>
    </row>
    <row r="434" spans="1:4" x14ac:dyDescent="0.2">
      <c r="A434" s="307">
        <v>527</v>
      </c>
      <c r="B434" s="373" t="s">
        <v>941</v>
      </c>
      <c r="D434" s="323" t="s">
        <v>942</v>
      </c>
    </row>
    <row r="435" spans="1:4" ht="38.25" x14ac:dyDescent="0.2">
      <c r="A435" s="307">
        <v>528</v>
      </c>
      <c r="B435" s="616" t="s">
        <v>943</v>
      </c>
      <c r="D435" s="323" t="s">
        <v>944</v>
      </c>
    </row>
    <row r="436" spans="1:4" ht="26.25" thickBot="1" x14ac:dyDescent="0.25">
      <c r="A436" s="307">
        <v>529</v>
      </c>
      <c r="B436" s="616" t="s">
        <v>945</v>
      </c>
      <c r="D436" s="323" t="s">
        <v>946</v>
      </c>
    </row>
    <row r="437" spans="1:4" ht="13.5" thickBot="1" x14ac:dyDescent="0.25">
      <c r="A437" s="307">
        <v>530</v>
      </c>
      <c r="B437" s="263" t="s">
        <v>947</v>
      </c>
      <c r="D437" s="323" t="s">
        <v>948</v>
      </c>
    </row>
    <row r="438" spans="1:4" ht="89.25" x14ac:dyDescent="0.2">
      <c r="A438" s="307">
        <v>531</v>
      </c>
      <c r="B438" s="369" t="s">
        <v>949</v>
      </c>
      <c r="D438" s="323" t="s">
        <v>950</v>
      </c>
    </row>
    <row r="439" spans="1:4" x14ac:dyDescent="0.2">
      <c r="A439" s="307">
        <v>532</v>
      </c>
      <c r="B439" s="264" t="s">
        <v>951</v>
      </c>
      <c r="D439" s="323" t="s">
        <v>952</v>
      </c>
    </row>
    <row r="440" spans="1:4" ht="25.5" x14ac:dyDescent="0.2">
      <c r="A440" s="307">
        <v>533</v>
      </c>
      <c r="B440" s="262" t="s">
        <v>953</v>
      </c>
      <c r="D440" s="323" t="s">
        <v>954</v>
      </c>
    </row>
    <row r="441" spans="1:4" x14ac:dyDescent="0.2">
      <c r="A441" s="307">
        <v>534</v>
      </c>
      <c r="B441" s="638" t="s">
        <v>955</v>
      </c>
      <c r="D441" s="323" t="s">
        <v>956</v>
      </c>
    </row>
    <row r="442" spans="1:4" ht="38.25" x14ac:dyDescent="0.2">
      <c r="A442" s="307">
        <v>535</v>
      </c>
      <c r="B442" s="572" t="s">
        <v>957</v>
      </c>
      <c r="D442" s="323" t="s">
        <v>958</v>
      </c>
    </row>
    <row r="443" spans="1:4" ht="38.25" x14ac:dyDescent="0.2">
      <c r="A443" s="307">
        <v>536</v>
      </c>
      <c r="B443" s="572" t="s">
        <v>959</v>
      </c>
      <c r="D443" s="323" t="s">
        <v>960</v>
      </c>
    </row>
    <row r="444" spans="1:4" ht="25.5" x14ac:dyDescent="0.2">
      <c r="A444" s="307">
        <v>537</v>
      </c>
      <c r="B444" s="572" t="s">
        <v>961</v>
      </c>
      <c r="D444" s="323" t="s">
        <v>962</v>
      </c>
    </row>
    <row r="445" spans="1:4" ht="25.5" x14ac:dyDescent="0.2">
      <c r="A445" s="307">
        <v>538</v>
      </c>
      <c r="B445" s="572" t="s">
        <v>963</v>
      </c>
      <c r="D445" s="323" t="s">
        <v>964</v>
      </c>
    </row>
    <row r="446" spans="1:4" x14ac:dyDescent="0.2">
      <c r="A446" s="307">
        <v>539</v>
      </c>
      <c r="B446" s="572" t="s">
        <v>965</v>
      </c>
      <c r="D446" s="375" t="s">
        <v>966</v>
      </c>
    </row>
    <row r="447" spans="1:4" ht="51" x14ac:dyDescent="0.2">
      <c r="A447" s="307">
        <v>540</v>
      </c>
      <c r="B447" s="576" t="s">
        <v>967</v>
      </c>
      <c r="D447" s="375" t="s">
        <v>968</v>
      </c>
    </row>
    <row r="448" spans="1:4" ht="25.5" x14ac:dyDescent="0.2">
      <c r="A448" s="307">
        <v>541</v>
      </c>
      <c r="B448" s="576" t="s">
        <v>969</v>
      </c>
      <c r="D448" s="375" t="s">
        <v>970</v>
      </c>
    </row>
    <row r="449" spans="1:6" ht="25.5" x14ac:dyDescent="0.2">
      <c r="A449" s="307">
        <v>542</v>
      </c>
      <c r="B449" s="572" t="s">
        <v>971</v>
      </c>
      <c r="D449" s="323" t="s">
        <v>972</v>
      </c>
    </row>
    <row r="450" spans="1:6" ht="25.5" x14ac:dyDescent="0.2">
      <c r="A450" s="307">
        <v>540</v>
      </c>
      <c r="B450" s="572" t="s">
        <v>973</v>
      </c>
      <c r="D450" s="323" t="s">
        <v>974</v>
      </c>
    </row>
    <row r="451" spans="1:6" ht="89.25" x14ac:dyDescent="0.2">
      <c r="A451" s="307">
        <v>541</v>
      </c>
      <c r="B451" s="576" t="s">
        <v>975</v>
      </c>
      <c r="D451" s="323" t="s">
        <v>976</v>
      </c>
    </row>
    <row r="452" spans="1:6" ht="51" x14ac:dyDescent="0.2">
      <c r="A452" s="307">
        <v>542</v>
      </c>
      <c r="B452" s="438" t="s">
        <v>977</v>
      </c>
      <c r="C452" s="405"/>
      <c r="D452" s="439" t="s">
        <v>978</v>
      </c>
      <c r="E452" s="405"/>
      <c r="F452" s="405"/>
    </row>
    <row r="453" spans="1:6" ht="159.4" customHeight="1" x14ac:dyDescent="0.2">
      <c r="A453" s="307">
        <v>543</v>
      </c>
      <c r="B453" s="577" t="s">
        <v>979</v>
      </c>
      <c r="C453" s="405"/>
      <c r="D453" s="439" t="s">
        <v>980</v>
      </c>
      <c r="E453" s="405"/>
      <c r="F453" s="405"/>
    </row>
    <row r="454" spans="1:6" ht="15" customHeight="1" x14ac:dyDescent="0.2">
      <c r="A454" s="307">
        <v>544</v>
      </c>
      <c r="B454" s="577" t="s">
        <v>981</v>
      </c>
      <c r="C454" s="405"/>
      <c r="D454" s="439" t="s">
        <v>982</v>
      </c>
      <c r="E454" s="405"/>
      <c r="F454" s="405"/>
    </row>
    <row r="455" spans="1:6" ht="43.15" customHeight="1" x14ac:dyDescent="0.2">
      <c r="A455" s="307"/>
      <c r="B455" s="221" t="s">
        <v>983</v>
      </c>
      <c r="C455" s="405"/>
      <c r="D455" s="439"/>
      <c r="E455" s="405"/>
      <c r="F455" s="405"/>
    </row>
    <row r="456" spans="1:6" ht="125.65" customHeight="1" x14ac:dyDescent="0.2">
      <c r="A456" s="307"/>
      <c r="B456" s="577" t="s">
        <v>984</v>
      </c>
      <c r="C456" s="405"/>
      <c r="D456" s="439"/>
      <c r="E456" s="405"/>
      <c r="F456" s="405"/>
    </row>
    <row r="457" spans="1:6" x14ac:dyDescent="0.2">
      <c r="A457" s="307">
        <v>545</v>
      </c>
      <c r="B457" s="262" t="s">
        <v>985</v>
      </c>
      <c r="D457" s="323" t="s">
        <v>986</v>
      </c>
    </row>
    <row r="458" spans="1:6" ht="39" thickBot="1" x14ac:dyDescent="0.25">
      <c r="A458" s="307">
        <v>546</v>
      </c>
      <c r="B458" s="616" t="s">
        <v>987</v>
      </c>
      <c r="D458" s="323" t="s">
        <v>988</v>
      </c>
    </row>
    <row r="459" spans="1:6" x14ac:dyDescent="0.2">
      <c r="A459" s="307">
        <v>547</v>
      </c>
      <c r="B459" s="265" t="s">
        <v>989</v>
      </c>
      <c r="D459" s="323" t="s">
        <v>990</v>
      </c>
    </row>
    <row r="460" spans="1:6" ht="26.25" thickBot="1" x14ac:dyDescent="0.25">
      <c r="A460" s="307">
        <v>548</v>
      </c>
      <c r="B460" s="616" t="s">
        <v>991</v>
      </c>
      <c r="D460" s="323" t="s">
        <v>992</v>
      </c>
    </row>
    <row r="461" spans="1:6" x14ac:dyDescent="0.2">
      <c r="A461" s="307">
        <v>549</v>
      </c>
      <c r="B461" s="317" t="s">
        <v>993</v>
      </c>
      <c r="D461" s="323" t="s">
        <v>994</v>
      </c>
    </row>
    <row r="462" spans="1:6" x14ac:dyDescent="0.2">
      <c r="A462" s="307"/>
      <c r="B462" s="501" t="s">
        <v>995</v>
      </c>
      <c r="D462" s="323"/>
    </row>
    <row r="463" spans="1:6" x14ac:dyDescent="0.2">
      <c r="A463" s="307"/>
      <c r="B463" s="501" t="s">
        <v>996</v>
      </c>
      <c r="D463" s="323"/>
    </row>
    <row r="464" spans="1:6" ht="13.5" thickBot="1" x14ac:dyDescent="0.25">
      <c r="A464" s="307">
        <v>550</v>
      </c>
      <c r="B464" s="318" t="s">
        <v>997</v>
      </c>
      <c r="D464" s="323" t="s">
        <v>998</v>
      </c>
    </row>
    <row r="465" spans="1:4" x14ac:dyDescent="0.2">
      <c r="A465" s="307">
        <v>551</v>
      </c>
      <c r="B465" s="266" t="s">
        <v>999</v>
      </c>
      <c r="D465" s="323" t="s">
        <v>1000</v>
      </c>
    </row>
    <row r="466" spans="1:4" x14ac:dyDescent="0.2">
      <c r="A466" s="307">
        <v>552</v>
      </c>
      <c r="B466" s="267" t="s">
        <v>1001</v>
      </c>
      <c r="D466" s="323" t="s">
        <v>1002</v>
      </c>
    </row>
    <row r="467" spans="1:4" x14ac:dyDescent="0.2">
      <c r="A467" s="307">
        <v>553</v>
      </c>
      <c r="B467" s="260" t="s">
        <v>1003</v>
      </c>
      <c r="D467" s="323" t="s">
        <v>1004</v>
      </c>
    </row>
    <row r="468" spans="1:4" x14ac:dyDescent="0.2">
      <c r="A468" s="307"/>
      <c r="B468" s="267" t="s">
        <v>1005</v>
      </c>
      <c r="D468" s="323" t="s">
        <v>1002</v>
      </c>
    </row>
    <row r="469" spans="1:4" ht="25.5" x14ac:dyDescent="0.2">
      <c r="A469" s="307">
        <v>554</v>
      </c>
      <c r="B469" s="109" t="s">
        <v>1006</v>
      </c>
      <c r="D469" s="323" t="s">
        <v>1007</v>
      </c>
    </row>
    <row r="470" spans="1:4" ht="25.5" x14ac:dyDescent="0.2">
      <c r="A470" s="307">
        <v>555</v>
      </c>
      <c r="B470" s="109" t="s">
        <v>1008</v>
      </c>
      <c r="D470" s="323" t="s">
        <v>1009</v>
      </c>
    </row>
    <row r="471" spans="1:4" x14ac:dyDescent="0.2">
      <c r="A471" s="307">
        <v>556</v>
      </c>
      <c r="B471" s="268" t="s">
        <v>1010</v>
      </c>
      <c r="D471" s="323" t="s">
        <v>1011</v>
      </c>
    </row>
    <row r="472" spans="1:4" ht="89.25" x14ac:dyDescent="0.2">
      <c r="A472" s="307">
        <v>557</v>
      </c>
      <c r="B472" s="366" t="s">
        <v>1012</v>
      </c>
      <c r="D472" s="323" t="s">
        <v>1013</v>
      </c>
    </row>
    <row r="473" spans="1:4" ht="51" x14ac:dyDescent="0.2">
      <c r="A473" s="307">
        <v>558</v>
      </c>
      <c r="B473" s="616" t="s">
        <v>1014</v>
      </c>
      <c r="D473" s="323" t="s">
        <v>1015</v>
      </c>
    </row>
    <row r="474" spans="1:4" ht="38.25" x14ac:dyDescent="0.2">
      <c r="A474" s="307">
        <v>559</v>
      </c>
      <c r="B474" s="612" t="s">
        <v>1016</v>
      </c>
      <c r="D474" s="323" t="s">
        <v>1017</v>
      </c>
    </row>
    <row r="475" spans="1:4" x14ac:dyDescent="0.2">
      <c r="A475" s="307">
        <v>560</v>
      </c>
      <c r="B475" s="262" t="s">
        <v>1018</v>
      </c>
      <c r="D475" s="323" t="s">
        <v>1019</v>
      </c>
    </row>
    <row r="476" spans="1:4" ht="25.5" x14ac:dyDescent="0.2">
      <c r="A476" s="307">
        <v>561</v>
      </c>
      <c r="B476" s="262" t="s">
        <v>1020</v>
      </c>
      <c r="D476" s="323" t="s">
        <v>1021</v>
      </c>
    </row>
    <row r="477" spans="1:4" ht="38.25" x14ac:dyDescent="0.2">
      <c r="A477" s="307">
        <v>562</v>
      </c>
      <c r="B477" s="616" t="s">
        <v>1022</v>
      </c>
      <c r="D477" s="323" t="s">
        <v>1023</v>
      </c>
    </row>
    <row r="478" spans="1:4" x14ac:dyDescent="0.2">
      <c r="A478" s="307">
        <v>563</v>
      </c>
      <c r="B478" s="269" t="s">
        <v>1024</v>
      </c>
      <c r="D478" s="323" t="s">
        <v>1025</v>
      </c>
    </row>
    <row r="479" spans="1:4" ht="38.25" x14ac:dyDescent="0.2">
      <c r="A479" s="307">
        <v>564</v>
      </c>
      <c r="B479" s="269" t="s">
        <v>1026</v>
      </c>
      <c r="D479" s="375" t="s">
        <v>1027</v>
      </c>
    </row>
    <row r="480" spans="1:4" ht="76.5" x14ac:dyDescent="0.2">
      <c r="A480" s="307">
        <v>565</v>
      </c>
      <c r="B480" s="616" t="s">
        <v>1028</v>
      </c>
      <c r="D480" s="375" t="s">
        <v>1029</v>
      </c>
    </row>
    <row r="481" spans="1:4" ht="25.5" x14ac:dyDescent="0.2">
      <c r="A481" s="307">
        <v>566</v>
      </c>
      <c r="B481" s="269" t="s">
        <v>1030</v>
      </c>
      <c r="D481" s="375" t="s">
        <v>1031</v>
      </c>
    </row>
    <row r="482" spans="1:4" ht="89.25" x14ac:dyDescent="0.2">
      <c r="A482" s="307">
        <v>567</v>
      </c>
      <c r="B482" s="616" t="s">
        <v>1032</v>
      </c>
      <c r="D482" s="375" t="s">
        <v>1033</v>
      </c>
    </row>
    <row r="483" spans="1:4" ht="25.5" x14ac:dyDescent="0.2">
      <c r="A483" s="307">
        <v>568</v>
      </c>
      <c r="B483" s="269" t="s">
        <v>1034</v>
      </c>
      <c r="D483" s="375" t="s">
        <v>1035</v>
      </c>
    </row>
    <row r="484" spans="1:4" ht="25.5" x14ac:dyDescent="0.2">
      <c r="A484" s="307">
        <v>569</v>
      </c>
      <c r="B484" s="616" t="s">
        <v>1036</v>
      </c>
      <c r="D484" s="375" t="s">
        <v>1037</v>
      </c>
    </row>
    <row r="485" spans="1:4" x14ac:dyDescent="0.2">
      <c r="A485" s="307">
        <v>570</v>
      </c>
      <c r="B485" s="616" t="s">
        <v>1038</v>
      </c>
      <c r="D485" s="375" t="s">
        <v>1039</v>
      </c>
    </row>
    <row r="486" spans="1:4" ht="51" x14ac:dyDescent="0.2">
      <c r="A486" s="307">
        <v>571</v>
      </c>
      <c r="B486" s="367" t="s">
        <v>1040</v>
      </c>
      <c r="D486" s="323" t="s">
        <v>1041</v>
      </c>
    </row>
    <row r="487" spans="1:4" ht="51.75" thickBot="1" x14ac:dyDescent="0.25">
      <c r="A487" s="307">
        <v>572</v>
      </c>
      <c r="B487" s="368" t="s">
        <v>1042</v>
      </c>
      <c r="D487" s="323" t="s">
        <v>1043</v>
      </c>
    </row>
    <row r="488" spans="1:4" ht="26.25" thickBot="1" x14ac:dyDescent="0.25">
      <c r="A488" s="307">
        <v>573</v>
      </c>
      <c r="B488" s="265" t="s">
        <v>1044</v>
      </c>
      <c r="D488" s="323" t="s">
        <v>1045</v>
      </c>
    </row>
    <row r="489" spans="1:4" x14ac:dyDescent="0.2">
      <c r="A489" s="307">
        <v>574</v>
      </c>
      <c r="B489" s="270" t="s">
        <v>1046</v>
      </c>
      <c r="D489" s="323" t="s">
        <v>1047</v>
      </c>
    </row>
    <row r="490" spans="1:4" ht="25.5" x14ac:dyDescent="0.2">
      <c r="A490" s="307">
        <v>575</v>
      </c>
      <c r="B490" s="616" t="s">
        <v>1048</v>
      </c>
      <c r="D490" s="323" t="s">
        <v>1049</v>
      </c>
    </row>
    <row r="491" spans="1:4" ht="25.5" x14ac:dyDescent="0.2">
      <c r="A491" s="307">
        <v>576</v>
      </c>
      <c r="B491" s="262" t="s">
        <v>1050</v>
      </c>
      <c r="D491" s="323" t="s">
        <v>1051</v>
      </c>
    </row>
    <row r="492" spans="1:4" ht="25.5" x14ac:dyDescent="0.2">
      <c r="A492" s="307"/>
      <c r="B492" s="616" t="s">
        <v>372</v>
      </c>
      <c r="D492" s="323"/>
    </row>
    <row r="493" spans="1:4" ht="38.25" x14ac:dyDescent="0.2">
      <c r="A493" s="307">
        <v>577</v>
      </c>
      <c r="B493" s="262" t="s">
        <v>1052</v>
      </c>
      <c r="D493" s="323" t="s">
        <v>1053</v>
      </c>
    </row>
    <row r="494" spans="1:4" ht="38.25" x14ac:dyDescent="0.2">
      <c r="A494" s="307"/>
      <c r="B494" s="616" t="s">
        <v>1054</v>
      </c>
      <c r="D494" s="323"/>
    </row>
    <row r="495" spans="1:4" ht="25.5" x14ac:dyDescent="0.2">
      <c r="A495" s="307">
        <v>578</v>
      </c>
      <c r="B495" s="262" t="s">
        <v>1055</v>
      </c>
      <c r="D495" s="323" t="s">
        <v>1056</v>
      </c>
    </row>
    <row r="496" spans="1:4" x14ac:dyDescent="0.2">
      <c r="A496" s="307">
        <v>579</v>
      </c>
      <c r="B496" s="262"/>
      <c r="D496" s="323" t="s">
        <v>1057</v>
      </c>
    </row>
    <row r="497" spans="1:4" ht="38.25" x14ac:dyDescent="0.2">
      <c r="A497" s="307">
        <v>580</v>
      </c>
      <c r="B497" s="262" t="s">
        <v>1058</v>
      </c>
      <c r="D497" s="323" t="s">
        <v>1059</v>
      </c>
    </row>
    <row r="498" spans="1:4" ht="63.75" x14ac:dyDescent="0.2">
      <c r="A498" s="307">
        <v>581</v>
      </c>
      <c r="B498" s="616" t="s">
        <v>592</v>
      </c>
      <c r="D498" s="375" t="s">
        <v>1060</v>
      </c>
    </row>
    <row r="499" spans="1:4" ht="25.5" x14ac:dyDescent="0.2">
      <c r="A499" s="307">
        <v>582</v>
      </c>
      <c r="B499" s="262" t="s">
        <v>1061</v>
      </c>
      <c r="D499" s="375" t="s">
        <v>1062</v>
      </c>
    </row>
    <row r="500" spans="1:4" ht="25.5" x14ac:dyDescent="0.2">
      <c r="A500" s="307">
        <v>583</v>
      </c>
      <c r="B500" s="616" t="s">
        <v>1063</v>
      </c>
      <c r="D500" s="375" t="s">
        <v>1064</v>
      </c>
    </row>
    <row r="501" spans="1:4" ht="38.25" x14ac:dyDescent="0.2">
      <c r="A501" s="307">
        <v>584</v>
      </c>
      <c r="B501" s="616" t="s">
        <v>1065</v>
      </c>
      <c r="D501" s="375" t="s">
        <v>1066</v>
      </c>
    </row>
    <row r="502" spans="1:4" ht="25.5" x14ac:dyDescent="0.2">
      <c r="A502" s="307">
        <v>585</v>
      </c>
      <c r="B502" s="262" t="s">
        <v>1067</v>
      </c>
      <c r="D502" s="375" t="s">
        <v>1068</v>
      </c>
    </row>
    <row r="503" spans="1:4" ht="51" x14ac:dyDescent="0.2">
      <c r="A503" s="307">
        <v>586</v>
      </c>
      <c r="B503" s="616" t="s">
        <v>1069</v>
      </c>
      <c r="D503" s="375" t="s">
        <v>1070</v>
      </c>
    </row>
    <row r="504" spans="1:4" ht="38.25" x14ac:dyDescent="0.2">
      <c r="A504" s="307">
        <v>587</v>
      </c>
      <c r="B504" s="616" t="s">
        <v>1065</v>
      </c>
      <c r="D504" s="323" t="s">
        <v>1071</v>
      </c>
    </row>
    <row r="505" spans="1:4" x14ac:dyDescent="0.2">
      <c r="A505" s="307">
        <v>588</v>
      </c>
      <c r="B505" s="271" t="s">
        <v>77</v>
      </c>
      <c r="D505" s="323" t="s">
        <v>1072</v>
      </c>
    </row>
    <row r="506" spans="1:4" ht="38.25" x14ac:dyDescent="0.2">
      <c r="A506" s="307">
        <v>589</v>
      </c>
      <c r="B506" s="272" t="s">
        <v>1073</v>
      </c>
      <c r="D506" s="323" t="s">
        <v>1074</v>
      </c>
    </row>
    <row r="507" spans="1:4" ht="25.5" x14ac:dyDescent="0.2">
      <c r="A507" s="307">
        <v>590</v>
      </c>
      <c r="B507" s="273" t="s">
        <v>1075</v>
      </c>
      <c r="D507" s="323" t="s">
        <v>1076</v>
      </c>
    </row>
    <row r="508" spans="1:4" ht="39" thickBot="1" x14ac:dyDescent="0.25">
      <c r="A508" s="307">
        <v>591</v>
      </c>
      <c r="B508" s="299" t="s">
        <v>1077</v>
      </c>
      <c r="D508" s="323" t="s">
        <v>1078</v>
      </c>
    </row>
    <row r="509" spans="1:4" ht="51" x14ac:dyDescent="0.2">
      <c r="A509" s="307">
        <v>592</v>
      </c>
      <c r="B509" s="274" t="s">
        <v>1079</v>
      </c>
      <c r="D509" s="323" t="s">
        <v>1080</v>
      </c>
    </row>
    <row r="510" spans="1:4" ht="102" x14ac:dyDescent="0.2">
      <c r="A510" s="307">
        <v>593</v>
      </c>
      <c r="B510" s="616" t="s">
        <v>1081</v>
      </c>
      <c r="D510" s="323" t="s">
        <v>1082</v>
      </c>
    </row>
    <row r="511" spans="1:4" ht="51" x14ac:dyDescent="0.2">
      <c r="A511" s="307">
        <v>594</v>
      </c>
      <c r="B511" s="187" t="s">
        <v>1083</v>
      </c>
      <c r="D511" s="323" t="s">
        <v>1084</v>
      </c>
    </row>
    <row r="512" spans="1:4" ht="51" x14ac:dyDescent="0.2">
      <c r="A512" s="307">
        <v>595</v>
      </c>
      <c r="B512" s="616" t="s">
        <v>1085</v>
      </c>
      <c r="D512" s="323" t="s">
        <v>1086</v>
      </c>
    </row>
    <row r="513" spans="1:4" ht="51" x14ac:dyDescent="0.2">
      <c r="A513" s="307">
        <v>596</v>
      </c>
      <c r="B513" s="616" t="s">
        <v>1087</v>
      </c>
      <c r="D513" s="323" t="s">
        <v>1088</v>
      </c>
    </row>
    <row r="514" spans="1:4" ht="102" x14ac:dyDescent="0.2">
      <c r="A514" s="307">
        <v>597</v>
      </c>
      <c r="B514" s="576" t="s">
        <v>1089</v>
      </c>
      <c r="D514" s="323" t="s">
        <v>1090</v>
      </c>
    </row>
    <row r="515" spans="1:4" ht="51" x14ac:dyDescent="0.2">
      <c r="A515" s="307">
        <v>598</v>
      </c>
      <c r="B515" s="187" t="s">
        <v>1091</v>
      </c>
      <c r="D515" s="323" t="s">
        <v>1092</v>
      </c>
    </row>
    <row r="516" spans="1:4" ht="89.25" x14ac:dyDescent="0.2">
      <c r="A516" s="307">
        <v>599</v>
      </c>
      <c r="B516" s="576" t="s">
        <v>1093</v>
      </c>
      <c r="D516" s="323" t="s">
        <v>1094</v>
      </c>
    </row>
    <row r="517" spans="1:4" x14ac:dyDescent="0.2">
      <c r="A517" s="307">
        <v>600</v>
      </c>
      <c r="B517" s="271" t="s">
        <v>1095</v>
      </c>
      <c r="D517" s="323" t="s">
        <v>1096</v>
      </c>
    </row>
    <row r="518" spans="1:4" ht="25.5" x14ac:dyDescent="0.2">
      <c r="A518" s="307">
        <v>601</v>
      </c>
      <c r="B518" s="272" t="s">
        <v>1097</v>
      </c>
      <c r="D518" s="323" t="s">
        <v>1098</v>
      </c>
    </row>
    <row r="519" spans="1:4" ht="39" thickBot="1" x14ac:dyDescent="0.25">
      <c r="A519" s="307">
        <v>602</v>
      </c>
      <c r="B519" s="299" t="s">
        <v>1099</v>
      </c>
      <c r="D519" s="323" t="s">
        <v>1100</v>
      </c>
    </row>
    <row r="520" spans="1:4" ht="51" x14ac:dyDescent="0.2">
      <c r="A520" s="307">
        <v>603</v>
      </c>
      <c r="B520" s="274" t="s">
        <v>1101</v>
      </c>
      <c r="D520" s="323" t="s">
        <v>1102</v>
      </c>
    </row>
    <row r="521" spans="1:4" ht="102" x14ac:dyDescent="0.2">
      <c r="A521" s="307">
        <v>604</v>
      </c>
      <c r="B521" s="616" t="s">
        <v>1103</v>
      </c>
      <c r="D521" s="323" t="s">
        <v>1104</v>
      </c>
    </row>
    <row r="522" spans="1:4" ht="63.75" x14ac:dyDescent="0.2">
      <c r="A522" s="307">
        <v>605</v>
      </c>
      <c r="B522" s="187" t="s">
        <v>1105</v>
      </c>
      <c r="D522" s="323" t="s">
        <v>1106</v>
      </c>
    </row>
    <row r="523" spans="1:4" ht="51" x14ac:dyDescent="0.2">
      <c r="A523" s="307">
        <v>606</v>
      </c>
      <c r="B523" s="616" t="s">
        <v>1107</v>
      </c>
      <c r="D523" s="323" t="s">
        <v>1108</v>
      </c>
    </row>
    <row r="524" spans="1:4" ht="38.25" x14ac:dyDescent="0.2">
      <c r="A524" s="307">
        <v>607</v>
      </c>
      <c r="B524" s="616" t="s">
        <v>1109</v>
      </c>
      <c r="D524" s="323" t="s">
        <v>1110</v>
      </c>
    </row>
    <row r="525" spans="1:4" x14ac:dyDescent="0.2">
      <c r="A525" s="307">
        <v>608</v>
      </c>
      <c r="B525" s="275" t="s">
        <v>1111</v>
      </c>
      <c r="D525" s="323" t="s">
        <v>1112</v>
      </c>
    </row>
    <row r="526" spans="1:4" ht="114.75" x14ac:dyDescent="0.2">
      <c r="A526" s="307">
        <v>609</v>
      </c>
      <c r="B526" s="576" t="s">
        <v>1113</v>
      </c>
      <c r="D526" s="323" t="s">
        <v>1114</v>
      </c>
    </row>
    <row r="527" spans="1:4" ht="63.75" x14ac:dyDescent="0.2">
      <c r="A527" s="307">
        <v>610</v>
      </c>
      <c r="B527" s="187" t="s">
        <v>1115</v>
      </c>
      <c r="D527" s="323" t="s">
        <v>1116</v>
      </c>
    </row>
    <row r="528" spans="1:4" x14ac:dyDescent="0.2">
      <c r="A528" s="307">
        <v>611</v>
      </c>
      <c r="B528" s="271" t="s">
        <v>1117</v>
      </c>
      <c r="D528" s="323" t="s">
        <v>1118</v>
      </c>
    </row>
    <row r="529" spans="1:4" ht="51" x14ac:dyDescent="0.2">
      <c r="A529" s="307">
        <v>612</v>
      </c>
      <c r="B529" s="272" t="s">
        <v>1119</v>
      </c>
      <c r="D529" s="323" t="s">
        <v>1120</v>
      </c>
    </row>
    <row r="530" spans="1:4" ht="39" thickBot="1" x14ac:dyDescent="0.25">
      <c r="A530" s="307">
        <v>613</v>
      </c>
      <c r="B530" s="299" t="s">
        <v>1121</v>
      </c>
      <c r="D530" s="323" t="s">
        <v>1122</v>
      </c>
    </row>
    <row r="531" spans="1:4" ht="51" x14ac:dyDescent="0.2">
      <c r="A531" s="307">
        <v>614</v>
      </c>
      <c r="B531" s="274" t="s">
        <v>1123</v>
      </c>
      <c r="D531" s="323" t="s">
        <v>1124</v>
      </c>
    </row>
    <row r="532" spans="1:4" ht="89.25" x14ac:dyDescent="0.2">
      <c r="A532" s="307">
        <v>615</v>
      </c>
      <c r="B532" s="616" t="s">
        <v>1125</v>
      </c>
      <c r="D532" s="323" t="s">
        <v>1126</v>
      </c>
    </row>
    <row r="533" spans="1:4" ht="51" x14ac:dyDescent="0.2">
      <c r="A533" s="307">
        <v>616</v>
      </c>
      <c r="B533" s="187" t="s">
        <v>1127</v>
      </c>
      <c r="D533" s="323" t="s">
        <v>1128</v>
      </c>
    </row>
    <row r="534" spans="1:4" ht="51" x14ac:dyDescent="0.2">
      <c r="A534" s="307">
        <v>617</v>
      </c>
      <c r="B534" s="616" t="s">
        <v>1129</v>
      </c>
      <c r="D534" s="323" t="s">
        <v>1130</v>
      </c>
    </row>
    <row r="535" spans="1:4" ht="38.25" x14ac:dyDescent="0.2">
      <c r="A535" s="307">
        <v>618</v>
      </c>
      <c r="B535" s="616" t="s">
        <v>1131</v>
      </c>
      <c r="D535" s="323" t="s">
        <v>1132</v>
      </c>
    </row>
    <row r="536" spans="1:4" x14ac:dyDescent="0.2">
      <c r="A536" s="307">
        <v>619</v>
      </c>
      <c r="B536" s="275" t="s">
        <v>997</v>
      </c>
      <c r="D536" s="323" t="s">
        <v>1133</v>
      </c>
    </row>
    <row r="537" spans="1:4" ht="51" x14ac:dyDescent="0.2">
      <c r="A537" s="307">
        <v>620</v>
      </c>
      <c r="B537" s="187" t="s">
        <v>1134</v>
      </c>
      <c r="D537" s="323" t="s">
        <v>1135</v>
      </c>
    </row>
    <row r="538" spans="1:4" ht="89.25" x14ac:dyDescent="0.2">
      <c r="A538" s="307">
        <v>621</v>
      </c>
      <c r="B538" s="576" t="s">
        <v>1136</v>
      </c>
      <c r="D538" s="323" t="s">
        <v>1137</v>
      </c>
    </row>
    <row r="539" spans="1:4" ht="13.5" thickBot="1" x14ac:dyDescent="0.25">
      <c r="A539" s="307">
        <v>622</v>
      </c>
      <c r="B539" s="276" t="s">
        <v>1138</v>
      </c>
      <c r="D539" s="323" t="s">
        <v>1139</v>
      </c>
    </row>
    <row r="540" spans="1:4" ht="51" x14ac:dyDescent="0.2">
      <c r="A540" s="307">
        <v>623</v>
      </c>
      <c r="B540" s="616" t="s">
        <v>1140</v>
      </c>
      <c r="D540" s="323" t="s">
        <v>1141</v>
      </c>
    </row>
    <row r="541" spans="1:4" ht="13.5" thickBot="1" x14ac:dyDescent="0.25">
      <c r="A541" s="307">
        <v>624</v>
      </c>
      <c r="B541" s="276" t="s">
        <v>1142</v>
      </c>
      <c r="D541" s="375" t="s">
        <v>1143</v>
      </c>
    </row>
    <row r="542" spans="1:4" ht="13.5" thickBot="1" x14ac:dyDescent="0.25">
      <c r="A542" s="307">
        <v>625</v>
      </c>
      <c r="B542" s="569" t="s">
        <v>1144</v>
      </c>
      <c r="D542" s="375" t="s">
        <v>1145</v>
      </c>
    </row>
    <row r="543" spans="1:4" ht="25.5" x14ac:dyDescent="0.2">
      <c r="A543" s="307">
        <v>626</v>
      </c>
      <c r="B543" s="616" t="s">
        <v>1146</v>
      </c>
      <c r="D543" s="375" t="s">
        <v>1147</v>
      </c>
    </row>
    <row r="544" spans="1:4" ht="13.5" thickBot="1" x14ac:dyDescent="0.25">
      <c r="A544" s="307">
        <v>627</v>
      </c>
      <c r="B544" s="569" t="s">
        <v>1148</v>
      </c>
      <c r="D544" s="375" t="s">
        <v>1149</v>
      </c>
    </row>
    <row r="545" spans="1:4" ht="13.5" thickBot="1" x14ac:dyDescent="0.25">
      <c r="A545" s="307">
        <v>628</v>
      </c>
      <c r="B545" s="616" t="s">
        <v>1150</v>
      </c>
      <c r="D545" s="323" t="s">
        <v>1151</v>
      </c>
    </row>
    <row r="546" spans="1:4" ht="13.5" thickBot="1" x14ac:dyDescent="0.25">
      <c r="A546" s="307">
        <v>629</v>
      </c>
      <c r="B546" s="300" t="s">
        <v>1152</v>
      </c>
      <c r="D546" s="323" t="s">
        <v>1153</v>
      </c>
    </row>
    <row r="547" spans="1:4" ht="26.25" thickBot="1" x14ac:dyDescent="0.25">
      <c r="A547" s="307">
        <v>630</v>
      </c>
      <c r="B547" s="277" t="s">
        <v>1154</v>
      </c>
      <c r="D547" s="323" t="s">
        <v>1155</v>
      </c>
    </row>
    <row r="548" spans="1:4" x14ac:dyDescent="0.2">
      <c r="A548" s="307">
        <v>631</v>
      </c>
      <c r="B548" s="262" t="s">
        <v>364</v>
      </c>
      <c r="D548" s="323" t="s">
        <v>1156</v>
      </c>
    </row>
    <row r="549" spans="1:4" ht="63.75" x14ac:dyDescent="0.2">
      <c r="A549" s="307">
        <v>632</v>
      </c>
      <c r="B549" s="612" t="s">
        <v>1157</v>
      </c>
      <c r="D549" s="323" t="s">
        <v>1158</v>
      </c>
    </row>
    <row r="550" spans="1:4" ht="25.5" x14ac:dyDescent="0.2">
      <c r="A550" s="307">
        <v>633</v>
      </c>
      <c r="B550" s="262" t="s">
        <v>1159</v>
      </c>
      <c r="D550" s="323" t="s">
        <v>1160</v>
      </c>
    </row>
    <row r="551" spans="1:4" ht="51" x14ac:dyDescent="0.2">
      <c r="A551" s="307">
        <v>634</v>
      </c>
      <c r="B551" s="612" t="s">
        <v>1161</v>
      </c>
      <c r="D551" s="323" t="s">
        <v>1162</v>
      </c>
    </row>
    <row r="552" spans="1:4" ht="39" thickBot="1" x14ac:dyDescent="0.25">
      <c r="A552" s="307">
        <v>635</v>
      </c>
      <c r="B552" s="612" t="s">
        <v>1163</v>
      </c>
      <c r="D552" s="323" t="s">
        <v>1164</v>
      </c>
    </row>
    <row r="553" spans="1:4" ht="25.5" x14ac:dyDescent="0.2">
      <c r="A553" s="307">
        <v>636</v>
      </c>
      <c r="B553" s="278" t="s">
        <v>1165</v>
      </c>
      <c r="D553" s="323" t="s">
        <v>1166</v>
      </c>
    </row>
    <row r="554" spans="1:4" ht="38.25" x14ac:dyDescent="0.2">
      <c r="A554" s="307">
        <v>637</v>
      </c>
      <c r="B554" s="262" t="s">
        <v>1167</v>
      </c>
      <c r="D554" s="323" t="s">
        <v>1168</v>
      </c>
    </row>
    <row r="555" spans="1:4" ht="38.25" x14ac:dyDescent="0.2">
      <c r="A555" s="307">
        <v>638</v>
      </c>
      <c r="B555" s="262" t="s">
        <v>1169</v>
      </c>
      <c r="D555" s="323" t="s">
        <v>1170</v>
      </c>
    </row>
    <row r="556" spans="1:4" ht="25.5" x14ac:dyDescent="0.2">
      <c r="A556" s="307">
        <v>639</v>
      </c>
      <c r="B556" s="262" t="s">
        <v>1171</v>
      </c>
      <c r="D556" s="323" t="s">
        <v>1172</v>
      </c>
    </row>
    <row r="557" spans="1:4" ht="38.25" x14ac:dyDescent="0.2">
      <c r="A557" s="307">
        <v>640</v>
      </c>
      <c r="B557" s="262" t="s">
        <v>1173</v>
      </c>
      <c r="D557" s="323" t="s">
        <v>1174</v>
      </c>
    </row>
    <row r="558" spans="1:4" ht="25.5" x14ac:dyDescent="0.2">
      <c r="A558" s="307">
        <v>641</v>
      </c>
      <c r="B558" s="262" t="s">
        <v>1175</v>
      </c>
      <c r="D558" s="323" t="s">
        <v>1176</v>
      </c>
    </row>
    <row r="559" spans="1:4" ht="38.25" x14ac:dyDescent="0.2">
      <c r="A559" s="307">
        <v>642</v>
      </c>
      <c r="B559" s="262" t="s">
        <v>1177</v>
      </c>
      <c r="D559" s="323" t="s">
        <v>1178</v>
      </c>
    </row>
    <row r="560" spans="1:4" ht="25.5" x14ac:dyDescent="0.2">
      <c r="A560" s="307">
        <v>643</v>
      </c>
      <c r="B560" s="262" t="s">
        <v>1179</v>
      </c>
      <c r="D560" s="323" t="s">
        <v>1180</v>
      </c>
    </row>
    <row r="561" spans="1:4" ht="25.5" x14ac:dyDescent="0.2">
      <c r="A561" s="307">
        <v>644</v>
      </c>
      <c r="B561" s="279" t="s">
        <v>1181</v>
      </c>
      <c r="D561" s="323" t="s">
        <v>1182</v>
      </c>
    </row>
    <row r="562" spans="1:4" ht="25.5" x14ac:dyDescent="0.2">
      <c r="A562" s="307">
        <v>645</v>
      </c>
      <c r="B562" s="262" t="s">
        <v>1183</v>
      </c>
      <c r="D562" s="323" t="s">
        <v>1184</v>
      </c>
    </row>
    <row r="563" spans="1:4" x14ac:dyDescent="0.2">
      <c r="A563" s="307">
        <v>646</v>
      </c>
      <c r="B563" s="301" t="s">
        <v>1185</v>
      </c>
      <c r="D563" s="323" t="s">
        <v>1186</v>
      </c>
    </row>
    <row r="564" spans="1:4" ht="39" thickBot="1" x14ac:dyDescent="0.25">
      <c r="A564" s="307">
        <v>647</v>
      </c>
      <c r="B564" s="299" t="s">
        <v>1187</v>
      </c>
      <c r="D564" s="323" t="s">
        <v>1188</v>
      </c>
    </row>
    <row r="565" spans="1:4" ht="51" x14ac:dyDescent="0.2">
      <c r="A565" s="307">
        <v>648</v>
      </c>
      <c r="B565" s="274" t="s">
        <v>1189</v>
      </c>
      <c r="D565" s="323" t="s">
        <v>1190</v>
      </c>
    </row>
    <row r="566" spans="1:4" ht="102" x14ac:dyDescent="0.2">
      <c r="A566" s="307">
        <v>649</v>
      </c>
      <c r="B566" s="616" t="s">
        <v>1191</v>
      </c>
      <c r="D566" s="323" t="s">
        <v>1192</v>
      </c>
    </row>
    <row r="567" spans="1:4" ht="51" x14ac:dyDescent="0.2">
      <c r="A567" s="307">
        <v>650</v>
      </c>
      <c r="B567" s="187" t="s">
        <v>1193</v>
      </c>
      <c r="D567" s="323" t="s">
        <v>1194</v>
      </c>
    </row>
    <row r="568" spans="1:4" ht="51" x14ac:dyDescent="0.2">
      <c r="A568" s="307">
        <v>651</v>
      </c>
      <c r="B568" s="616" t="s">
        <v>1195</v>
      </c>
      <c r="D568" s="323" t="s">
        <v>1196</v>
      </c>
    </row>
    <row r="569" spans="1:4" ht="51" x14ac:dyDescent="0.2">
      <c r="A569" s="307">
        <v>652</v>
      </c>
      <c r="B569" s="187" t="s">
        <v>1197</v>
      </c>
      <c r="D569" s="323" t="s">
        <v>1198</v>
      </c>
    </row>
    <row r="570" spans="1:4" x14ac:dyDescent="0.2">
      <c r="A570" s="307">
        <v>653</v>
      </c>
      <c r="B570" s="280" t="s">
        <v>1199</v>
      </c>
      <c r="D570" s="323" t="s">
        <v>1200</v>
      </c>
    </row>
    <row r="571" spans="1:4" ht="25.5" x14ac:dyDescent="0.2">
      <c r="A571" s="307">
        <v>654</v>
      </c>
      <c r="B571" s="281" t="s">
        <v>1201</v>
      </c>
      <c r="D571" s="323" t="s">
        <v>1202</v>
      </c>
    </row>
    <row r="572" spans="1:4" ht="38.25" x14ac:dyDescent="0.2">
      <c r="A572" s="307">
        <v>655</v>
      </c>
      <c r="B572" s="282" t="s">
        <v>1203</v>
      </c>
      <c r="D572" s="323" t="s">
        <v>1204</v>
      </c>
    </row>
    <row r="573" spans="1:4" ht="25.5" x14ac:dyDescent="0.2">
      <c r="A573" s="307">
        <v>656</v>
      </c>
      <c r="B573" s="283" t="s">
        <v>1205</v>
      </c>
      <c r="D573" s="323" t="s">
        <v>1206</v>
      </c>
    </row>
    <row r="574" spans="1:4" ht="25.5" x14ac:dyDescent="0.2">
      <c r="A574" s="307">
        <v>657</v>
      </c>
      <c r="B574" s="283" t="s">
        <v>1207</v>
      </c>
      <c r="D574" s="323" t="s">
        <v>1208</v>
      </c>
    </row>
    <row r="575" spans="1:4" ht="25.5" x14ac:dyDescent="0.2">
      <c r="A575" s="307">
        <v>658</v>
      </c>
      <c r="B575" s="284" t="s">
        <v>1209</v>
      </c>
      <c r="D575" s="323" t="s">
        <v>1210</v>
      </c>
    </row>
    <row r="576" spans="1:4" ht="26.25" thickBot="1" x14ac:dyDescent="0.25">
      <c r="A576" s="307">
        <v>659</v>
      </c>
      <c r="B576" s="284" t="s">
        <v>1211</v>
      </c>
      <c r="D576" s="323" t="s">
        <v>1212</v>
      </c>
    </row>
    <row r="577" spans="1:4" ht="63.75" x14ac:dyDescent="0.2">
      <c r="A577" s="307">
        <v>660</v>
      </c>
      <c r="B577" s="285" t="s">
        <v>1213</v>
      </c>
      <c r="D577" s="323" t="s">
        <v>1214</v>
      </c>
    </row>
    <row r="578" spans="1:4" ht="102" x14ac:dyDescent="0.2">
      <c r="A578" s="307">
        <v>661</v>
      </c>
      <c r="B578" s="286" t="s">
        <v>1215</v>
      </c>
      <c r="D578" s="323" t="s">
        <v>1216</v>
      </c>
    </row>
    <row r="579" spans="1:4" x14ac:dyDescent="0.2">
      <c r="A579" s="307">
        <v>662</v>
      </c>
      <c r="B579" s="287" t="s">
        <v>1217</v>
      </c>
      <c r="D579" s="323" t="s">
        <v>1218</v>
      </c>
    </row>
    <row r="580" spans="1:4" x14ac:dyDescent="0.2">
      <c r="A580" s="307"/>
      <c r="B580" s="287" t="s">
        <v>1219</v>
      </c>
      <c r="D580" s="323"/>
    </row>
    <row r="581" spans="1:4" ht="25.5" x14ac:dyDescent="0.2">
      <c r="A581" s="307">
        <v>663</v>
      </c>
      <c r="B581" s="287" t="s">
        <v>1220</v>
      </c>
      <c r="D581" s="323" t="s">
        <v>1221</v>
      </c>
    </row>
    <row r="582" spans="1:4" ht="102" x14ac:dyDescent="0.2">
      <c r="A582" s="307">
        <v>664</v>
      </c>
      <c r="B582" s="288" t="s">
        <v>1222</v>
      </c>
      <c r="D582" s="323" t="s">
        <v>1223</v>
      </c>
    </row>
    <row r="583" spans="1:4" ht="114.75" x14ac:dyDescent="0.2">
      <c r="A583" s="307"/>
      <c r="B583" s="288" t="s">
        <v>1224</v>
      </c>
      <c r="D583" s="323"/>
    </row>
    <row r="584" spans="1:4" ht="38.25" x14ac:dyDescent="0.2">
      <c r="A584" s="307">
        <v>665</v>
      </c>
      <c r="B584" s="289" t="s">
        <v>1225</v>
      </c>
      <c r="D584" s="323" t="s">
        <v>1226</v>
      </c>
    </row>
    <row r="585" spans="1:4" ht="51" x14ac:dyDescent="0.2">
      <c r="A585" s="307">
        <v>666</v>
      </c>
      <c r="B585" s="289" t="s">
        <v>1227</v>
      </c>
      <c r="D585" s="323" t="s">
        <v>1228</v>
      </c>
    </row>
    <row r="586" spans="1:4" ht="127.5" x14ac:dyDescent="0.2">
      <c r="A586" s="307">
        <v>667</v>
      </c>
      <c r="B586" s="290" t="s">
        <v>1229</v>
      </c>
      <c r="D586" s="323" t="s">
        <v>1230</v>
      </c>
    </row>
    <row r="587" spans="1:4" x14ac:dyDescent="0.2">
      <c r="A587" s="307">
        <v>668</v>
      </c>
      <c r="B587" s="619" t="s">
        <v>705</v>
      </c>
      <c r="D587" s="323" t="s">
        <v>1231</v>
      </c>
    </row>
    <row r="588" spans="1:4" ht="51" x14ac:dyDescent="0.2">
      <c r="A588" s="307">
        <v>669</v>
      </c>
      <c r="B588" s="619" t="s">
        <v>1232</v>
      </c>
      <c r="D588" s="323" t="s">
        <v>1233</v>
      </c>
    </row>
    <row r="589" spans="1:4" ht="25.5" x14ac:dyDescent="0.2">
      <c r="A589" s="307">
        <v>670</v>
      </c>
      <c r="B589" s="291" t="s">
        <v>1234</v>
      </c>
      <c r="D589" s="323" t="s">
        <v>1235</v>
      </c>
    </row>
    <row r="590" spans="1:4" ht="25.5" x14ac:dyDescent="0.2">
      <c r="A590" s="307">
        <v>671</v>
      </c>
      <c r="B590" s="291" t="s">
        <v>1236</v>
      </c>
      <c r="D590" s="323" t="s">
        <v>1237</v>
      </c>
    </row>
    <row r="591" spans="1:4" ht="26.25" thickBot="1" x14ac:dyDescent="0.25">
      <c r="A591" s="307">
        <v>672</v>
      </c>
      <c r="B591" s="291" t="s">
        <v>1238</v>
      </c>
      <c r="D591" s="323" t="s">
        <v>1239</v>
      </c>
    </row>
    <row r="592" spans="1:4" ht="25.5" x14ac:dyDescent="0.2">
      <c r="A592" s="307">
        <v>673</v>
      </c>
      <c r="B592" s="292" t="s">
        <v>1240</v>
      </c>
      <c r="D592" s="323" t="s">
        <v>1241</v>
      </c>
    </row>
    <row r="593" spans="1:4" ht="25.5" x14ac:dyDescent="0.2">
      <c r="A593" s="307">
        <v>674</v>
      </c>
      <c r="B593" s="399" t="s">
        <v>1242</v>
      </c>
      <c r="D593" s="323" t="s">
        <v>1243</v>
      </c>
    </row>
    <row r="594" spans="1:4" ht="25.5" x14ac:dyDescent="0.2">
      <c r="A594" s="307">
        <v>675</v>
      </c>
      <c r="B594" s="291" t="s">
        <v>1244</v>
      </c>
      <c r="D594" s="323" t="s">
        <v>1245</v>
      </c>
    </row>
    <row r="595" spans="1:4" ht="89.25" x14ac:dyDescent="0.2">
      <c r="A595" s="307">
        <v>676</v>
      </c>
      <c r="B595" s="399" t="s">
        <v>1246</v>
      </c>
      <c r="D595" s="323" t="s">
        <v>1247</v>
      </c>
    </row>
    <row r="596" spans="1:4" ht="25.5" x14ac:dyDescent="0.2">
      <c r="A596" s="307">
        <v>677</v>
      </c>
      <c r="B596" s="291" t="s">
        <v>1248</v>
      </c>
      <c r="D596" s="323" t="s">
        <v>1249</v>
      </c>
    </row>
    <row r="597" spans="1:4" ht="63.75" x14ac:dyDescent="0.2">
      <c r="A597" s="307">
        <v>678</v>
      </c>
      <c r="B597" s="290" t="s">
        <v>1250</v>
      </c>
      <c r="D597" s="323" t="s">
        <v>1251</v>
      </c>
    </row>
    <row r="598" spans="1:4" s="519" customFormat="1" ht="71.650000000000006" customHeight="1" x14ac:dyDescent="0.2">
      <c r="A598" s="518"/>
      <c r="B598" s="521" t="s">
        <v>1252</v>
      </c>
      <c r="D598" s="520"/>
    </row>
    <row r="599" spans="1:4" ht="102" x14ac:dyDescent="0.2">
      <c r="A599" s="307">
        <v>679</v>
      </c>
      <c r="B599" s="290" t="s">
        <v>1253</v>
      </c>
      <c r="D599" s="323" t="s">
        <v>1254</v>
      </c>
    </row>
    <row r="600" spans="1:4" s="519" customFormat="1" ht="106.9" customHeight="1" x14ac:dyDescent="0.2">
      <c r="A600" s="518"/>
      <c r="B600" s="521" t="s">
        <v>1255</v>
      </c>
      <c r="D600" s="520"/>
    </row>
    <row r="601" spans="1:4" x14ac:dyDescent="0.2">
      <c r="A601" s="307">
        <v>680</v>
      </c>
      <c r="B601" s="616" t="s">
        <v>1256</v>
      </c>
      <c r="D601" s="323" t="s">
        <v>1257</v>
      </c>
    </row>
    <row r="602" spans="1:4" ht="25.5" x14ac:dyDescent="0.2">
      <c r="A602" s="307">
        <v>675</v>
      </c>
      <c r="B602" s="293" t="s">
        <v>1258</v>
      </c>
      <c r="D602" s="323" t="s">
        <v>1259</v>
      </c>
    </row>
    <row r="603" spans="1:4" ht="25.5" x14ac:dyDescent="0.2">
      <c r="A603" s="307">
        <v>676</v>
      </c>
      <c r="B603" s="288" t="s">
        <v>1260</v>
      </c>
      <c r="D603" s="323" t="s">
        <v>1261</v>
      </c>
    </row>
    <row r="604" spans="1:4" ht="51" x14ac:dyDescent="0.2">
      <c r="A604" s="307">
        <v>677</v>
      </c>
      <c r="B604" s="288" t="s">
        <v>1262</v>
      </c>
      <c r="D604" s="323" t="s">
        <v>1263</v>
      </c>
    </row>
    <row r="605" spans="1:4" ht="127.5" x14ac:dyDescent="0.2">
      <c r="A605" s="307">
        <v>678</v>
      </c>
      <c r="B605" s="290" t="s">
        <v>1264</v>
      </c>
      <c r="D605" s="323" t="s">
        <v>1265</v>
      </c>
    </row>
    <row r="606" spans="1:4" s="519" customFormat="1" ht="121.5" customHeight="1" x14ac:dyDescent="0.2">
      <c r="A606" s="518"/>
      <c r="B606" s="521" t="s">
        <v>1266</v>
      </c>
      <c r="D606" s="520"/>
    </row>
    <row r="607" spans="1:4" x14ac:dyDescent="0.2">
      <c r="A607" s="307">
        <v>679</v>
      </c>
      <c r="B607" s="294" t="s">
        <v>1267</v>
      </c>
      <c r="D607" s="323" t="s">
        <v>1268</v>
      </c>
    </row>
    <row r="608" spans="1:4" x14ac:dyDescent="0.2">
      <c r="A608" s="307">
        <v>680</v>
      </c>
      <c r="B608" s="295" t="s">
        <v>1269</v>
      </c>
      <c r="D608" s="323" t="s">
        <v>1270</v>
      </c>
    </row>
    <row r="609" spans="1:4" ht="38.25" x14ac:dyDescent="0.2">
      <c r="A609" s="307">
        <v>681</v>
      </c>
      <c r="B609" s="399" t="s">
        <v>1271</v>
      </c>
      <c r="D609" s="323" t="s">
        <v>1272</v>
      </c>
    </row>
    <row r="610" spans="1:4" x14ac:dyDescent="0.2">
      <c r="A610" s="307">
        <v>682</v>
      </c>
      <c r="B610" s="291" t="s">
        <v>1273</v>
      </c>
      <c r="D610" s="323" t="s">
        <v>1274</v>
      </c>
    </row>
    <row r="611" spans="1:4" ht="13.5" thickBot="1" x14ac:dyDescent="0.25">
      <c r="A611" s="307">
        <v>683</v>
      </c>
      <c r="B611" s="296" t="s">
        <v>1275</v>
      </c>
      <c r="D611" s="323" t="s">
        <v>1276</v>
      </c>
    </row>
    <row r="612" spans="1:4" ht="38.25" x14ac:dyDescent="0.2">
      <c r="A612" s="307">
        <v>684</v>
      </c>
      <c r="B612" s="619" t="s">
        <v>1277</v>
      </c>
      <c r="D612" s="323" t="s">
        <v>1278</v>
      </c>
    </row>
    <row r="613" spans="1:4" ht="26.25" x14ac:dyDescent="0.2">
      <c r="A613" s="307">
        <v>685</v>
      </c>
      <c r="B613" s="319" t="s">
        <v>1279</v>
      </c>
      <c r="D613" s="323" t="s">
        <v>1280</v>
      </c>
    </row>
    <row r="614" spans="1:4" ht="26.25" x14ac:dyDescent="0.2">
      <c r="A614" s="307">
        <v>686</v>
      </c>
      <c r="B614" s="319" t="s">
        <v>1281</v>
      </c>
      <c r="D614" s="323" t="s">
        <v>1282</v>
      </c>
    </row>
    <row r="615" spans="1:4" x14ac:dyDescent="0.2">
      <c r="A615" s="307">
        <v>687</v>
      </c>
      <c r="B615" s="320" t="s">
        <v>1283</v>
      </c>
      <c r="D615" s="323" t="s">
        <v>1284</v>
      </c>
    </row>
    <row r="616" spans="1:4" x14ac:dyDescent="0.2">
      <c r="A616" s="307">
        <v>688</v>
      </c>
      <c r="B616" s="320" t="s">
        <v>1285</v>
      </c>
      <c r="D616" s="323" t="s">
        <v>1286</v>
      </c>
    </row>
    <row r="617" spans="1:4" x14ac:dyDescent="0.2">
      <c r="A617" s="307">
        <v>689</v>
      </c>
      <c r="B617" s="321" t="s">
        <v>1287</v>
      </c>
      <c r="D617" s="323" t="s">
        <v>1288</v>
      </c>
    </row>
    <row r="618" spans="1:4" x14ac:dyDescent="0.2">
      <c r="A618" s="307">
        <v>690</v>
      </c>
      <c r="B618" s="321" t="s">
        <v>82</v>
      </c>
      <c r="D618" s="323" t="s">
        <v>1289</v>
      </c>
    </row>
    <row r="619" spans="1:4" x14ac:dyDescent="0.2">
      <c r="A619" s="307">
        <v>691</v>
      </c>
      <c r="B619" s="321" t="s">
        <v>1290</v>
      </c>
      <c r="D619" s="323" t="s">
        <v>1291</v>
      </c>
    </row>
    <row r="620" spans="1:4" x14ac:dyDescent="0.2">
      <c r="A620" s="307">
        <v>692</v>
      </c>
      <c r="B620" s="524" t="s">
        <v>1292</v>
      </c>
      <c r="D620" s="323" t="s">
        <v>1293</v>
      </c>
    </row>
    <row r="621" spans="1:4" x14ac:dyDescent="0.2">
      <c r="A621" s="307">
        <v>693</v>
      </c>
      <c r="B621" s="321" t="s">
        <v>1294</v>
      </c>
      <c r="D621" s="323" t="s">
        <v>1295</v>
      </c>
    </row>
    <row r="622" spans="1:4" ht="25.5" x14ac:dyDescent="0.2">
      <c r="A622" s="307">
        <v>694</v>
      </c>
      <c r="B622" s="321" t="s">
        <v>1296</v>
      </c>
      <c r="D622" s="323" t="s">
        <v>1297</v>
      </c>
    </row>
    <row r="623" spans="1:4" x14ac:dyDescent="0.2">
      <c r="A623" s="307">
        <v>695</v>
      </c>
      <c r="B623" s="321" t="s">
        <v>1298</v>
      </c>
      <c r="D623" s="323" t="s">
        <v>1299</v>
      </c>
    </row>
    <row r="624" spans="1:4" x14ac:dyDescent="0.2">
      <c r="A624" s="307">
        <v>696</v>
      </c>
      <c r="B624" s="321" t="s">
        <v>1300</v>
      </c>
      <c r="D624" s="323" t="s">
        <v>1301</v>
      </c>
    </row>
    <row r="625" spans="1:6" x14ac:dyDescent="0.2">
      <c r="A625" s="307"/>
      <c r="B625" s="442" t="s">
        <v>1302</v>
      </c>
      <c r="D625" s="323"/>
    </row>
    <row r="626" spans="1:6" x14ac:dyDescent="0.2">
      <c r="A626" s="307">
        <v>697</v>
      </c>
      <c r="B626" s="321" t="s">
        <v>1303</v>
      </c>
      <c r="D626" s="323" t="s">
        <v>1304</v>
      </c>
    </row>
    <row r="627" spans="1:6" x14ac:dyDescent="0.2">
      <c r="A627" s="307">
        <v>698</v>
      </c>
      <c r="B627" s="321" t="s">
        <v>1305</v>
      </c>
      <c r="D627" s="323" t="s">
        <v>1306</v>
      </c>
    </row>
    <row r="628" spans="1:6" x14ac:dyDescent="0.2">
      <c r="A628" s="307">
        <v>699</v>
      </c>
      <c r="B628" s="321" t="s">
        <v>1307</v>
      </c>
      <c r="D628" s="323" t="s">
        <v>1308</v>
      </c>
    </row>
    <row r="629" spans="1:6" x14ac:dyDescent="0.2">
      <c r="A629" s="307">
        <v>700</v>
      </c>
      <c r="B629" s="321" t="s">
        <v>1309</v>
      </c>
      <c r="D629" s="323" t="s">
        <v>1310</v>
      </c>
    </row>
    <row r="630" spans="1:6" x14ac:dyDescent="0.2">
      <c r="A630" s="307">
        <v>701</v>
      </c>
      <c r="B630" s="321" t="s">
        <v>1311</v>
      </c>
    </row>
    <row r="631" spans="1:6" x14ac:dyDescent="0.2">
      <c r="A631" s="498" t="s">
        <v>1312</v>
      </c>
      <c r="C631" s="297"/>
      <c r="D631" s="297"/>
      <c r="E631" s="297"/>
      <c r="F631" s="297"/>
    </row>
    <row r="632" spans="1:6" s="156" customFormat="1" x14ac:dyDescent="0.2">
      <c r="A632" s="504"/>
      <c r="B632" s="442" t="s">
        <v>1313</v>
      </c>
    </row>
    <row r="633" spans="1:6" s="156" customFormat="1" x14ac:dyDescent="0.2">
      <c r="A633" s="504"/>
      <c r="B633" s="442" t="s">
        <v>1314</v>
      </c>
    </row>
    <row r="634" spans="1:6" s="156" customFormat="1" x14ac:dyDescent="0.2">
      <c r="A634" s="504"/>
      <c r="B634" s="442" t="s">
        <v>1315</v>
      </c>
    </row>
    <row r="635" spans="1:6" s="156" customFormat="1" x14ac:dyDescent="0.2">
      <c r="A635" s="505"/>
      <c r="B635" s="499"/>
    </row>
    <row r="636" spans="1:6" x14ac:dyDescent="0.2">
      <c r="B636" s="310" t="s">
        <v>1316</v>
      </c>
    </row>
    <row r="637" spans="1:6" x14ac:dyDescent="0.2">
      <c r="B637" s="486" t="s">
        <v>1317</v>
      </c>
    </row>
    <row r="638" spans="1:6" ht="25.5" x14ac:dyDescent="0.2">
      <c r="B638" s="218" t="s">
        <v>1318</v>
      </c>
    </row>
    <row r="639" spans="1:6" ht="25.5" x14ac:dyDescent="0.2">
      <c r="B639" s="486" t="s">
        <v>1319</v>
      </c>
    </row>
    <row r="640" spans="1:6" ht="13.15" customHeight="1" thickBot="1" x14ac:dyDescent="0.25">
      <c r="B640" s="218" t="s">
        <v>1320</v>
      </c>
    </row>
    <row r="641" spans="2:3" ht="46.5" customHeight="1" thickBot="1" x14ac:dyDescent="0.25">
      <c r="B641" s="500" t="s">
        <v>1321</v>
      </c>
    </row>
    <row r="642" spans="2:3" ht="38.25" x14ac:dyDescent="0.2">
      <c r="B642" s="218" t="s">
        <v>1322</v>
      </c>
    </row>
    <row r="643" spans="2:3" ht="12.75" customHeight="1" x14ac:dyDescent="0.2">
      <c r="B643" s="575" t="s">
        <v>1323</v>
      </c>
    </row>
    <row r="644" spans="2:3" ht="14.25" x14ac:dyDescent="0.2">
      <c r="B644" s="488" t="s">
        <v>1324</v>
      </c>
    </row>
    <row r="645" spans="2:3" ht="25.5" x14ac:dyDescent="0.2">
      <c r="B645" s="441" t="s">
        <v>1325</v>
      </c>
    </row>
    <row r="646" spans="2:3" ht="51" x14ac:dyDescent="0.2">
      <c r="B646" s="218" t="s">
        <v>1326</v>
      </c>
    </row>
    <row r="647" spans="2:3" x14ac:dyDescent="0.2">
      <c r="B647" s="441" t="s">
        <v>1327</v>
      </c>
    </row>
    <row r="648" spans="2:3" ht="25.5" x14ac:dyDescent="0.2">
      <c r="B648" s="218" t="s">
        <v>1328</v>
      </c>
    </row>
    <row r="649" spans="2:3" ht="30.75" customHeight="1" x14ac:dyDescent="0.2">
      <c r="B649" s="218" t="s">
        <v>1329</v>
      </c>
    </row>
    <row r="650" spans="2:3" ht="44.65" customHeight="1" x14ac:dyDescent="0.2">
      <c r="B650" s="486" t="s">
        <v>1330</v>
      </c>
      <c r="C650" s="218"/>
    </row>
    <row r="651" spans="2:3" ht="25.15" customHeight="1" x14ac:dyDescent="0.2">
      <c r="B651" s="218" t="s">
        <v>1331</v>
      </c>
    </row>
    <row r="652" spans="2:3" ht="30.75" customHeight="1" x14ac:dyDescent="0.2">
      <c r="B652" s="486" t="s">
        <v>1332</v>
      </c>
    </row>
    <row r="653" spans="2:3" ht="62.65" customHeight="1" x14ac:dyDescent="0.2">
      <c r="B653" s="218" t="s">
        <v>1333</v>
      </c>
    </row>
    <row r="654" spans="2:3" ht="41.65" customHeight="1" x14ac:dyDescent="0.2">
      <c r="B654" s="485" t="s">
        <v>1334</v>
      </c>
    </row>
    <row r="655" spans="2:3" ht="86.65" customHeight="1" x14ac:dyDescent="0.2">
      <c r="B655" s="218" t="s">
        <v>1335</v>
      </c>
    </row>
    <row r="656" spans="2:3" ht="46.15" customHeight="1" x14ac:dyDescent="0.2">
      <c r="B656" s="485" t="s">
        <v>1336</v>
      </c>
    </row>
    <row r="657" spans="2:3" ht="69" customHeight="1" x14ac:dyDescent="0.2">
      <c r="B657" s="218" t="s">
        <v>1337</v>
      </c>
    </row>
    <row r="658" spans="2:3" ht="31.15" customHeight="1" x14ac:dyDescent="0.2">
      <c r="B658" s="485" t="s">
        <v>1338</v>
      </c>
    </row>
    <row r="659" spans="2:3" ht="60" customHeight="1" x14ac:dyDescent="0.2">
      <c r="B659" s="218" t="s">
        <v>1339</v>
      </c>
    </row>
    <row r="660" spans="2:3" ht="28.9" customHeight="1" x14ac:dyDescent="0.2">
      <c r="B660" s="485" t="s">
        <v>1340</v>
      </c>
    </row>
    <row r="661" spans="2:3" ht="73.5" customHeight="1" x14ac:dyDescent="0.2">
      <c r="B661" s="218" t="s">
        <v>1341</v>
      </c>
    </row>
    <row r="662" spans="2:3" ht="73.5" customHeight="1" x14ac:dyDescent="0.2">
      <c r="B662" s="218" t="s">
        <v>1342</v>
      </c>
    </row>
    <row r="663" spans="2:3" ht="28.9" customHeight="1" x14ac:dyDescent="0.2">
      <c r="B663" s="485" t="s">
        <v>1340</v>
      </c>
    </row>
    <row r="664" spans="2:3" ht="25.5" x14ac:dyDescent="0.2">
      <c r="B664" s="486" t="s">
        <v>1343</v>
      </c>
    </row>
    <row r="665" spans="2:3" ht="54" x14ac:dyDescent="0.2">
      <c r="B665" s="218" t="s">
        <v>1344</v>
      </c>
    </row>
    <row r="666" spans="2:3" ht="39" thickBot="1" x14ac:dyDescent="0.25">
      <c r="B666" s="218" t="s">
        <v>1345</v>
      </c>
    </row>
    <row r="667" spans="2:3" ht="58.15" customHeight="1" x14ac:dyDescent="0.2">
      <c r="B667" s="489" t="s">
        <v>1346</v>
      </c>
    </row>
    <row r="668" spans="2:3" ht="57" customHeight="1" x14ac:dyDescent="0.2">
      <c r="B668" s="490" t="s">
        <v>1347</v>
      </c>
    </row>
    <row r="669" spans="2:3" ht="61.9" customHeight="1" x14ac:dyDescent="0.2">
      <c r="B669" s="487" t="s">
        <v>1348</v>
      </c>
    </row>
    <row r="670" spans="2:3" ht="76.5" x14ac:dyDescent="0.2">
      <c r="B670" s="218" t="s">
        <v>1349</v>
      </c>
    </row>
    <row r="671" spans="2:3" x14ac:dyDescent="0.2">
      <c r="B671" s="571" t="s">
        <v>1350</v>
      </c>
    </row>
    <row r="672" spans="2:3" x14ac:dyDescent="0.2">
      <c r="B672" s="771" t="s">
        <v>1351</v>
      </c>
      <c r="C672" s="771"/>
    </row>
    <row r="673" spans="2:2" x14ac:dyDescent="0.2">
      <c r="B673" s="578" t="s">
        <v>7</v>
      </c>
    </row>
    <row r="674" spans="2:2" x14ac:dyDescent="0.2">
      <c r="B674" s="578" t="s">
        <v>4</v>
      </c>
    </row>
    <row r="675" spans="2:2" x14ac:dyDescent="0.2">
      <c r="B675" s="578" t="s">
        <v>1352</v>
      </c>
    </row>
    <row r="676" spans="2:2" x14ac:dyDescent="0.2">
      <c r="B676" s="578" t="s">
        <v>1353</v>
      </c>
    </row>
    <row r="677" spans="2:2" x14ac:dyDescent="0.2">
      <c r="B677" s="578" t="s">
        <v>1354</v>
      </c>
    </row>
  </sheetData>
  <sheetProtection formatCells="0" formatColumns="0" formatRows="0"/>
  <autoFilter ref="A1:B403"/>
  <mergeCells count="1">
    <mergeCell ref="B672:C672"/>
  </mergeCells>
  <phoneticPr fontId="7" type="noConversion"/>
  <conditionalFormatting sqref="B467">
    <cfRule type="expression" dxfId="14" priority="15" stopIfTrue="1">
      <formula>$B$19=No</formula>
    </cfRule>
  </conditionalFormatting>
  <conditionalFormatting sqref="B488">
    <cfRule type="expression" dxfId="13" priority="14" stopIfTrue="1">
      <formula>$B$19=No</formula>
    </cfRule>
  </conditionalFormatting>
  <conditionalFormatting sqref="B489">
    <cfRule type="expression" dxfId="12" priority="13" stopIfTrue="1">
      <formula>$B$19=No</formula>
    </cfRule>
  </conditionalFormatting>
  <conditionalFormatting sqref="B517">
    <cfRule type="expression" dxfId="11" priority="12" stopIfTrue="1">
      <formula>$B$19=No</formula>
    </cfRule>
  </conditionalFormatting>
  <conditionalFormatting sqref="B518">
    <cfRule type="expression" dxfId="10" priority="11" stopIfTrue="1">
      <formula>$B$19=No</formula>
    </cfRule>
  </conditionalFormatting>
  <conditionalFormatting sqref="B520">
    <cfRule type="expression" dxfId="9" priority="10" stopIfTrue="1">
      <formula>$B$19=No</formula>
    </cfRule>
  </conditionalFormatting>
  <conditionalFormatting sqref="B522">
    <cfRule type="expression" dxfId="8" priority="9" stopIfTrue="1">
      <formula>$B$19=No</formula>
    </cfRule>
  </conditionalFormatting>
  <conditionalFormatting sqref="B525">
    <cfRule type="expression" dxfId="7" priority="8" stopIfTrue="1">
      <formula>$B$19=No</formula>
    </cfRule>
  </conditionalFormatting>
  <conditionalFormatting sqref="B527">
    <cfRule type="expression" dxfId="6" priority="7" stopIfTrue="1">
      <formula>$B$19=No</formula>
    </cfRule>
  </conditionalFormatting>
  <conditionalFormatting sqref="B528">
    <cfRule type="expression" dxfId="5" priority="6" stopIfTrue="1">
      <formula>$B$19=No</formula>
    </cfRule>
  </conditionalFormatting>
  <conditionalFormatting sqref="B529">
    <cfRule type="expression" dxfId="4" priority="5" stopIfTrue="1">
      <formula>$B$19=No</formula>
    </cfRule>
  </conditionalFormatting>
  <conditionalFormatting sqref="B531">
    <cfRule type="expression" dxfId="3" priority="4" stopIfTrue="1">
      <formula>$B$19=No</formula>
    </cfRule>
  </conditionalFormatting>
  <conditionalFormatting sqref="B533">
    <cfRule type="expression" dxfId="2" priority="3" stopIfTrue="1">
      <formula>$B$19=No</formula>
    </cfRule>
  </conditionalFormatting>
  <conditionalFormatting sqref="B536">
    <cfRule type="expression" dxfId="1" priority="2" stopIfTrue="1">
      <formula>$B$19=No</formula>
    </cfRule>
  </conditionalFormatting>
  <conditionalFormatting sqref="B537">
    <cfRule type="expression" dxfId="0" priority="1" stopIfTrue="1">
      <formula>$B$19=No</formula>
    </cfRule>
  </conditionalFormatting>
  <pageMargins left="0.7" right="0.7" top="0.78740157499999996" bottom="0.78740157499999996"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E89"/>
  <sheetViews>
    <sheetView workbookViewId="0">
      <selection activeCell="B3" sqref="B3"/>
    </sheetView>
  </sheetViews>
  <sheetFormatPr defaultColWidth="11.28515625" defaultRowHeight="12.75" x14ac:dyDescent="0.2"/>
  <cols>
    <col min="1" max="1" width="17.140625" style="5" customWidth="1"/>
    <col min="2" max="2" width="34.7109375" style="5" customWidth="1"/>
    <col min="3" max="3" width="15.140625" style="5" customWidth="1"/>
    <col min="4" max="16384" width="11.28515625" style="5"/>
  </cols>
  <sheetData>
    <row r="1" spans="1:5" ht="13.5" thickBot="1" x14ac:dyDescent="0.25">
      <c r="A1" s="4" t="s">
        <v>1355</v>
      </c>
    </row>
    <row r="2" spans="1:5" ht="13.5" thickBot="1" x14ac:dyDescent="0.25">
      <c r="A2" s="6" t="s">
        <v>1356</v>
      </c>
      <c r="B2" s="184" t="s">
        <v>1357</v>
      </c>
    </row>
    <row r="3" spans="1:5" ht="13.5" thickBot="1" x14ac:dyDescent="0.25">
      <c r="A3" s="7" t="s">
        <v>1358</v>
      </c>
      <c r="B3" s="8">
        <v>46056</v>
      </c>
      <c r="C3" s="9" t="str">
        <f>IF(ISNUMBER(MATCH(B3,A19:A27,0)),VLOOKUP(B3,A19:B27,2,FALSE),"---")</f>
        <v>VR P4_COM_en_030226.xls</v>
      </c>
      <c r="D3" s="10"/>
      <c r="E3" s="11"/>
    </row>
    <row r="4" spans="1:5" x14ac:dyDescent="0.2">
      <c r="A4" s="12" t="s">
        <v>1359</v>
      </c>
      <c r="B4" s="13" t="s">
        <v>1360</v>
      </c>
    </row>
    <row r="5" spans="1:5" ht="13.5" thickBot="1" x14ac:dyDescent="0.25">
      <c r="A5" s="14" t="s">
        <v>1361</v>
      </c>
      <c r="B5" s="15" t="s">
        <v>1362</v>
      </c>
    </row>
    <row r="7" spans="1:5" x14ac:dyDescent="0.2">
      <c r="A7" s="16" t="s">
        <v>1363</v>
      </c>
    </row>
    <row r="8" spans="1:5" x14ac:dyDescent="0.2">
      <c r="A8" s="17" t="s">
        <v>1364</v>
      </c>
      <c r="B8" s="17"/>
      <c r="C8" s="18" t="s">
        <v>1365</v>
      </c>
    </row>
    <row r="9" spans="1:5" x14ac:dyDescent="0.2">
      <c r="A9" s="17" t="s">
        <v>1366</v>
      </c>
      <c r="B9" s="17"/>
      <c r="C9" s="18" t="s">
        <v>1367</v>
      </c>
    </row>
    <row r="10" spans="1:5" x14ac:dyDescent="0.2">
      <c r="A10" s="17" t="s">
        <v>1368</v>
      </c>
      <c r="B10" s="17"/>
      <c r="C10" s="18" t="s">
        <v>1369</v>
      </c>
    </row>
    <row r="11" spans="1:5" x14ac:dyDescent="0.2">
      <c r="A11" s="17" t="s">
        <v>1370</v>
      </c>
      <c r="B11" s="17"/>
      <c r="C11" s="18" t="s">
        <v>1371</v>
      </c>
    </row>
    <row r="12" spans="1:5" x14ac:dyDescent="0.2">
      <c r="A12" s="17" t="s">
        <v>1372</v>
      </c>
      <c r="B12" s="17"/>
      <c r="C12" s="18" t="s">
        <v>1373</v>
      </c>
    </row>
    <row r="13" spans="1:5" x14ac:dyDescent="0.2">
      <c r="A13" s="17" t="s">
        <v>1374</v>
      </c>
      <c r="B13" s="17"/>
      <c r="C13" s="18" t="s">
        <v>1375</v>
      </c>
    </row>
    <row r="14" spans="1:5" x14ac:dyDescent="0.2">
      <c r="A14" s="17" t="s">
        <v>1376</v>
      </c>
      <c r="B14" s="17"/>
      <c r="C14" s="18" t="s">
        <v>1377</v>
      </c>
    </row>
    <row r="15" spans="1:5" x14ac:dyDescent="0.2">
      <c r="A15" s="32" t="s">
        <v>1378</v>
      </c>
      <c r="B15" s="17"/>
      <c r="C15" s="18" t="s">
        <v>1379</v>
      </c>
    </row>
    <row r="16" spans="1:5" x14ac:dyDescent="0.2">
      <c r="A16" s="32" t="s">
        <v>1357</v>
      </c>
      <c r="B16" s="17"/>
      <c r="C16" s="163" t="s">
        <v>1380</v>
      </c>
    </row>
    <row r="17" spans="1:4" x14ac:dyDescent="0.2">
      <c r="A17" s="19"/>
    </row>
    <row r="18" spans="1:4" x14ac:dyDescent="0.2">
      <c r="A18" s="20" t="s">
        <v>1381</v>
      </c>
      <c r="B18" s="21" t="s">
        <v>1382</v>
      </c>
      <c r="C18" s="21" t="s">
        <v>1383</v>
      </c>
      <c r="D18" s="22"/>
    </row>
    <row r="19" spans="1:4" x14ac:dyDescent="0.2">
      <c r="A19" s="167">
        <v>44547</v>
      </c>
      <c r="B19" s="164" t="str">
        <f t="shared" ref="B19:B27" si="0">IF(ISBLANK($A19),"---", VLOOKUP($B$2,$A$8:$C$16,3,0) &amp; "_" &amp; VLOOKUP($B$4,$A$30:$B$62,2,0)&amp;"_"&amp;VLOOKUP($B$5,$A$65:$B$89,2,0)&amp;"_"&amp; TEXT(DAY($A19),"0#")&amp; TEXT(MONTH($A19),"0#")&amp; TEXT(YEAR($A19)-2000,"0#")&amp;".xls")</f>
        <v>VR P4_COM_en_171221.xls</v>
      </c>
      <c r="C19" s="165" t="s">
        <v>1384</v>
      </c>
      <c r="D19" s="166"/>
    </row>
    <row r="20" spans="1:4" x14ac:dyDescent="0.2">
      <c r="A20" s="167">
        <v>44581</v>
      </c>
      <c r="B20" s="164" t="str">
        <f t="shared" si="0"/>
        <v>VR P4_COM_en_200122.xls</v>
      </c>
      <c r="C20" s="165" t="s">
        <v>1385</v>
      </c>
      <c r="D20" s="166"/>
    </row>
    <row r="21" spans="1:4" x14ac:dyDescent="0.2">
      <c r="A21" s="167">
        <v>44589</v>
      </c>
      <c r="B21" s="164" t="str">
        <f t="shared" si="0"/>
        <v>VR P4_COM_en_280122.xls</v>
      </c>
      <c r="C21" s="165" t="s">
        <v>1386</v>
      </c>
      <c r="D21" s="166"/>
    </row>
    <row r="22" spans="1:4" x14ac:dyDescent="0.2">
      <c r="A22" s="23">
        <v>46056</v>
      </c>
      <c r="B22" s="24" t="str">
        <f t="shared" si="0"/>
        <v>VR P4_COM_en_030226.xls</v>
      </c>
      <c r="C22" s="185" t="s">
        <v>1387</v>
      </c>
      <c r="D22" s="25"/>
    </row>
    <row r="23" spans="1:4" x14ac:dyDescent="0.2">
      <c r="A23" s="23"/>
      <c r="B23" s="24" t="str">
        <f t="shared" si="0"/>
        <v>---</v>
      </c>
      <c r="C23" s="24"/>
      <c r="D23" s="25"/>
    </row>
    <row r="24" spans="1:4" x14ac:dyDescent="0.2">
      <c r="A24" s="23"/>
      <c r="B24" s="24" t="str">
        <f t="shared" si="0"/>
        <v>---</v>
      </c>
      <c r="C24" s="24"/>
      <c r="D24" s="25"/>
    </row>
    <row r="25" spans="1:4" x14ac:dyDescent="0.2">
      <c r="A25" s="23"/>
      <c r="B25" s="24" t="str">
        <f t="shared" si="0"/>
        <v>---</v>
      </c>
      <c r="C25" s="24"/>
      <c r="D25" s="25"/>
    </row>
    <row r="26" spans="1:4" x14ac:dyDescent="0.2">
      <c r="A26" s="23"/>
      <c r="B26" s="24" t="str">
        <f t="shared" si="0"/>
        <v>---</v>
      </c>
      <c r="C26" s="24"/>
      <c r="D26" s="25"/>
    </row>
    <row r="27" spans="1:4" x14ac:dyDescent="0.2">
      <c r="A27" s="26"/>
      <c r="B27" s="27" t="str">
        <f t="shared" si="0"/>
        <v>---</v>
      </c>
      <c r="C27" s="27"/>
      <c r="D27" s="28"/>
    </row>
    <row r="29" spans="1:4" x14ac:dyDescent="0.2">
      <c r="A29" s="4" t="s">
        <v>1359</v>
      </c>
    </row>
    <row r="30" spans="1:4" x14ac:dyDescent="0.2">
      <c r="A30" s="29" t="s">
        <v>1360</v>
      </c>
      <c r="B30" s="29" t="s">
        <v>1388</v>
      </c>
    </row>
    <row r="31" spans="1:4" x14ac:dyDescent="0.2">
      <c r="A31" s="29" t="s">
        <v>1389</v>
      </c>
      <c r="B31" s="29" t="s">
        <v>1390</v>
      </c>
    </row>
    <row r="32" spans="1:4" x14ac:dyDescent="0.2">
      <c r="A32" s="29" t="s">
        <v>1391</v>
      </c>
      <c r="B32" s="29" t="s">
        <v>1392</v>
      </c>
    </row>
    <row r="33" spans="1:2" x14ac:dyDescent="0.2">
      <c r="A33" s="29" t="s">
        <v>1393</v>
      </c>
      <c r="B33" s="29" t="s">
        <v>1394</v>
      </c>
    </row>
    <row r="34" spans="1:2" x14ac:dyDescent="0.2">
      <c r="A34" s="29" t="s">
        <v>1395</v>
      </c>
      <c r="B34" s="29" t="s">
        <v>1396</v>
      </c>
    </row>
    <row r="35" spans="1:2" x14ac:dyDescent="0.2">
      <c r="A35" s="29" t="s">
        <v>1397</v>
      </c>
      <c r="B35" s="29" t="s">
        <v>1398</v>
      </c>
    </row>
    <row r="36" spans="1:2" x14ac:dyDescent="0.2">
      <c r="A36" s="29" t="s">
        <v>1399</v>
      </c>
      <c r="B36" s="29" t="s">
        <v>1400</v>
      </c>
    </row>
    <row r="37" spans="1:2" x14ac:dyDescent="0.2">
      <c r="A37" s="29" t="s">
        <v>1401</v>
      </c>
      <c r="B37" s="29" t="s">
        <v>1402</v>
      </c>
    </row>
    <row r="38" spans="1:2" x14ac:dyDescent="0.2">
      <c r="A38" s="29" t="s">
        <v>1403</v>
      </c>
      <c r="B38" s="29" t="s">
        <v>1404</v>
      </c>
    </row>
    <row r="39" spans="1:2" x14ac:dyDescent="0.2">
      <c r="A39" s="29" t="s">
        <v>1405</v>
      </c>
      <c r="B39" s="29" t="s">
        <v>1406</v>
      </c>
    </row>
    <row r="40" spans="1:2" x14ac:dyDescent="0.2">
      <c r="A40" s="29" t="s">
        <v>1407</v>
      </c>
      <c r="B40" s="29" t="s">
        <v>1408</v>
      </c>
    </row>
    <row r="41" spans="1:2" x14ac:dyDescent="0.2">
      <c r="A41" s="29" t="s">
        <v>1409</v>
      </c>
      <c r="B41" s="29" t="s">
        <v>1410</v>
      </c>
    </row>
    <row r="42" spans="1:2" x14ac:dyDescent="0.2">
      <c r="A42" s="29" t="s">
        <v>1411</v>
      </c>
      <c r="B42" s="29" t="s">
        <v>1412</v>
      </c>
    </row>
    <row r="43" spans="1:2" x14ac:dyDescent="0.2">
      <c r="A43" s="29" t="s">
        <v>1413</v>
      </c>
      <c r="B43" s="29" t="s">
        <v>1414</v>
      </c>
    </row>
    <row r="44" spans="1:2" x14ac:dyDescent="0.2">
      <c r="A44" s="29" t="s">
        <v>1415</v>
      </c>
      <c r="B44" s="29" t="s">
        <v>1416</v>
      </c>
    </row>
    <row r="45" spans="1:2" x14ac:dyDescent="0.2">
      <c r="A45" s="29" t="s">
        <v>1417</v>
      </c>
      <c r="B45" s="29" t="s">
        <v>1418</v>
      </c>
    </row>
    <row r="46" spans="1:2" x14ac:dyDescent="0.2">
      <c r="A46" s="29" t="s">
        <v>1419</v>
      </c>
      <c r="B46" s="29" t="s">
        <v>1420</v>
      </c>
    </row>
    <row r="47" spans="1:2" x14ac:dyDescent="0.2">
      <c r="A47" s="29" t="s">
        <v>1421</v>
      </c>
      <c r="B47" s="29" t="s">
        <v>1422</v>
      </c>
    </row>
    <row r="48" spans="1:2" x14ac:dyDescent="0.2">
      <c r="A48" s="29" t="s">
        <v>1423</v>
      </c>
      <c r="B48" s="29" t="s">
        <v>1424</v>
      </c>
    </row>
    <row r="49" spans="1:2" x14ac:dyDescent="0.2">
      <c r="A49" s="29" t="s">
        <v>1425</v>
      </c>
      <c r="B49" s="29" t="s">
        <v>1426</v>
      </c>
    </row>
    <row r="50" spans="1:2" x14ac:dyDescent="0.2">
      <c r="A50" s="29" t="s">
        <v>1427</v>
      </c>
      <c r="B50" s="29" t="s">
        <v>1428</v>
      </c>
    </row>
    <row r="51" spans="1:2" x14ac:dyDescent="0.2">
      <c r="A51" s="29" t="s">
        <v>1429</v>
      </c>
      <c r="B51" s="29" t="s">
        <v>1430</v>
      </c>
    </row>
    <row r="52" spans="1:2" x14ac:dyDescent="0.2">
      <c r="A52" s="29" t="s">
        <v>1431</v>
      </c>
      <c r="B52" s="29" t="s">
        <v>1432</v>
      </c>
    </row>
    <row r="53" spans="1:2" x14ac:dyDescent="0.2">
      <c r="A53" s="29" t="s">
        <v>1433</v>
      </c>
      <c r="B53" s="29" t="s">
        <v>1434</v>
      </c>
    </row>
    <row r="54" spans="1:2" x14ac:dyDescent="0.2">
      <c r="A54" s="29" t="s">
        <v>1435</v>
      </c>
      <c r="B54" s="29" t="s">
        <v>1436</v>
      </c>
    </row>
    <row r="55" spans="1:2" x14ac:dyDescent="0.2">
      <c r="A55" s="29" t="s">
        <v>1437</v>
      </c>
      <c r="B55" s="29" t="s">
        <v>1438</v>
      </c>
    </row>
    <row r="56" spans="1:2" x14ac:dyDescent="0.2">
      <c r="A56" s="29" t="s">
        <v>1439</v>
      </c>
      <c r="B56" s="29" t="s">
        <v>1440</v>
      </c>
    </row>
    <row r="57" spans="1:2" x14ac:dyDescent="0.2">
      <c r="A57" s="29" t="s">
        <v>1441</v>
      </c>
      <c r="B57" s="29" t="s">
        <v>1442</v>
      </c>
    </row>
    <row r="58" spans="1:2" x14ac:dyDescent="0.2">
      <c r="A58" s="29" t="s">
        <v>1443</v>
      </c>
      <c r="B58" s="29" t="s">
        <v>1444</v>
      </c>
    </row>
    <row r="59" spans="1:2" x14ac:dyDescent="0.2">
      <c r="A59" s="29" t="s">
        <v>1445</v>
      </c>
      <c r="B59" s="29" t="s">
        <v>1446</v>
      </c>
    </row>
    <row r="60" spans="1:2" x14ac:dyDescent="0.2">
      <c r="A60" s="29" t="s">
        <v>1447</v>
      </c>
      <c r="B60" s="29" t="s">
        <v>1448</v>
      </c>
    </row>
    <row r="61" spans="1:2" x14ac:dyDescent="0.2">
      <c r="A61" s="29" t="s">
        <v>1449</v>
      </c>
      <c r="B61" s="29" t="s">
        <v>1450</v>
      </c>
    </row>
    <row r="62" spans="1:2" x14ac:dyDescent="0.2">
      <c r="A62" s="29" t="s">
        <v>1451</v>
      </c>
      <c r="B62" s="29" t="s">
        <v>1452</v>
      </c>
    </row>
    <row r="64" spans="1:2" x14ac:dyDescent="0.2">
      <c r="A64" s="30" t="s">
        <v>1453</v>
      </c>
    </row>
    <row r="65" spans="1:2" x14ac:dyDescent="0.2">
      <c r="A65" s="555" t="s">
        <v>1454</v>
      </c>
      <c r="B65" s="555" t="s">
        <v>1455</v>
      </c>
    </row>
    <row r="66" spans="1:2" x14ac:dyDescent="0.2">
      <c r="A66" s="555" t="s">
        <v>1456</v>
      </c>
      <c r="B66" s="555" t="s">
        <v>1457</v>
      </c>
    </row>
    <row r="67" spans="1:2" x14ac:dyDescent="0.2">
      <c r="A67" s="555" t="s">
        <v>1458</v>
      </c>
      <c r="B67" s="555" t="s">
        <v>1459</v>
      </c>
    </row>
    <row r="68" spans="1:2" x14ac:dyDescent="0.2">
      <c r="A68" s="555" t="s">
        <v>1460</v>
      </c>
      <c r="B68" s="555" t="s">
        <v>1461</v>
      </c>
    </row>
    <row r="69" spans="1:2" x14ac:dyDescent="0.2">
      <c r="A69" s="555" t="s">
        <v>1462</v>
      </c>
      <c r="B69" s="555" t="s">
        <v>1463</v>
      </c>
    </row>
    <row r="70" spans="1:2" x14ac:dyDescent="0.2">
      <c r="A70" s="555" t="s">
        <v>1464</v>
      </c>
      <c r="B70" s="555" t="s">
        <v>1465</v>
      </c>
    </row>
    <row r="71" spans="1:2" x14ac:dyDescent="0.2">
      <c r="A71" s="555" t="s">
        <v>1466</v>
      </c>
      <c r="B71" s="555" t="s">
        <v>1467</v>
      </c>
    </row>
    <row r="72" spans="1:2" x14ac:dyDescent="0.2">
      <c r="A72" s="555" t="s">
        <v>1468</v>
      </c>
      <c r="B72" s="555" t="s">
        <v>1469</v>
      </c>
    </row>
    <row r="73" spans="1:2" x14ac:dyDescent="0.2">
      <c r="A73" s="555" t="s">
        <v>1362</v>
      </c>
      <c r="B73" s="555" t="s">
        <v>1470</v>
      </c>
    </row>
    <row r="74" spans="1:2" x14ac:dyDescent="0.2">
      <c r="A74" s="555" t="s">
        <v>1471</v>
      </c>
      <c r="B74" s="555" t="s">
        <v>1472</v>
      </c>
    </row>
    <row r="75" spans="1:2" x14ac:dyDescent="0.2">
      <c r="A75" s="555" t="s">
        <v>1473</v>
      </c>
      <c r="B75" s="555" t="s">
        <v>1474</v>
      </c>
    </row>
    <row r="76" spans="1:2" x14ac:dyDescent="0.2">
      <c r="A76" s="555" t="s">
        <v>1475</v>
      </c>
      <c r="B76" s="555" t="s">
        <v>1476</v>
      </c>
    </row>
    <row r="77" spans="1:2" x14ac:dyDescent="0.2">
      <c r="A77" s="555" t="s">
        <v>1477</v>
      </c>
      <c r="B77" s="555" t="s">
        <v>1478</v>
      </c>
    </row>
    <row r="78" spans="1:2" x14ac:dyDescent="0.2">
      <c r="A78" s="555" t="s">
        <v>1479</v>
      </c>
      <c r="B78" s="555" t="s">
        <v>1480</v>
      </c>
    </row>
    <row r="79" spans="1:2" x14ac:dyDescent="0.2">
      <c r="A79" s="555" t="s">
        <v>1481</v>
      </c>
      <c r="B79" s="555" t="s">
        <v>1482</v>
      </c>
    </row>
    <row r="80" spans="1:2" x14ac:dyDescent="0.2">
      <c r="A80" s="555" t="s">
        <v>1483</v>
      </c>
      <c r="B80" s="555" t="s">
        <v>1484</v>
      </c>
    </row>
    <row r="81" spans="1:2" x14ac:dyDescent="0.2">
      <c r="A81" s="555" t="s">
        <v>1485</v>
      </c>
      <c r="B81" s="555" t="s">
        <v>1486</v>
      </c>
    </row>
    <row r="82" spans="1:2" x14ac:dyDescent="0.2">
      <c r="A82" s="555" t="s">
        <v>1487</v>
      </c>
      <c r="B82" s="555" t="s">
        <v>1488</v>
      </c>
    </row>
    <row r="83" spans="1:2" x14ac:dyDescent="0.2">
      <c r="A83" s="555" t="s">
        <v>1489</v>
      </c>
      <c r="B83" s="555" t="s">
        <v>1490</v>
      </c>
    </row>
    <row r="84" spans="1:2" x14ac:dyDescent="0.2">
      <c r="A84" s="555" t="s">
        <v>1491</v>
      </c>
      <c r="B84" s="555" t="s">
        <v>1492</v>
      </c>
    </row>
    <row r="85" spans="1:2" x14ac:dyDescent="0.2">
      <c r="A85" s="555" t="s">
        <v>1493</v>
      </c>
      <c r="B85" s="555" t="s">
        <v>1494</v>
      </c>
    </row>
    <row r="86" spans="1:2" x14ac:dyDescent="0.2">
      <c r="A86" s="555" t="s">
        <v>1495</v>
      </c>
      <c r="B86" s="555" t="s">
        <v>1496</v>
      </c>
    </row>
    <row r="87" spans="1:2" x14ac:dyDescent="0.2">
      <c r="A87" s="555" t="s">
        <v>1497</v>
      </c>
      <c r="B87" s="555" t="s">
        <v>1498</v>
      </c>
    </row>
    <row r="88" spans="1:2" x14ac:dyDescent="0.2">
      <c r="A88" s="555" t="s">
        <v>1499</v>
      </c>
      <c r="B88" s="555" t="s">
        <v>1500</v>
      </c>
    </row>
    <row r="89" spans="1:2" x14ac:dyDescent="0.2">
      <c r="A89" s="555" t="s">
        <v>1501</v>
      </c>
      <c r="B89" s="555" t="s">
        <v>1502</v>
      </c>
    </row>
  </sheetData>
  <sheetProtection formatCells="0" formatColumns="0" formatRows="0"/>
  <dataValidations count="4">
    <dataValidation type="list" allowBlank="1" showInputMessage="1" showErrorMessage="1" sqref="B4">
      <formula1>$A$30:$A$62</formula1>
    </dataValidation>
    <dataValidation type="list" allowBlank="1" showInputMessage="1" showErrorMessage="1" sqref="B5">
      <formula1>$A$65:$A$89</formula1>
    </dataValidation>
    <dataValidation type="list" allowBlank="1" showInputMessage="1" showErrorMessage="1" sqref="B3">
      <formula1>$A$19:$A$27</formula1>
    </dataValidation>
    <dataValidation type="list" allowBlank="1" showInputMessage="1" showErrorMessage="1" sqref="B2">
      <formula1>$A$8:$A$16</formula1>
    </dataValidation>
  </dataValidations>
  <pageMargins left="0.7" right="0.7" top="0.78740157499999996" bottom="0.78740157499999996"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C23"/>
  <sheetViews>
    <sheetView topLeftCell="A5" zoomScaleNormal="100" workbookViewId="0">
      <selection activeCell="B7" sqref="B7"/>
    </sheetView>
  </sheetViews>
  <sheetFormatPr defaultColWidth="11.28515625" defaultRowHeight="12.75" x14ac:dyDescent="0.2"/>
  <cols>
    <col min="1" max="1" width="9.140625" style="5" customWidth="1"/>
    <col min="2" max="2" width="31.140625" style="5" customWidth="1"/>
    <col min="3" max="3" width="63" style="5" customWidth="1"/>
    <col min="4" max="16384" width="11.28515625" style="5"/>
  </cols>
  <sheetData>
    <row r="1" spans="1:3" ht="15.75" x14ac:dyDescent="0.2">
      <c r="B1" s="115" t="str">
        <f>Translations!$B$44</f>
        <v>How to use this file</v>
      </c>
      <c r="C1" s="116"/>
    </row>
    <row r="2" spans="1:3" ht="70.900000000000006" customHeight="1" thickBot="1" x14ac:dyDescent="0.25">
      <c r="B2" s="702" t="str">
        <f>Translations!$B$45</f>
        <v>This verification report template comprises the following listed sheets. 
For Aviation there are three relevant sheets:   2a) Opinion Statement (Aviation) which covers the EU ETS and Swiss ETS; 2b) Opinion Statement (CORSIA) which covers only CORSIA data and 2c) Opinion Statement (non-CO2) which covers non-CO2 effects. 
2a), 2b) and 2c) are separate statements and should be used on their own not combined with each other:</v>
      </c>
      <c r="C2" s="702"/>
    </row>
    <row r="3" spans="1:3" ht="26.25" customHeight="1" x14ac:dyDescent="0.2">
      <c r="B3" s="553" t="str">
        <f>Translations!$B$46</f>
        <v>1) Opinion Statement (installation)</v>
      </c>
      <c r="C3" s="492" t="str">
        <f>Translations!$B$47</f>
        <v>The formal opinion document to be signed by the verifier's authorised signatory</v>
      </c>
    </row>
    <row r="4" spans="1:3" ht="27" customHeight="1" x14ac:dyDescent="0.2">
      <c r="B4" s="711" t="str">
        <f>Translations!$B$48</f>
        <v>2a) Opinion Statement (aviation)</v>
      </c>
      <c r="C4" s="493" t="str">
        <f>Translations!$B$47</f>
        <v>The formal opinion document to be signed by the verifier's authorised signatory</v>
      </c>
    </row>
    <row r="5" spans="1:3" ht="66.75" customHeight="1" x14ac:dyDescent="0.2">
      <c r="B5" s="712"/>
      <c r="C5" s="494" t="str">
        <f>Translations!$B$415</f>
        <v>Please note that for aircraft operators falling under the EU ETS and Swiss ETS the verification report is combined. Instructions on how to complete the sections in this combined report are included in the guidance in the opinion statement and KGN II.6 on verification report</v>
      </c>
    </row>
    <row r="6" spans="1:3" ht="111.75" customHeight="1" x14ac:dyDescent="0.2">
      <c r="B6" s="570" t="str">
        <f>Translations!$B$416</f>
        <v>2b) Opinion Statement (CORSIA)</v>
      </c>
      <c r="C6" s="494" t="str">
        <f>Translations!$B$417</f>
        <v xml:space="preserve">The formal opinion document to be signed by the verifier's authorised signatory. This tab has to be filled in for the verification of CORSIA emission reports from aircraft operators falling under Commission Regulation 2025/927. For the verification of emission reports of aircraft operators subject to both EU ETS and CORSIA verifiers have to fill in the opinion statement (aviation) and opinion statement (opinion statement CORSIA aviation) to report separately on both verifications. Please see KGN II.6 for more information. </v>
      </c>
    </row>
    <row r="7" spans="1:3" ht="91.9" customHeight="1" x14ac:dyDescent="0.2">
      <c r="B7" s="549" t="str">
        <f>Translations!B418</f>
        <v>2c) Opinion Statement (non-CO2 aviation effects report)</v>
      </c>
      <c r="C7" s="602" t="str">
        <f>Translations!B419</f>
        <v xml:space="preserve">The formal opinion document to be signed by the verifier's authorised signatory. This tab has to be filledin for the verification of non-CO2 aviation effects reports from aircraft operators required to monitor and report non-CO2 aviation effects in accordance with Article 14(5) of the EU ETS DIrective. For the verification of aircraft operator's non-CO2 aviation effects reports the verifier has to fill in a separate opinion statement. </v>
      </c>
    </row>
    <row r="8" spans="1:3" ht="38.25" x14ac:dyDescent="0.2">
      <c r="B8" s="554" t="str">
        <f>Translations!$B$49</f>
        <v>Annex 1 : FINDINGS</v>
      </c>
      <c r="C8" s="493" t="str">
        <f>Translations!$B$50</f>
        <v>To list all remaining - uncorrected - misstatements, non-conformities and non-compliances, and the key improvement opportunities identified from the verification</v>
      </c>
    </row>
    <row r="9" spans="1:3" ht="47.65" customHeight="1" x14ac:dyDescent="0.2">
      <c r="B9" s="410" t="str">
        <f>Translations!$B$51</f>
        <v>Annex 2 : BASIS OF WORK (Installation)</v>
      </c>
      <c r="C9" s="713" t="str">
        <f>Translations!$B$53</f>
        <v>Background and other information of relevance to the opinion such as the criteria that control the verification process (accreditation/certification rules etc) and the criteria against which the verification is conducted (EU ETS Rules etc).
For the Aviation Basis of Work, the text will change depending upon the scheme being reported (CO2 or Non-CO2) so it is important to ensure the sceme  name at the top is correct</v>
      </c>
    </row>
    <row r="10" spans="1:3" ht="47.65" customHeight="1" x14ac:dyDescent="0.2">
      <c r="B10" s="411" t="str">
        <f>Translations!$B$52</f>
        <v>Annex 2 : BASIS OF WORK (Aviation)</v>
      </c>
      <c r="C10" s="714"/>
    </row>
    <row r="11" spans="1:3" ht="120" customHeight="1" thickBot="1" x14ac:dyDescent="0.25">
      <c r="B11" s="31" t="str">
        <f>Translations!$B$54</f>
        <v xml:space="preserve">Annex 3 : CHANGES </v>
      </c>
      <c r="C11" s="495" t="str">
        <f>Translations!$B$55</f>
        <v>A summary of any specific conditions, variations, changes or clarifications approved by or applied by the Competent Authority subsequent to the issuing of the Greenhouse Gas Permit and which have NOT been included in a re-issued permit and monitoring plan at the time of completion of verification. 
AND
A summary of any relevant changes that the verifier identifies, and which have NOT been reported to the Competent Authority by 31 December of the reporting year.</v>
      </c>
    </row>
    <row r="12" spans="1:3" x14ac:dyDescent="0.2">
      <c r="B12" s="65"/>
      <c r="C12" s="65"/>
    </row>
    <row r="13" spans="1:3" ht="13.5" thickBot="1" x14ac:dyDescent="0.25">
      <c r="A13" s="721" t="str">
        <f>Translations!$B$56</f>
        <v>Colour codes</v>
      </c>
      <c r="B13" s="721"/>
      <c r="C13" s="116"/>
    </row>
    <row r="14" spans="1:3" ht="51" customHeight="1" x14ac:dyDescent="0.2">
      <c r="A14" s="117"/>
      <c r="B14" s="703" t="str">
        <f>Translations!$B$57</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14" s="704"/>
    </row>
    <row r="15" spans="1:3" ht="27" customHeight="1" x14ac:dyDescent="0.2">
      <c r="A15" s="118"/>
      <c r="B15" s="705" t="str">
        <f>Translations!$B$58</f>
        <v>Update the cells in blue to ensure that only the criteria reference documents relevant to your verifier and this verification are selected.</v>
      </c>
      <c r="C15" s="706"/>
    </row>
    <row r="16" spans="1:3" ht="27" customHeight="1" thickBot="1" x14ac:dyDescent="0.25">
      <c r="A16" s="189"/>
      <c r="B16" s="705" t="str">
        <f>Translations!$B$420</f>
        <v>Cells in green will automatically calculate or give an auto message depending on the information given in other cells</v>
      </c>
      <c r="C16" s="706"/>
    </row>
    <row r="17" spans="1:3" ht="40.5" customHeight="1" thickBot="1" x14ac:dyDescent="0.25">
      <c r="A17" s="119"/>
      <c r="B17" s="707" t="str">
        <f>Translations!$B$59</f>
        <v>Further instructions or comments are given to the right of cells, as relevant, these should be read BEFORE completion of the template. The page format has been set to printout the relevant sections of the Opinion and Annexes only and NOT the instruction column.</v>
      </c>
      <c r="C17" s="708"/>
    </row>
    <row r="18" spans="1:3" ht="13.5" thickBot="1" x14ac:dyDescent="0.25">
      <c r="B18" s="65"/>
      <c r="C18" s="65"/>
    </row>
    <row r="19" spans="1:3" ht="65.25" customHeight="1" x14ac:dyDescent="0.2">
      <c r="B19" s="717" t="str">
        <f>Translations!$B$60</f>
        <v xml:space="preserve">The contents of the opinion statement and the three associated annexes should be copied and pasted into the relevant sections at the end of the Annual Emissions Reporting template .xls.  The operator should then submit the entire verified emissions report to the Competent Authority.  It is not possible to use the "Edit/Move or Copy Sheet" function in Excel, due to workbook protection in Excel. </v>
      </c>
      <c r="C19" s="718"/>
    </row>
    <row r="20" spans="1:3" ht="51" customHeight="1" thickBot="1" x14ac:dyDescent="0.25">
      <c r="B20" s="709" t="str">
        <f>Translations!$B$61</f>
        <v>To preserve the formatting of the original verification opinion template it is advised to select Columns A:C in each tab and then use the Copy and Paste functions to copy the information between the two spread sheets.  It is NOT necessary to include the Guidelines and Conditions' or the 'How to use this file' sheets from the verification template.</v>
      </c>
      <c r="C20" s="710"/>
    </row>
    <row r="21" spans="1:3" ht="18" customHeight="1" thickBot="1" x14ac:dyDescent="0.25">
      <c r="B21" s="567"/>
      <c r="C21" s="567"/>
    </row>
    <row r="22" spans="1:3" ht="38.25" customHeight="1" x14ac:dyDescent="0.2">
      <c r="B22" s="719" t="str">
        <f>Translations!$B$62</f>
        <v>Finally - to ensure that the contents of the verification opinion and associated annexes do not accidentally get altered after copying in to the Annual Emissions Report, it is recommended that these tabs are protected using the Excel Protect Sheet function on the Tools menu.</v>
      </c>
      <c r="C22" s="720"/>
    </row>
    <row r="23" spans="1:3" ht="38.25" customHeight="1" thickBot="1" x14ac:dyDescent="0.25">
      <c r="B23" s="715" t="str">
        <f>Translations!$B$63</f>
        <v>If you use a password to protect the sheets, please use the SAME password for all opinion statements produced by the organisation.  Please also supply this password to the Competent Authority for the purposes of them uploading information into databases etc.</v>
      </c>
      <c r="C23" s="716"/>
    </row>
  </sheetData>
  <sheetProtection sheet="1" formatCells="0" formatColumns="0" formatRows="0"/>
  <mergeCells count="12">
    <mergeCell ref="B23:C23"/>
    <mergeCell ref="B19:C19"/>
    <mergeCell ref="B22:C22"/>
    <mergeCell ref="A13:B13"/>
    <mergeCell ref="B2:C2"/>
    <mergeCell ref="B14:C14"/>
    <mergeCell ref="B15:C15"/>
    <mergeCell ref="B17:C17"/>
    <mergeCell ref="B20:C20"/>
    <mergeCell ref="B4:B5"/>
    <mergeCell ref="B16:C16"/>
    <mergeCell ref="C9:C10"/>
  </mergeCells>
  <phoneticPr fontId="35" type="noConversion"/>
  <hyperlinks>
    <hyperlink ref="B3" location="'1) Opinion Statement (Inst)'!A1" display="'1) Opinion Statement (Inst)'!A1"/>
    <hyperlink ref="B4" location="'Opinion Statement (Aviation)'!A1" display="Opinion Statement (aviation) :"/>
    <hyperlink ref="B8" location="'Annex 1 - Findings'!A1" display="'Annex 1 - Findings'!A1"/>
    <hyperlink ref="B9" location="'Annex 2 - basis of work (Inst)'!A1" display="'Annex 2 - basis of work (Inst)'!A1"/>
    <hyperlink ref="B11" location="'Annex 3 - Changes '!A1" display="'Annex 3 - Changes '!A1"/>
    <hyperlink ref="B6" location="'2b) Opinion Statement (CORSIA)'!A1" display="'2b) Opinion Statement (CORSIA)'!A1"/>
    <hyperlink ref="B10" location="'Annex 2 - basis of work (Avi)'!A1" display="'Annex 2 - basis of work (Avi)'!A1"/>
    <hyperlink ref="B4:B5" location="'2a) Opinion Statement (Avi)'!A1" display="'2a) Opinion Statement (Avi)'!A1"/>
    <hyperlink ref="B7" location="'2c) Opinion Statement (non-CO2)'!A1" display="'2c) Opinion Statement (non-CO2)'!A1"/>
  </hyperlinks>
  <pageMargins left="0.74803149606299213" right="0.74803149606299213" top="0.35433070866141736" bottom="0.78740157480314965" header="0.23622047244094491" footer="0.47244094488188981"/>
  <pageSetup paperSize="9" scale="85" fitToHeight="0" orientation="portrait"/>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46"/>
  <sheetViews>
    <sheetView topLeftCell="A3" workbookViewId="0">
      <selection sqref="A1:B1"/>
    </sheetView>
  </sheetViews>
  <sheetFormatPr defaultColWidth="11.28515625" defaultRowHeight="12.75" x14ac:dyDescent="0.2"/>
  <cols>
    <col min="1" max="1" width="30.7109375" style="48" customWidth="1"/>
    <col min="2" max="2" width="63.7109375" style="49" customWidth="1"/>
    <col min="3" max="3" width="98.28515625" style="114" customWidth="1"/>
    <col min="4" max="16384" width="11.28515625" style="51"/>
  </cols>
  <sheetData>
    <row r="1" spans="1:3" ht="15.4" customHeight="1" x14ac:dyDescent="0.2">
      <c r="A1" s="722" t="str">
        <f>Translations!B671</f>
        <v>Before issuing this verification statement please hide the following sheets:</v>
      </c>
      <c r="B1" s="722"/>
    </row>
    <row r="2" spans="1:3" x14ac:dyDescent="0.2">
      <c r="A2" s="523"/>
      <c r="B2" s="578" t="str">
        <f>Translations!B673</f>
        <v>2a) Opinion Statement (Avi)</v>
      </c>
    </row>
    <row r="3" spans="1:3" x14ac:dyDescent="0.2">
      <c r="A3" s="523"/>
      <c r="B3" s="578" t="str">
        <f>Translations!B674</f>
        <v>2b) Opinion Statement (CORSIA)</v>
      </c>
    </row>
    <row r="4" spans="1:3" x14ac:dyDescent="0.2">
      <c r="A4" s="523"/>
      <c r="B4" s="578" t="str">
        <f>Translations!B675</f>
        <v>2c) Opinion Statement (non-CO2)</v>
      </c>
    </row>
    <row r="5" spans="1:3" x14ac:dyDescent="0.2">
      <c r="A5" s="523"/>
      <c r="B5" s="578" t="str">
        <f>Translations!B677</f>
        <v>Annex 2 - basis of work (Avi)</v>
      </c>
    </row>
    <row r="7" spans="1:3" x14ac:dyDescent="0.2">
      <c r="A7" s="620"/>
      <c r="B7" s="561"/>
      <c r="C7" s="98" t="str">
        <f>Translations!$B$64</f>
        <v>GUIDANCE FOR VERIFIERS</v>
      </c>
    </row>
    <row r="8" spans="1:3" ht="23.65" customHeight="1" x14ac:dyDescent="0.2">
      <c r="A8" s="747" t="str">
        <f>Translations!$B$65</f>
        <v>Independent Reasonable Assurance Verification Report Opinion Statement - Emissions Trading System</v>
      </c>
      <c r="B8" s="747"/>
      <c r="C8" s="746" t="str">
        <f>Translations!$B$66</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9" spans="1:3" x14ac:dyDescent="0.2">
      <c r="A9" s="750" t="str">
        <f>Translations!$B$67</f>
        <v>EU ETS Annual CO2e Emissions Reporting</v>
      </c>
      <c r="B9" s="750"/>
      <c r="C9" s="746"/>
    </row>
    <row r="10" spans="1:3" ht="13.5" thickBot="1" x14ac:dyDescent="0.25">
      <c r="A10" s="620"/>
      <c r="B10" s="55"/>
      <c r="C10" s="746"/>
    </row>
    <row r="11" spans="1:3" ht="15" customHeight="1" thickBot="1" x14ac:dyDescent="0.25">
      <c r="A11" s="748" t="str">
        <f>Translations!$B$68</f>
        <v>OPERATOR DETAILS</v>
      </c>
      <c r="B11" s="749"/>
      <c r="C11" s="610"/>
    </row>
    <row r="12" spans="1:3" ht="12.75" customHeight="1" x14ac:dyDescent="0.2">
      <c r="A12" s="603" t="str">
        <f>Translations!$B$69</f>
        <v xml:space="preserve">Name of Operator: </v>
      </c>
      <c r="B12" s="605"/>
      <c r="C12" s="611" t="str">
        <f>Translations!$B$70</f>
        <v>&lt;insert name of Operator&gt;</v>
      </c>
    </row>
    <row r="13" spans="1:3" x14ac:dyDescent="0.2">
      <c r="A13" s="573" t="str">
        <f>Translations!$B$71</f>
        <v>Name of Installation:</v>
      </c>
      <c r="B13" s="598"/>
      <c r="C13" s="610"/>
    </row>
    <row r="14" spans="1:3" ht="27" customHeight="1" x14ac:dyDescent="0.2">
      <c r="A14" s="573" t="str">
        <f>Translations!$B$72</f>
        <v>Address of Installation:</v>
      </c>
      <c r="B14" s="596"/>
      <c r="C14" s="610"/>
    </row>
    <row r="15" spans="1:3" x14ac:dyDescent="0.2">
      <c r="A15" s="573" t="str">
        <f>Translations!$B$73</f>
        <v xml:space="preserve">Unique ID: </v>
      </c>
      <c r="B15" s="596"/>
      <c r="C15" s="610"/>
    </row>
    <row r="16" spans="1:3" x14ac:dyDescent="0.2">
      <c r="A16" s="573" t="str">
        <f>Translations!$B$74</f>
        <v xml:space="preserve">GHG Permit Number: </v>
      </c>
      <c r="B16" s="596"/>
      <c r="C16" s="610"/>
    </row>
    <row r="17" spans="1:3" s="60" customFormat="1" ht="44.25" customHeight="1" x14ac:dyDescent="0.2">
      <c r="A17" s="573" t="str">
        <f>Translations!$B$75</f>
        <v>Date(s) of relevant approved MP and period of validity for each plan:</v>
      </c>
      <c r="B17" s="506"/>
      <c r="C17" s="611" t="str">
        <f>Translations!$B$401</f>
        <v xml:space="preserve">&lt; Please include all approved MP versions that are relevant for the reporting period, including the versions that have been approved just before the issuing of the verification report and are relevant for the reporting period.  </v>
      </c>
    </row>
    <row r="18" spans="1:3" s="60" customFormat="1" ht="24.75" customHeight="1" x14ac:dyDescent="0.2">
      <c r="A18" s="573" t="str">
        <f>Translations!$B$76</f>
        <v>Approving Competent Authority:</v>
      </c>
      <c r="B18" s="596"/>
      <c r="C18" s="611" t="str">
        <f>Translations!$B$77</f>
        <v>&lt;Insert Competent Authority that is responsbile for approval of the monitoring plan and significant changes thereof&gt;</v>
      </c>
    </row>
    <row r="19" spans="1:3" ht="15" customHeight="1" x14ac:dyDescent="0.2">
      <c r="A19" s="573" t="str">
        <f>Translations!$B$78</f>
        <v>Category:</v>
      </c>
      <c r="B19" s="596"/>
      <c r="C19" s="93"/>
    </row>
    <row r="20" spans="1:3" ht="25.5" x14ac:dyDescent="0.2">
      <c r="A20" s="573" t="str">
        <f>Translations!$B$79</f>
        <v>Is the installation a 'low emitter'?</v>
      </c>
      <c r="B20" s="598"/>
      <c r="C20" s="108" t="str">
        <f>Translations!$B$80</f>
        <v>A low emitter is an installation that emits less than 25 ktons of CO2e per year.</v>
      </c>
    </row>
    <row r="21" spans="1:3" ht="13.5" thickBot="1" x14ac:dyDescent="0.25">
      <c r="A21" s="100" t="str">
        <f>Translations!$B$81</f>
        <v>Annex 1 Activity:</v>
      </c>
      <c r="B21" s="507"/>
      <c r="C21" s="93"/>
    </row>
    <row r="22" spans="1:3" ht="9" customHeight="1" thickBot="1" x14ac:dyDescent="0.25">
      <c r="A22" s="620"/>
      <c r="B22" s="55"/>
      <c r="C22" s="93"/>
    </row>
    <row r="23" spans="1:3" ht="13.5" thickBot="1" x14ac:dyDescent="0.25">
      <c r="A23" s="748" t="str">
        <f>Translations!$B$82</f>
        <v>EMISSIONS DETAILS</v>
      </c>
      <c r="B23" s="749"/>
      <c r="C23" s="93"/>
    </row>
    <row r="24" spans="1:3" x14ac:dyDescent="0.2">
      <c r="A24" s="603" t="str">
        <f>Translations!$B$83</f>
        <v>Reporting Year:</v>
      </c>
      <c r="B24" s="605"/>
      <c r="C24" s="93"/>
    </row>
    <row r="25" spans="1:3" ht="25.5" x14ac:dyDescent="0.2">
      <c r="A25" s="573" t="str">
        <f>Translations!$B$84</f>
        <v>Reference document:</v>
      </c>
      <c r="B25" s="598"/>
      <c r="C25" s="611" t="str">
        <f>Translations!$B$85</f>
        <v>&lt;insert the name of the file containing the emissions report, including date and version number. This should be the name of the electronic file which should contain a date and version number in the file naming convention</v>
      </c>
    </row>
    <row r="26" spans="1:3" ht="38.25" x14ac:dyDescent="0.2">
      <c r="A26" s="573" t="str">
        <f>Translations!$B$86</f>
        <v>Date of Emissions Report:</v>
      </c>
      <c r="B26" s="506"/>
      <c r="C26" s="611" t="str">
        <f>Translations!$B$87</f>
        <v>&lt;insert the date of the report subject to verification (this should match the date of the report into which this verification opinion is inserted/the final version of the report if it has been revised or updated prior to final verification</v>
      </c>
    </row>
    <row r="27" spans="1:3" x14ac:dyDescent="0.2">
      <c r="A27" s="573" t="str">
        <f>Translations!$B$88</f>
        <v>Process Emissions in tCO2e:</v>
      </c>
      <c r="B27" s="327"/>
      <c r="C27" s="109" t="str">
        <f>Translations!$B$89</f>
        <v>&lt; insert figures only&gt;</v>
      </c>
    </row>
    <row r="28" spans="1:3" x14ac:dyDescent="0.2">
      <c r="A28" s="573" t="str">
        <f>Translations!$B$90</f>
        <v>Combustion Emissions in tCO2e:</v>
      </c>
      <c r="B28" s="327"/>
      <c r="C28" s="109" t="str">
        <f>Translations!$B$89</f>
        <v>&lt; insert figures only&gt;</v>
      </c>
    </row>
    <row r="29" spans="1:3" x14ac:dyDescent="0.2">
      <c r="A29" s="573" t="str">
        <f>Translations!$B$91</f>
        <v>Total Emissions in tCO2e:</v>
      </c>
      <c r="B29" s="190">
        <f>SUM(B27:B28)</f>
        <v>0</v>
      </c>
      <c r="C29" s="611" t="str">
        <f>Translations!$B$92</f>
        <v>&lt; this cell automatically adds up the two above as a cross check for the entry of disaggregated emissions</v>
      </c>
    </row>
    <row r="30" spans="1:3" ht="38.25" x14ac:dyDescent="0.2">
      <c r="A30" s="573" t="str">
        <f>Translations!$B$93</f>
        <v>Combustion Source Streams:</v>
      </c>
      <c r="B30" s="328"/>
      <c r="C30" s="611" t="str">
        <f>Translations!$B$421</f>
        <v>Gas/Diesel/Coal/HFO/etc….. &lt;please state which fuel type(s) apply to the Operator&gt; &lt; Please note that this line requires entry of a list of FUEL types (e.g. refinery fuel gas, coal etc) ONLY.  It is not required to list all individual EMISSIONS sources</v>
      </c>
    </row>
    <row r="31" spans="1:3" ht="38.25" x14ac:dyDescent="0.2">
      <c r="A31" s="573" t="str">
        <f>Translations!$B$95</f>
        <v>Process Source Streams:</v>
      </c>
      <c r="B31" s="328"/>
      <c r="C31" s="611" t="str">
        <f>Translations!$B$422</f>
        <v>&lt; please state which process source stream(s) apply to the installation&gt; Please note this line requires a high level comment on the process source of the emissions being reported (e.g. calcination of lime/ waste gas scrubbing/ etc).  No significant detail is required.</v>
      </c>
    </row>
    <row r="32" spans="1:3" ht="25.5" x14ac:dyDescent="0.2">
      <c r="A32" s="573" t="str">
        <f>Translations!$B$97</f>
        <v>Methodology used:</v>
      </c>
      <c r="B32" s="325"/>
      <c r="C32" s="611" t="str">
        <f>Translations!$B$423</f>
        <v>&lt; please ensure full titles etc are provided.  If more than one methodology (such as calculation or a combination of methodologies are being used) please clearly define which source streams relate to each methodology.&gt;</v>
      </c>
    </row>
    <row r="33" spans="1:3" ht="25.5" x14ac:dyDescent="0.2">
      <c r="A33" s="573" t="str">
        <f>Translations!$B$99</f>
        <v>Emissions factors used:</v>
      </c>
      <c r="B33" s="600"/>
      <c r="C33" s="611" t="str">
        <f>Translations!$B$424</f>
        <v>&lt; state what type of factor is being used for the different types of fuels/materials (e.g. defaults/ activity-specific etc)&gt;</v>
      </c>
    </row>
    <row r="34" spans="1:3" ht="39" thickBot="1" x14ac:dyDescent="0.25">
      <c r="A34" s="100" t="str">
        <f>Translations!$B$101</f>
        <v>Changes to the Operator/ installation during the reporting year:</v>
      </c>
      <c r="B34" s="326"/>
      <c r="C34" s="110" t="str">
        <f>Translations!$B$102</f>
        <v>&lt; provide brief details of any changes that have occurred during the reporting year that materially affect the emissions being reported and the trend from year to year, and that have not already been disclosed above.  E.g. efficiency projects, production changes etc &gt;</v>
      </c>
    </row>
    <row r="35" spans="1:3" ht="9" customHeight="1" thickBot="1" x14ac:dyDescent="0.25">
      <c r="A35" s="620"/>
      <c r="B35" s="55"/>
      <c r="C35" s="93"/>
    </row>
    <row r="36" spans="1:3" ht="13.5" thickBot="1" x14ac:dyDescent="0.25">
      <c r="A36" s="754" t="str">
        <f>Translations!$B$103</f>
        <v>SITE VERIFICATION DETAILS</v>
      </c>
      <c r="B36" s="755"/>
      <c r="C36" s="93"/>
    </row>
    <row r="37" spans="1:3" ht="155.25" customHeight="1" x14ac:dyDescent="0.2">
      <c r="A37" s="603" t="str">
        <f>Translations!$B$104</f>
        <v>Operator/ Installation visited during verification:</v>
      </c>
      <c r="B37" s="614"/>
      <c r="C37" s="611" t="str">
        <f>Translations!$B$425</f>
        <v>yes or no &lt; If the site visit was waived under Article 31 and 32, please provide brief details below under justification as to why not and specify which criteria in Article 32 was used to waive site visit. Please see section 3 of KGN II.5  provided by the Commission.&gt; 
&lt;If the site visit was carried out virtually because of force majeure under Article 34a, please select no and complete the section below on justification for carrying out virtual site visits.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v>
      </c>
    </row>
    <row r="38" spans="1:3" ht="24.75" customHeight="1" x14ac:dyDescent="0.2">
      <c r="A38" s="573" t="str">
        <f>Translations!$B$106</f>
        <v>Date(s) of visit(s):</v>
      </c>
      <c r="B38" s="596"/>
      <c r="C38" s="108" t="str">
        <f>Translations!$B$426</f>
        <v xml:space="preserve">If yes &lt; insert date of visit&gt;. If a virtual site visit has been carried out according to Article 34a AVR please also insert date of virtual site visit. </v>
      </c>
    </row>
    <row r="39" spans="1:3" x14ac:dyDescent="0.2">
      <c r="A39" s="573" t="str">
        <f>Translations!$B$108</f>
        <v>Number of days on-site:</v>
      </c>
      <c r="B39" s="596"/>
      <c r="C39" s="611"/>
    </row>
    <row r="40" spans="1:3" ht="38.25" x14ac:dyDescent="0.2">
      <c r="A40" s="573" t="str">
        <f>Translations!$B$427</f>
        <v>Name of  EU ETS (lead) auditor(s)/ technical experts undertaking site visit(s):</v>
      </c>
      <c r="B40" s="632"/>
      <c r="C40" s="611" t="str">
        <f>Translations!$B$110</f>
        <v>&lt;Insert the name of the EU ETS lead auditor, the EU ETS auditor and technical expert involved in site visits</v>
      </c>
    </row>
    <row r="41" spans="1:3" ht="38.25" x14ac:dyDescent="0.2">
      <c r="A41" s="573" t="str">
        <f>Translations!$B$428</f>
        <v xml:space="preserve">AVR Article 31 and 32: Justification for not undertaking site visit </v>
      </c>
      <c r="B41" s="596"/>
      <c r="C41" s="611" t="str">
        <f>Translations!$B$429</f>
        <v>&lt; if no above, insert brief reasons why a site visit was not considered necessary</v>
      </c>
    </row>
    <row r="42" spans="1:3" ht="76.5" x14ac:dyDescent="0.2">
      <c r="A42" s="573" t="str">
        <f>Translations!$B$430</f>
        <v xml:space="preserve">AVR Article 34a: Justification for conducting a virtual site visit </v>
      </c>
      <c r="B42" s="596"/>
      <c r="C42" s="611" t="str">
        <f>Translations!$B$431</f>
        <v>&lt; if a virtual site visit was carried out because of force majeure (Article 34a AVR), insert brief reasons why a virtual site visit was considered necessary. Please also specify the date on which approval of the CA was obtained for the virtual site visit. If a generic authorisation for virtual site visit was issued in accordance with Article 34a(4) of the AVR please specify this. If the virtual site visit was followed-up by a physical site visit, please include the reasons for doing so and give the data of the physical site visit and the corresponding reporting period. For more information please see section 4 of KGN II.5 on site visits.&gt;</v>
      </c>
    </row>
    <row r="43" spans="1:3" ht="51.75" thickBot="1" x14ac:dyDescent="0.25">
      <c r="A43" s="100" t="str">
        <f>Translations!$B$113</f>
        <v>Date of written approval from Competent Authority for waive of site visit or carrying out a virtual site visit</v>
      </c>
      <c r="B43" s="508"/>
      <c r="C43" s="611" t="str">
        <f>Translations!$B$436</f>
        <v>&lt; If response above is no, the date of written Competent Authority approval for waiver of the site visit requirement is: &lt; insert date&gt;</v>
      </c>
    </row>
    <row r="44" spans="1:3" ht="9" customHeight="1" thickBot="1" x14ac:dyDescent="0.25">
      <c r="A44" s="65"/>
      <c r="B44" s="66"/>
      <c r="C44" s="93"/>
    </row>
    <row r="45" spans="1:3" ht="26.25" thickBot="1" x14ac:dyDescent="0.25">
      <c r="A45" s="748" t="str">
        <f>Translations!$B$437</f>
        <v>COMPLIANCE WITH EU ETS RULES FOR EU ETS tCO2 DECLARED ABOVE</v>
      </c>
      <c r="B45" s="749"/>
      <c r="C45" s="611" t="str">
        <f>Translations!$B$116</f>
        <v>&lt; Only brief answers are required here.  If more detail is needed  for a No response, add this to the relevant section of Annex 1 relating to findings on uncorrected non-compliances or non-conformities</v>
      </c>
    </row>
    <row r="46" spans="1:3" ht="15.75" customHeight="1" x14ac:dyDescent="0.2">
      <c r="A46" s="742" t="str">
        <f>Translations!$B$117</f>
        <v>Monitoring Plan requirements met:</v>
      </c>
      <c r="B46" s="633"/>
      <c r="C46" s="93"/>
    </row>
    <row r="47" spans="1:3" ht="16.149999999999999" customHeight="1" x14ac:dyDescent="0.2">
      <c r="A47" s="741"/>
      <c r="B47" s="509" t="str">
        <f>Translations!$B$118</f>
        <v>If no, because.......</v>
      </c>
      <c r="C47" s="51"/>
    </row>
    <row r="48" spans="1:3" ht="30" customHeight="1" x14ac:dyDescent="0.2">
      <c r="A48" s="573"/>
      <c r="B48" s="596"/>
      <c r="C48" s="611" t="str">
        <f>Translations!$B$119</f>
        <v>&lt; insert reasons why the rule is not complied with&gt;</v>
      </c>
    </row>
    <row r="49" spans="1:3" ht="16.5" customHeight="1" x14ac:dyDescent="0.2">
      <c r="A49" s="739" t="str">
        <f>Translations!$B$120</f>
        <v>Permit conditions met:</v>
      </c>
      <c r="B49" s="632"/>
      <c r="C49" s="611"/>
    </row>
    <row r="50" spans="1:3" ht="16.5" customHeight="1" x14ac:dyDescent="0.2">
      <c r="A50" s="740"/>
      <c r="B50" s="509" t="str">
        <f>Translations!$B$118</f>
        <v>If no, because.......</v>
      </c>
      <c r="C50" s="51"/>
    </row>
    <row r="51" spans="1:3" ht="30" customHeight="1" x14ac:dyDescent="0.2">
      <c r="A51" s="730"/>
      <c r="B51" s="596"/>
      <c r="C51" s="611" t="str">
        <f>Translations!$B$119</f>
        <v>&lt; insert reasons why the rule is not complied with&gt;</v>
      </c>
    </row>
    <row r="52" spans="1:3" ht="57.4" customHeight="1" x14ac:dyDescent="0.2">
      <c r="A52" s="741" t="str">
        <f>Translations!$B$121</f>
        <v>EU Regulation on M&amp;R met:</v>
      </c>
      <c r="B52" s="632"/>
      <c r="C52" s="757" t="str">
        <f>Translations!$B$438</f>
        <v>&lt;Please also include confirmation of compliance with the rule that biomass fuels, renewable fuels of non-biological origin, recycled carbon fuels or synthetic low carbon fuels used for combustion for which an emission factor of zero is claimed meets the sustainability and/or the greenhouse gas emissions saving criteria laid down in paragraphs 2 to 7 and 10 of Article 29 or Article 29a of the RED DIrective or Article 2 point 13 of Directive (EU) 2024/1788. Please see MRR Guidance 3 on when sustainability and GHG savings criteria apply&gt;</v>
      </c>
    </row>
    <row r="53" spans="1:3" ht="19.899999999999999" customHeight="1" x14ac:dyDescent="0.2">
      <c r="A53" s="741"/>
      <c r="B53" s="509" t="str">
        <f>Translations!$B$118</f>
        <v>If no, because.......</v>
      </c>
      <c r="C53" s="757"/>
    </row>
    <row r="54" spans="1:3" ht="30" customHeight="1" x14ac:dyDescent="0.2">
      <c r="A54" s="741"/>
      <c r="B54" s="596"/>
      <c r="C54" s="611" t="str">
        <f>Translations!$B$119</f>
        <v>&lt; insert reasons why the rule is not complied with&gt;</v>
      </c>
    </row>
    <row r="55" spans="1:3" x14ac:dyDescent="0.2">
      <c r="A55" s="752" t="str">
        <f>Translations!$B$439</f>
        <v>COMPLIANCE WITH EU REGULATION ON A&amp;V</v>
      </c>
      <c r="B55" s="753"/>
      <c r="C55" s="611"/>
    </row>
    <row r="56" spans="1:3" ht="25.5" x14ac:dyDescent="0.2">
      <c r="A56" s="741" t="str">
        <f>Translations!$B$440</f>
        <v>Data verified in detail and back to source: 
(EU ETS AVR Article 14 &amp; Article 16(2)(g))</v>
      </c>
      <c r="B56" s="609"/>
      <c r="C56" s="611" t="str">
        <f>Translations!$B$125</f>
        <v>&lt; insert brief reasons why detailed data verification is not considered necessary and/or why data was not verified back to primary source data&gt;</v>
      </c>
    </row>
    <row r="57" spans="1:3" x14ac:dyDescent="0.2">
      <c r="A57" s="741"/>
      <c r="B57" s="509" t="str">
        <f>Translations!$B$118</f>
        <v>If no, because.......</v>
      </c>
      <c r="C57" s="611"/>
    </row>
    <row r="58" spans="1:3" ht="30" customHeight="1" x14ac:dyDescent="0.2">
      <c r="A58" s="751"/>
      <c r="B58" s="600"/>
      <c r="C58" s="611" t="str">
        <f>Translations!$B$119</f>
        <v>&lt; insert reasons why the rule is not complied with&gt;</v>
      </c>
    </row>
    <row r="59" spans="1:3" ht="13.9" customHeight="1" x14ac:dyDescent="0.2">
      <c r="A59" s="751"/>
      <c r="B59" s="509" t="str">
        <f>Translations!$B$441</f>
        <v>If yes, was this part of site verification….</v>
      </c>
      <c r="C59" s="93"/>
    </row>
    <row r="60" spans="1:3" ht="30" customHeight="1" x14ac:dyDescent="0.2">
      <c r="A60" s="751"/>
      <c r="B60" s="609"/>
      <c r="C60" s="93"/>
    </row>
    <row r="61" spans="1:3" ht="20.65" customHeight="1" x14ac:dyDescent="0.2">
      <c r="A61" s="733" t="str">
        <f>Translations!$B$442</f>
        <v>Control activities are documented, implemented, maintained and effective to mitigate the inherent risks:
(EU ETS AVR Article 14(b))</v>
      </c>
      <c r="B61" s="609"/>
      <c r="C61" s="611"/>
    </row>
    <row r="62" spans="1:3" ht="15" customHeight="1" x14ac:dyDescent="0.2">
      <c r="A62" s="734"/>
      <c r="B62" s="509" t="str">
        <f>Translations!$B$118</f>
        <v>If no, because.......</v>
      </c>
      <c r="C62" s="611"/>
    </row>
    <row r="63" spans="1:3" ht="31.9" customHeight="1" x14ac:dyDescent="0.2">
      <c r="A63" s="742"/>
      <c r="B63" s="600"/>
      <c r="C63" s="611" t="str">
        <f>Translations!$B$119</f>
        <v>&lt; insert reasons why the rule is not complied with&gt;</v>
      </c>
    </row>
    <row r="64" spans="1:3" ht="16.899999999999999" customHeight="1" x14ac:dyDescent="0.2">
      <c r="A64" s="733" t="str">
        <f>Translations!$B$443</f>
        <v>Procedures listed in monitoring plan are documented, implemented, maintained and effective to mitigate the inherent risks and control risks:
(EU ETS AVR Article 14(c))</v>
      </c>
      <c r="B64" s="609"/>
      <c r="C64" s="611"/>
    </row>
    <row r="65" spans="1:3" ht="15" customHeight="1" x14ac:dyDescent="0.2">
      <c r="A65" s="734"/>
      <c r="B65" s="509" t="str">
        <f>Translations!$B$118</f>
        <v>If no, because.......</v>
      </c>
      <c r="C65" s="611"/>
    </row>
    <row r="66" spans="1:3" ht="47.65" customHeight="1" x14ac:dyDescent="0.2">
      <c r="A66" s="742"/>
      <c r="B66" s="600"/>
      <c r="C66" s="611" t="str">
        <f>Translations!$B$119</f>
        <v>&lt; insert reasons why the rule is not complied with&gt;</v>
      </c>
    </row>
    <row r="67" spans="1:3" ht="16.5" customHeight="1" x14ac:dyDescent="0.2">
      <c r="A67" s="733" t="str">
        <f>Translations!$B$444</f>
        <v>Data verification:
(EU ETS AVR Article 16)</v>
      </c>
      <c r="B67" s="609"/>
      <c r="C67" s="611" t="str">
        <f>Translations!$B$130</f>
        <v>&lt; data verification completed as required&gt;</v>
      </c>
    </row>
    <row r="68" spans="1:3" ht="12.4" customHeight="1" x14ac:dyDescent="0.2">
      <c r="A68" s="734"/>
      <c r="B68" s="509" t="str">
        <f>Translations!$B$118</f>
        <v>If no, because.......</v>
      </c>
      <c r="C68" s="611"/>
    </row>
    <row r="69" spans="1:3" ht="30" customHeight="1" x14ac:dyDescent="0.2">
      <c r="A69" s="742"/>
      <c r="B69" s="600"/>
      <c r="C69" s="611" t="str">
        <f>Translations!$B$119</f>
        <v>&lt; insert reasons why the rule is not complied with&gt;</v>
      </c>
    </row>
    <row r="70" spans="1:3" ht="15" customHeight="1" x14ac:dyDescent="0.2">
      <c r="A70" s="733" t="str">
        <f>Translations!$B$445</f>
        <v>Correct application of monitoring methodology:
(EU ETS AVR Article 17)</v>
      </c>
      <c r="B70" s="609"/>
      <c r="C70" s="611"/>
    </row>
    <row r="71" spans="1:3" ht="15" customHeight="1" x14ac:dyDescent="0.2">
      <c r="A71" s="734"/>
      <c r="B71" s="509" t="str">
        <f>Translations!$B$118</f>
        <v>If no, because.......</v>
      </c>
      <c r="C71" s="611"/>
    </row>
    <row r="72" spans="1:3" ht="30" customHeight="1" x14ac:dyDescent="0.2">
      <c r="A72" s="742"/>
      <c r="B72" s="600"/>
      <c r="C72" s="611" t="str">
        <f>Translations!$B$119</f>
        <v>&lt; insert reasons why the rule is not complied with&gt;</v>
      </c>
    </row>
    <row r="73" spans="1:3" ht="16.149999999999999" customHeight="1" x14ac:dyDescent="0.2">
      <c r="A73" s="743" t="str">
        <f>Translations!$B$449</f>
        <v>Verification of methods applied for missing data:
(EU ETS AVR Article 18)</v>
      </c>
      <c r="B73" s="609"/>
      <c r="C73" s="611"/>
    </row>
    <row r="74" spans="1:3" ht="15.75" customHeight="1" x14ac:dyDescent="0.2">
      <c r="A74" s="744"/>
      <c r="B74" s="509" t="str">
        <f>Translations!$B$118</f>
        <v>If no, because.......</v>
      </c>
      <c r="C74" s="611"/>
    </row>
    <row r="75" spans="1:3" ht="39" customHeight="1" x14ac:dyDescent="0.2">
      <c r="A75" s="745"/>
      <c r="B75" s="600"/>
      <c r="C75" s="611" t="str">
        <f>Translations!$B$134</f>
        <v>&lt; insert reasons why emissions report is not complete and state whether an alternative methodology has been used to complete the data gap&gt;</v>
      </c>
    </row>
    <row r="76" spans="1:3" ht="19.899999999999999" customHeight="1" x14ac:dyDescent="0.2">
      <c r="A76" s="733" t="str">
        <f>Translations!$B$450</f>
        <v>Uncertainty assessment:
(EU ETS AVR Article 19)</v>
      </c>
      <c r="B76" s="609"/>
      <c r="C76" s="611" t="str">
        <f>Translations!$B$136</f>
        <v>&lt; confirmation of valid uncertainty assessments&gt;</v>
      </c>
    </row>
    <row r="77" spans="1:3" ht="15.4" customHeight="1" x14ac:dyDescent="0.2">
      <c r="A77" s="734"/>
      <c r="B77" s="509" t="str">
        <f>Translations!$B$118</f>
        <v>If no, because.......</v>
      </c>
      <c r="C77" s="611"/>
    </row>
    <row r="78" spans="1:3" ht="30" customHeight="1" x14ac:dyDescent="0.2">
      <c r="A78" s="742"/>
      <c r="B78" s="600"/>
      <c r="C78" s="611" t="str">
        <f>Translations!$B$119</f>
        <v>&lt; insert reasons why the rule is not complied with&gt;</v>
      </c>
    </row>
    <row r="79" spans="1:3" ht="103.5" customHeight="1" x14ac:dyDescent="0.2">
      <c r="A79" s="743" t="str">
        <f>Translations!$B$452</f>
        <v>Checks have been carried out on Annex Xa information and  the amounts of the fuels used from a supplier do not exceed the amount that the operator  has acquired from that supplier (EU (ETS AVR Article 16(2) (ha) and Article 17(7))</v>
      </c>
      <c r="B79" s="609"/>
      <c r="C79" s="758" t="str">
        <f>Translations!$B$453</f>
        <v xml:space="preserve">&lt;Please confirm that checks have been carried out on the consistency between the information listed in Annex Xa MRR and the operator's evidence, including fuel invoices, delivery notes and contracts with fuel suppliers.&gt; 
&lt;Please also confirm that the following checks have been carried out:
1) if the operator has purchased fuels that are not used in the reporting period, the verifier must  check whether the methodology in the approved monitoring plan on how to allocate amounts of fuel between the different fuel suppliers has been applied correctly
2) the verifier must check and confirm that the amounts of fuel from a supplier used do not exceed the amounts acquired from that supplier while taking into account the amounts stored in stock&gt;
Please see Annex IV of the Explanatory Guidance (EGD1)
</v>
      </c>
    </row>
    <row r="80" spans="1:3" ht="16.149999999999999" customHeight="1" x14ac:dyDescent="0.2">
      <c r="A80" s="744"/>
      <c r="B80" s="509" t="str">
        <f>Translations!$B$118</f>
        <v>If no, because.......</v>
      </c>
      <c r="C80" s="758"/>
    </row>
    <row r="81" spans="1:3" ht="30" customHeight="1" x14ac:dyDescent="0.2">
      <c r="A81" s="745"/>
      <c r="B81" s="600"/>
      <c r="C81" s="604" t="str">
        <f>Translations!$B$454</f>
        <v>&lt; please insert any observations and inconsistencies identified in your check &gt;</v>
      </c>
    </row>
    <row r="82" spans="1:3" ht="15" customHeight="1" x14ac:dyDescent="0.2">
      <c r="A82" s="741" t="str">
        <f>Translations!$B$137</f>
        <v>Competent Authority (Annex 2) guidance on M&amp;R met:</v>
      </c>
      <c r="B82" s="609"/>
      <c r="C82" s="611"/>
    </row>
    <row r="83" spans="1:3" ht="14.65" customHeight="1" x14ac:dyDescent="0.2">
      <c r="A83" s="741"/>
      <c r="B83" s="509" t="str">
        <f>Translations!$B$118</f>
        <v>If no, because.......</v>
      </c>
      <c r="C83" s="611"/>
    </row>
    <row r="84" spans="1:3" ht="30" customHeight="1" x14ac:dyDescent="0.2">
      <c r="A84" s="741"/>
      <c r="B84" s="600"/>
      <c r="C84" s="611" t="str">
        <f>Translations!$B$119</f>
        <v>&lt; insert reasons why the rule is not complied with&gt;</v>
      </c>
    </row>
    <row r="85" spans="1:3" ht="30" customHeight="1" x14ac:dyDescent="0.2">
      <c r="A85" s="573" t="str">
        <f>Translations!$B$138</f>
        <v>Previous year Non-Conformity(ies) corrected:</v>
      </c>
      <c r="B85" s="609"/>
      <c r="C85" s="611"/>
    </row>
    <row r="86" spans="1:3" s="60" customFormat="1" ht="42" customHeight="1" thickBot="1" x14ac:dyDescent="0.25">
      <c r="A86" s="100" t="str">
        <f>Translations!$B$139</f>
        <v>Changes etc. identified and not reported to the Competent Authority/included in updated MP:</v>
      </c>
      <c r="B86" s="608"/>
      <c r="C86" s="611" t="str">
        <f>Translations!$B$140</f>
        <v>&lt; please provide, in Annex 3, a brief summary of key conditions applied, changes, clarifications or variations approved by the Competent Authority and NOT included within a re-issued permit and the approved monitoring plan at the time of completion of the verification; or additional changes identified by the verifier and not reported before the relevant year end.&gt;</v>
      </c>
    </row>
    <row r="87" spans="1:3" ht="9" customHeight="1" thickBot="1" x14ac:dyDescent="0.25">
      <c r="A87" s="620"/>
      <c r="B87" s="55"/>
      <c r="C87" s="93"/>
    </row>
    <row r="88" spans="1:3" ht="13.5" thickBot="1" x14ac:dyDescent="0.25">
      <c r="A88" s="725" t="str">
        <f>Translations!$B$141</f>
        <v>COMPLIANCE WITH THE MONITORING AND REPORTING PRINCIPLES</v>
      </c>
      <c r="B88" s="726"/>
      <c r="C88" s="93"/>
    </row>
    <row r="89" spans="1:3" ht="30" customHeight="1" x14ac:dyDescent="0.2">
      <c r="A89" s="727" t="str">
        <f>Translations!$B$142</f>
        <v>Accuracy:</v>
      </c>
      <c r="B89" s="634"/>
      <c r="C89" s="756" t="str">
        <f>Translations!$B$143</f>
        <v>&lt; only brief comments are required in this section   NOTE - it is recognised that some principles are aspirational and it may not be possible to confirm absolute 'compliance'.  In addition, some principles are reliant upon others being met before 'compliance' can be 'confirmed'.&gt;</v>
      </c>
    </row>
    <row r="90" spans="1:3" ht="17.649999999999999" customHeight="1" x14ac:dyDescent="0.2">
      <c r="A90" s="727"/>
      <c r="B90" s="509" t="str">
        <f>Translations!$B$118</f>
        <v>If no, because.......</v>
      </c>
      <c r="C90" s="756"/>
    </row>
    <row r="91" spans="1:3" ht="30" customHeight="1" x14ac:dyDescent="0.2">
      <c r="A91" s="728"/>
      <c r="B91" s="600"/>
      <c r="C91" s="611" t="str">
        <f>Translations!$B$146</f>
        <v>&lt; insert reasons why the principle is not complied with</v>
      </c>
    </row>
    <row r="92" spans="1:3" ht="17.649999999999999" customHeight="1" x14ac:dyDescent="0.2">
      <c r="A92" s="728" t="str">
        <f>Translations!$B$144</f>
        <v>Completeness:</v>
      </c>
      <c r="B92" s="609"/>
      <c r="C92" s="611"/>
    </row>
    <row r="93" spans="1:3" ht="15.4" customHeight="1" x14ac:dyDescent="0.2">
      <c r="A93" s="728"/>
      <c r="B93" s="509" t="str">
        <f>Translations!$B$118</f>
        <v>If no, because.......</v>
      </c>
      <c r="C93" s="611"/>
    </row>
    <row r="94" spans="1:3" ht="30" customHeight="1" x14ac:dyDescent="0.2">
      <c r="A94" s="728"/>
      <c r="B94" s="600"/>
      <c r="C94" s="611" t="str">
        <f>Translations!$B$146</f>
        <v>&lt; insert reasons why the principle is not complied with</v>
      </c>
    </row>
    <row r="95" spans="1:3" ht="16.5" customHeight="1" x14ac:dyDescent="0.2">
      <c r="A95" s="728" t="str">
        <f>Translations!$B$145</f>
        <v>Consistency:</v>
      </c>
      <c r="B95" s="609"/>
      <c r="C95" s="611"/>
    </row>
    <row r="96" spans="1:3" ht="14.65" customHeight="1" x14ac:dyDescent="0.2">
      <c r="A96" s="728"/>
      <c r="B96" s="509" t="str">
        <f>Translations!$B$118</f>
        <v>If no, because.......</v>
      </c>
      <c r="C96" s="611"/>
    </row>
    <row r="97" spans="1:3" ht="30" customHeight="1" x14ac:dyDescent="0.2">
      <c r="A97" s="728"/>
      <c r="B97" s="600"/>
      <c r="C97" s="611" t="str">
        <f>Translations!$B$146</f>
        <v>&lt; insert reasons why the principle is not complied with</v>
      </c>
    </row>
    <row r="98" spans="1:3" s="60" customFormat="1" ht="19.899999999999999" customHeight="1" x14ac:dyDescent="0.2">
      <c r="A98" s="728" t="str">
        <f>Translations!$B$147</f>
        <v>Comparability over time:</v>
      </c>
      <c r="B98" s="609"/>
      <c r="C98" s="61"/>
    </row>
    <row r="99" spans="1:3" s="60" customFormat="1" ht="16.899999999999999" customHeight="1" x14ac:dyDescent="0.2">
      <c r="A99" s="728"/>
      <c r="B99" s="509" t="str">
        <f>Translations!$B$118</f>
        <v>If no, because.......</v>
      </c>
      <c r="C99" s="756" t="str">
        <f>Translations!$B$148</f>
        <v>&lt;provide brief comments on whether there have been significant changes to the monitoring methodology such that the current reported emissions cannot be compared to previous periods. For example, changes from calculation to measurement based methodologies, introduction or removal of source streams.&gt;</v>
      </c>
    </row>
    <row r="100" spans="1:3" s="60" customFormat="1" ht="31.15" customHeight="1" x14ac:dyDescent="0.2">
      <c r="A100" s="728"/>
      <c r="B100" s="609"/>
      <c r="C100" s="756"/>
    </row>
    <row r="101" spans="1:3" ht="17.649999999999999" customHeight="1" x14ac:dyDescent="0.2">
      <c r="A101" s="728" t="str">
        <f>Translations!$B$149</f>
        <v>Transparency:</v>
      </c>
      <c r="B101" s="609"/>
      <c r="C101" s="93"/>
    </row>
    <row r="102" spans="1:3" ht="17.649999999999999" customHeight="1" x14ac:dyDescent="0.2">
      <c r="A102" s="728"/>
      <c r="B102" s="509" t="str">
        <f>Translations!$B$118</f>
        <v>If no, because.......</v>
      </c>
      <c r="C102" s="93"/>
    </row>
    <row r="103" spans="1:3" ht="30" customHeight="1" x14ac:dyDescent="0.2">
      <c r="A103" s="728"/>
      <c r="B103" s="600"/>
      <c r="C103" s="611" t="str">
        <f>Translations!$B$146</f>
        <v>&lt; insert reasons why the principle is not complied with</v>
      </c>
    </row>
    <row r="104" spans="1:3" s="60" customFormat="1" ht="18.399999999999999" customHeight="1" x14ac:dyDescent="0.2">
      <c r="A104" s="728" t="str">
        <f>Translations!$B$150</f>
        <v>Integrity of methodology:</v>
      </c>
      <c r="B104" s="609"/>
      <c r="C104" s="108"/>
    </row>
    <row r="105" spans="1:3" s="60" customFormat="1" ht="18.399999999999999" customHeight="1" x14ac:dyDescent="0.2">
      <c r="A105" s="728"/>
      <c r="B105" s="509" t="str">
        <f>Translations!$B$118</f>
        <v>If no, because.......</v>
      </c>
      <c r="C105" s="108"/>
    </row>
    <row r="106" spans="1:3" s="60" customFormat="1" ht="30" customHeight="1" x14ac:dyDescent="0.2">
      <c r="A106" s="728"/>
      <c r="B106" s="600"/>
      <c r="C106" s="611" t="str">
        <f>Translations!$B$146</f>
        <v>&lt; insert reasons why the principle is not complied with</v>
      </c>
    </row>
    <row r="107" spans="1:3" s="105" customFormat="1" ht="30" customHeight="1" thickBot="1" x14ac:dyDescent="0.25">
      <c r="A107" s="104" t="str">
        <f>Translations!$B$151</f>
        <v>Continuous improvement:</v>
      </c>
      <c r="B107" s="608"/>
      <c r="C107" s="611" t="str">
        <f>Translations!$B$152</f>
        <v>&lt;please outline in Annex 1 any key points of performance improvement identified or state here why non-applicable&gt;</v>
      </c>
    </row>
    <row r="108" spans="1:3" ht="9" customHeight="1" thickBot="1" x14ac:dyDescent="0.25">
      <c r="A108" s="106"/>
      <c r="B108" s="635"/>
      <c r="C108" s="611"/>
    </row>
    <row r="109" spans="1:3" ht="15.75" customHeight="1" thickBot="1" x14ac:dyDescent="0.25">
      <c r="A109" s="723" t="str">
        <f>Translations!$B$153</f>
        <v>OPINION</v>
      </c>
      <c r="B109" s="724"/>
      <c r="C109" s="111" t="str">
        <f>Translations!$B$154</f>
        <v>Delete the Opinion Template text lines that are NOT applicable</v>
      </c>
    </row>
    <row r="110" spans="1:3" ht="40.15" customHeight="1" x14ac:dyDescent="0.2">
      <c r="A110" s="729" t="str">
        <f>Translations!$B$155</f>
        <v xml:space="preserve">OPINION - verified as satisfactory: </v>
      </c>
      <c r="B110" s="731" t="str">
        <f>Translations!$B$156</f>
        <v>We have conducted a verification of the greenhouse gas data reported by the above Operator in its Annual Emissions Report as presented above.   On the basis of the verification work undertaken (see Annex 2) these data are fairly stated.</v>
      </c>
      <c r="C110" s="610" t="str">
        <f>Translations!$B$157</f>
        <v>&lt; Either this opinion text  if there is no problem and there are no specific comments to be made in relation to things that might affect data quality or the interpretation of the opinion by a user&gt; This opinion statement may only be selected if there are no uncorrected misstatements, non-conformities and non-compliances.&gt;</v>
      </c>
    </row>
    <row r="111" spans="1:3" ht="28.15" customHeight="1" x14ac:dyDescent="0.2">
      <c r="A111" s="730"/>
      <c r="B111" s="732"/>
      <c r="C111" s="610" t="str">
        <f>Translations!$B$158</f>
        <v>&lt;NOTE - only a positive form of words is acceptable for a verified opinion - DO NOT CHANGE THE FORM OF WORDS IN THESE OPINION TEXTS - ADD DETAIL WHERE REQUESTED&gt;</v>
      </c>
    </row>
    <row r="112" spans="1:3" ht="30.4" customHeight="1" x14ac:dyDescent="0.2">
      <c r="A112" s="739" t="str">
        <f>Translations!$B$159</f>
        <v xml:space="preserve">OPINION - verified with comments: </v>
      </c>
      <c r="B112" s="737" t="str">
        <f>Translations!$B$160</f>
        <v xml:space="preserve">We have conducted a verification of the greenhouse gas data reported by the above Operator in its Annual Emissions Report as presented above.   On the basis of the verification work undertaken (see Annex 2) these data are fairly stated, with the exception of: </v>
      </c>
      <c r="C112" s="610" t="str">
        <f>Translations!$B$161</f>
        <v xml:space="preserve">&lt; OR this opinion text if the opinion is qualified with comments for the user of the opinion . 
Please provide brief details of any exceptions that might affect the data and therefore qualify the opinion.&gt;
</v>
      </c>
    </row>
    <row r="113" spans="1:3" ht="30.4" customHeight="1" x14ac:dyDescent="0.2">
      <c r="A113" s="740"/>
      <c r="B113" s="738"/>
      <c r="C113" s="610" t="str">
        <f>Translations!$B$162</f>
        <v>&lt;‌NOTE - only a positive form of words is acceptable for a verified opinion - DO NOT CHANGE THE FORM OF WORDS IN THESE OPINION TEXTS - ADD DETAIL OR ADD COMMENTS WHERE REQUESTED&gt;</v>
      </c>
    </row>
    <row r="114" spans="1:3" ht="12.75" customHeight="1" x14ac:dyDescent="0.2">
      <c r="A114" s="735" t="str">
        <f>Translations!$B$163</f>
        <v>Comments which qualify the opinion:</v>
      </c>
      <c r="B114" s="330" t="s">
        <v>1</v>
      </c>
      <c r="C114" s="756" t="str">
        <f>Translations!$B$164</f>
        <v>&lt;Note - these are effectively warning caveats to the opinion user including indication of non-material misstatements, non-compliances and non-conformities which don't prevent the verifier from stating with reasonable assurance that the data are free from material misstatements remaining at the point of confirming the verification opinion (just a summary of main points if the verifier specifically wishes to draw a user's attention to them; the details of all non-material misstatements, non-conformities, non-compliances and recommendations for improvements should be listed in the findings in Annex 1).&gt;</v>
      </c>
    </row>
    <row r="115" spans="1:3" ht="12.75" customHeight="1" x14ac:dyDescent="0.2">
      <c r="A115" s="735"/>
      <c r="B115" s="331" t="s">
        <v>2</v>
      </c>
      <c r="C115" s="756"/>
    </row>
    <row r="116" spans="1:3" ht="12.75" customHeight="1" x14ac:dyDescent="0.2">
      <c r="A116" s="735"/>
      <c r="B116" s="331" t="s">
        <v>3</v>
      </c>
      <c r="C116" s="756"/>
    </row>
    <row r="117" spans="1:3" ht="12.75" customHeight="1" x14ac:dyDescent="0.2">
      <c r="A117" s="735"/>
      <c r="B117" s="331"/>
      <c r="C117" s="756"/>
    </row>
    <row r="118" spans="1:3" ht="12.75" customHeight="1" x14ac:dyDescent="0.2">
      <c r="A118" s="735"/>
      <c r="B118" s="331"/>
      <c r="C118" s="756"/>
    </row>
    <row r="119" spans="1:3" ht="12.75" customHeight="1" x14ac:dyDescent="0.2">
      <c r="A119" s="735"/>
      <c r="B119" s="331"/>
      <c r="C119" s="756" t="str">
        <f>Translations!$B$165</f>
        <v>&lt;insert comments in relation to any exceptions that have been noted that might/ do affect the verification and therefore which caveat the opinion. Please number each comment separately.&gt;</v>
      </c>
    </row>
    <row r="120" spans="1:3" ht="12.75" customHeight="1" x14ac:dyDescent="0.2">
      <c r="A120" s="735"/>
      <c r="B120" s="331"/>
      <c r="C120" s="756"/>
    </row>
    <row r="121" spans="1:3" ht="12.75" customHeight="1" x14ac:dyDescent="0.2">
      <c r="A121" s="735"/>
      <c r="B121" s="331"/>
      <c r="C121" s="756"/>
    </row>
    <row r="122" spans="1:3" ht="12.75" customHeight="1" x14ac:dyDescent="0.2">
      <c r="A122" s="735"/>
      <c r="B122" s="331"/>
    </row>
    <row r="123" spans="1:3" ht="12.75" customHeight="1" x14ac:dyDescent="0.2">
      <c r="A123" s="736"/>
      <c r="B123" s="331"/>
    </row>
    <row r="124" spans="1:3" ht="56.25" customHeight="1" x14ac:dyDescent="0.2">
      <c r="A124" s="733" t="str">
        <f>Translations!$B$166</f>
        <v xml:space="preserve">OPINION - not verified: </v>
      </c>
      <c r="B124" s="332" t="str">
        <f>Translations!$B$167</f>
        <v>We have conducted a verification of the greenhouse gas data reported by the above Operator in its Annual Emissions Report as presented above.  On the basis of the work undertaken (see Annex 2) these data CANNOT be verified due to - &lt;delete as appropriate&gt;</v>
      </c>
      <c r="C124" s="756" t="str">
        <f>Translations!$B$451</f>
        <v>&lt; OR this opinion text if it is not possible to verify the data due to material misstatement(s), limitation of scope or non-conformities that, individually or combined with other non-conformities  that provide insufficient clarity and prevent the verifier from stating with reasonable assurance that the data are free from material misstatements. These issues should be specifically identified, as material items, in Annex 1, along with non-material concerns remaining at the point of final verification&gt;</v>
      </c>
    </row>
    <row r="125" spans="1:3" ht="12.75" customHeight="1" x14ac:dyDescent="0.2">
      <c r="A125" s="734"/>
      <c r="B125" s="333" t="str">
        <f>Translations!$B$169</f>
        <v>- uncorrected material misstatement (individual or in aggregate)</v>
      </c>
      <c r="C125" s="756"/>
    </row>
    <row r="126" spans="1:3" ht="12.75" customHeight="1" x14ac:dyDescent="0.2">
      <c r="A126" s="734"/>
      <c r="B126" s="333" t="str">
        <f>Translations!$B$170</f>
        <v>- uncorrected material non-conformity (individual or in aggregate)</v>
      </c>
      <c r="C126" s="399" t="str">
        <f>Translations!$B$173</f>
        <v>&lt;select the appropriate reasons from the list provided or add a reason if relevant&gt;</v>
      </c>
    </row>
    <row r="127" spans="1:3" ht="12.75" customHeight="1" x14ac:dyDescent="0.2">
      <c r="A127" s="734"/>
      <c r="B127" s="333" t="str">
        <f>Translations!$B$171</f>
        <v>- limitations in the data or information made available for verification</v>
      </c>
      <c r="C127" s="399"/>
    </row>
    <row r="128" spans="1:3" ht="12.75" customHeight="1" x14ac:dyDescent="0.2">
      <c r="A128" s="734"/>
      <c r="B128" s="333" t="str">
        <f>Translations!$B$172</f>
        <v>- limitations of scope due to lack of clarity &amp; or scope of the approved monitoring plan</v>
      </c>
    </row>
    <row r="129" spans="1:3" ht="12.75" customHeight="1" thickBot="1" x14ac:dyDescent="0.25">
      <c r="A129" s="734"/>
      <c r="B129" s="334" t="str">
        <f>Translations!$B$174</f>
        <v>- the monitoring plan is not approved by the competent authority</v>
      </c>
    </row>
    <row r="130" spans="1:3" s="60" customFormat="1" ht="13.5" thickBot="1" x14ac:dyDescent="0.25">
      <c r="A130" s="725" t="str">
        <f>Translations!$B$175</f>
        <v>VERIFICATION TEAM</v>
      </c>
      <c r="B130" s="726"/>
      <c r="C130" s="93"/>
    </row>
    <row r="131" spans="1:3" x14ac:dyDescent="0.2">
      <c r="A131" s="603" t="str">
        <f>Translations!$B$176</f>
        <v>Lead EU ETS Auditor:</v>
      </c>
      <c r="B131" s="329"/>
      <c r="C131" s="108" t="str">
        <f>Translations!$B$177</f>
        <v>&lt;insert name</v>
      </c>
    </row>
    <row r="132" spans="1:3" x14ac:dyDescent="0.2">
      <c r="A132" s="573" t="str">
        <f>Translations!$B$178</f>
        <v>EU ETS Auditor(s):</v>
      </c>
      <c r="B132" s="600"/>
      <c r="C132" s="108" t="str">
        <f>Translations!$B$177</f>
        <v>&lt;insert name</v>
      </c>
    </row>
    <row r="133" spans="1:3" ht="25.5" x14ac:dyDescent="0.2">
      <c r="A133" s="573" t="str">
        <f>Translations!$B$179</f>
        <v>Technical Expert(s) (EU ETS Auditor):</v>
      </c>
      <c r="B133" s="600"/>
      <c r="C133" s="108" t="str">
        <f>Translations!$B$177</f>
        <v>&lt;insert name</v>
      </c>
    </row>
    <row r="134" spans="1:3" x14ac:dyDescent="0.2">
      <c r="A134" s="573" t="str">
        <f>Translations!$B$180</f>
        <v>Independent Reviewer:</v>
      </c>
      <c r="B134" s="600"/>
      <c r="C134" s="108" t="str">
        <f>Translations!$B$177</f>
        <v>&lt;insert name</v>
      </c>
    </row>
    <row r="135" spans="1:3" ht="26.25" thickBot="1" x14ac:dyDescent="0.25">
      <c r="A135" s="100" t="str">
        <f>Translations!$B$181</f>
        <v>Technical Expert(s) (Independent Review):</v>
      </c>
      <c r="B135" s="608"/>
      <c r="C135" s="108" t="str">
        <f>Translations!$B$177</f>
        <v>&lt;insert name</v>
      </c>
    </row>
    <row r="136" spans="1:3" ht="7.5" customHeight="1" thickBot="1" x14ac:dyDescent="0.25">
      <c r="A136" s="620"/>
      <c r="B136" s="55"/>
      <c r="C136" s="93"/>
    </row>
    <row r="137" spans="1:3" ht="44.25" customHeight="1" x14ac:dyDescent="0.2">
      <c r="A137" s="603" t="str">
        <f>CONCATENATE(Translations!$B$182," ", $B$141,":")</f>
        <v>Signed on behalf of :</v>
      </c>
      <c r="B137" s="324"/>
      <c r="C137" s="611" t="str">
        <f>Translations!$B$183</f>
        <v>&lt;insert authorised signature here</v>
      </c>
    </row>
    <row r="138" spans="1:3" ht="51.75" customHeight="1" x14ac:dyDescent="0.2">
      <c r="A138" s="573" t="str">
        <f>Translations!$B$184</f>
        <v>Name of authorised signatory:</v>
      </c>
      <c r="B138" s="325"/>
      <c r="C138" s="610" t="str">
        <f>Translations!$B$185</f>
        <v>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organisation.&gt;</v>
      </c>
    </row>
    <row r="139" spans="1:3" ht="13.9" customHeight="1" thickBot="1" x14ac:dyDescent="0.25">
      <c r="A139" s="100" t="str">
        <f>Translations!$B$186</f>
        <v>Date of Opinion:</v>
      </c>
      <c r="B139" s="326"/>
      <c r="C139" s="611" t="str">
        <f>Translations!$B$187</f>
        <v>&lt;insert date of opinion - Note this date must change if the opinion is updated</v>
      </c>
    </row>
    <row r="140" spans="1:3" ht="7.5" customHeight="1" thickBot="1" x14ac:dyDescent="0.25">
      <c r="A140" s="620"/>
      <c r="B140" s="55"/>
      <c r="C140" s="93"/>
    </row>
    <row r="141" spans="1:3" ht="21" customHeight="1" x14ac:dyDescent="0.2">
      <c r="A141" s="603" t="str">
        <f>Translations!$B$188</f>
        <v>Name of verifier:</v>
      </c>
      <c r="B141" s="324"/>
      <c r="C141" s="611" t="str">
        <f>Translations!$B$189</f>
        <v>&lt;insert formal name of the verifier</v>
      </c>
    </row>
    <row r="142" spans="1:3" x14ac:dyDescent="0.2">
      <c r="A142" s="573" t="str">
        <f>Translations!$B$190</f>
        <v>Contact Address:</v>
      </c>
      <c r="B142" s="325"/>
      <c r="C142" s="611" t="str">
        <f>Translations!$B$191</f>
        <v>&lt;insert formal contact address of the verifier, including email address</v>
      </c>
    </row>
    <row r="143" spans="1:3" x14ac:dyDescent="0.2">
      <c r="A143" s="573" t="str">
        <f>Translations!$B$192</f>
        <v>Date of verification contract:</v>
      </c>
      <c r="B143" s="335"/>
      <c r="C143" s="93"/>
    </row>
    <row r="144" spans="1:3" s="107" customFormat="1" ht="25.5" x14ac:dyDescent="0.2">
      <c r="A144" s="573" t="str">
        <f>Translations!$B$193</f>
        <v>Is the verifier accredited or a certified natural person?</v>
      </c>
      <c r="B144" s="609"/>
      <c r="C144" s="112"/>
    </row>
    <row r="145" spans="1:3" s="113" customFormat="1" ht="38.25" x14ac:dyDescent="0.2">
      <c r="A145" s="573" t="str">
        <f>Translations!$B$457</f>
        <v>Name of National AB or authority certifying the verifier under EU ETS:</v>
      </c>
      <c r="B145" s="325"/>
      <c r="C145" s="611" t="str">
        <f>Translations!$B$458</f>
        <v>&lt; insert the National Accreditation Body's name e.g. COFRAC if verifier is accredited; insert name of the Certifying National Authority if the verifier is certified under AVR Article 55(2).&gt;</v>
      </c>
    </row>
    <row r="146" spans="1:3" s="113" customFormat="1" ht="16.149999999999999" customHeight="1" thickBot="1" x14ac:dyDescent="0.25">
      <c r="A146" s="100" t="str">
        <f>Translations!$B$196</f>
        <v xml:space="preserve">Accreditation/ Certification number: </v>
      </c>
      <c r="B146" s="326"/>
      <c r="C146" s="611" t="str">
        <f>Translations!$B$197</f>
        <v>&lt; as issued by the above Accreditation Body/ Certifying National Authority&gt;</v>
      </c>
    </row>
  </sheetData>
  <sheetProtection sheet="1"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s>
  <mergeCells count="43">
    <mergeCell ref="A45:B45"/>
    <mergeCell ref="A52:A54"/>
    <mergeCell ref="A61:A63"/>
    <mergeCell ref="A64:A66"/>
    <mergeCell ref="C124:C125"/>
    <mergeCell ref="C52:C53"/>
    <mergeCell ref="C79:C80"/>
    <mergeCell ref="C89:C90"/>
    <mergeCell ref="C99:C100"/>
    <mergeCell ref="C114:C118"/>
    <mergeCell ref="C119:C121"/>
    <mergeCell ref="A101:A103"/>
    <mergeCell ref="A76:A78"/>
    <mergeCell ref="A79:A81"/>
    <mergeCell ref="C8:C10"/>
    <mergeCell ref="A8:B8"/>
    <mergeCell ref="A11:B11"/>
    <mergeCell ref="A23:B23"/>
    <mergeCell ref="A9:B9"/>
    <mergeCell ref="A70:A72"/>
    <mergeCell ref="A56:A60"/>
    <mergeCell ref="A46:A47"/>
    <mergeCell ref="A49:A51"/>
    <mergeCell ref="A73:A75"/>
    <mergeCell ref="A55:B55"/>
    <mergeCell ref="A67:A69"/>
    <mergeCell ref="A36:B36"/>
    <mergeCell ref="A1:B1"/>
    <mergeCell ref="A109:B109"/>
    <mergeCell ref="A130:B130"/>
    <mergeCell ref="A89:A91"/>
    <mergeCell ref="A110:A111"/>
    <mergeCell ref="B110:B111"/>
    <mergeCell ref="A124:A129"/>
    <mergeCell ref="A104:A106"/>
    <mergeCell ref="A114:A123"/>
    <mergeCell ref="B112:B113"/>
    <mergeCell ref="A112:A113"/>
    <mergeCell ref="A95:A97"/>
    <mergeCell ref="A92:A94"/>
    <mergeCell ref="A82:A84"/>
    <mergeCell ref="A88:B88"/>
    <mergeCell ref="A98:A100"/>
  </mergeCells>
  <phoneticPr fontId="0" type="noConversion"/>
  <dataValidations count="14">
    <dataValidation allowBlank="1" showErrorMessage="1" prompt="Insert name" sqref="B131:B135"/>
    <dataValidation type="list" allowBlank="1" showErrorMessage="1" prompt="Please select" sqref="B144">
      <formula1>accreditedcertified</formula1>
    </dataValidation>
    <dataValidation type="list" allowBlank="1" showErrorMessage="1" prompt="Please select" sqref="B100:B101 B89 B92 B95 B98 B104">
      <formula1>PrinciplesCompliance</formula1>
    </dataValidation>
    <dataValidation type="list" allowBlank="1" showErrorMessage="1" prompt="Please select" sqref="B107">
      <formula1>PrinciplesCompliance2</formula1>
    </dataValidation>
    <dataValidation type="list" allowBlank="1" showErrorMessage="1" prompt="Please select" sqref="B86">
      <formula1>Rulescompliance2</formula1>
    </dataValidation>
    <dataValidation type="list" allowBlank="1" showErrorMessage="1" prompt="Please select" sqref="B79 B46 B49 B76 B52 B56 B60:B61 B64 B67 B70 B73 B82">
      <formula1>RulesCompliance</formula1>
    </dataValidation>
    <dataValidation type="list" allowBlank="1" showInputMessage="1" showErrorMessage="1" sqref="B37">
      <formula1>sitevisit</formula1>
    </dataValidation>
    <dataValidation type="list" allowBlank="1" showInputMessage="1" showErrorMessage="1" sqref="B21">
      <formula1>Annex1Activities</formula1>
    </dataValidation>
    <dataValidation type="list" allowBlank="1" showInputMessage="1" showErrorMessage="1" sqref="B24">
      <formula1>reportingyear</formula1>
    </dataValidation>
    <dataValidation allowBlank="1" showErrorMessage="1" sqref="B25"/>
    <dataValidation type="list" allowBlank="1" showInputMessage="1" showErrorMessage="1" sqref="B19">
      <formula1>Category</formula1>
    </dataValidation>
    <dataValidation type="list" allowBlank="1" showInputMessage="1" showErrorMessage="1" promptTitle="xxx" sqref="B20">
      <formula1>smalllowemitter</formula1>
    </dataValidation>
    <dataValidation type="list" allowBlank="1" showInputMessage="1" showErrorMessage="1" sqref="B18">
      <formula1>CompetentAuthority</formula1>
    </dataValidation>
    <dataValidation type="list" allowBlank="1" showErrorMessage="1" prompt="Please select" sqref="B85">
      <formula1>rulescompliance3</formula1>
    </dataValidation>
  </dataValidations>
  <pageMargins left="0.43307086614173229" right="0.31496062992125984" top="0.35433070866141736" bottom="0.78740157480314965" header="0.23622047244094491" footer="0.19685039370078741"/>
  <pageSetup paperSize="9" fitToHeight="0" orientation="portrait"/>
  <headerFooter alignWithMargins="0">
    <oddFooter>&amp;L&amp;9&amp;F/
&amp;A&amp;C&amp;9&amp;P/&amp;N&amp;R&amp;9Printed : &amp;D/&amp;T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241"/>
  <sheetViews>
    <sheetView zoomScale="91" zoomScaleNormal="91" workbookViewId="0">
      <selection sqref="A1:C1"/>
    </sheetView>
  </sheetViews>
  <sheetFormatPr defaultColWidth="11.28515625" defaultRowHeight="12.75" outlineLevelRow="1" x14ac:dyDescent="0.2"/>
  <cols>
    <col min="1" max="1" width="30.7109375" style="446" customWidth="1"/>
    <col min="2" max="2" width="37.28515625" style="445" customWidth="1"/>
    <col min="3" max="3" width="37.7109375" style="445" customWidth="1"/>
    <col min="4" max="4" width="107.7109375" style="444" customWidth="1"/>
    <col min="5" max="16384" width="11.28515625" style="443"/>
  </cols>
  <sheetData>
    <row r="1" spans="1:4" s="51" customFormat="1" ht="15.4" customHeight="1" x14ac:dyDescent="0.2">
      <c r="A1" s="722" t="str">
        <f>Translations!B671</f>
        <v>Before issuing this verification statement please hide the following sheets:</v>
      </c>
      <c r="B1" s="722"/>
      <c r="C1" s="722"/>
      <c r="D1" s="545"/>
    </row>
    <row r="2" spans="1:4" s="51" customFormat="1" x14ac:dyDescent="0.2">
      <c r="A2" s="523"/>
      <c r="B2" s="771" t="str">
        <f>Translations!B672</f>
        <v>1) Opinion Statement (Inst)</v>
      </c>
      <c r="C2" s="771"/>
    </row>
    <row r="3" spans="1:4" s="51" customFormat="1" x14ac:dyDescent="0.2">
      <c r="A3" s="523"/>
      <c r="B3" s="578" t="s">
        <v>4</v>
      </c>
      <c r="C3" s="578"/>
    </row>
    <row r="4" spans="1:4" s="51" customFormat="1" x14ac:dyDescent="0.2">
      <c r="A4" s="523"/>
      <c r="B4" s="771" t="str">
        <f>Translations!B675</f>
        <v>2c) Opinion Statement (non-CO2)</v>
      </c>
      <c r="C4" s="771"/>
    </row>
    <row r="5" spans="1:4" s="51" customFormat="1" x14ac:dyDescent="0.2">
      <c r="A5" s="523"/>
      <c r="B5" s="771" t="str">
        <f>Translations!B676</f>
        <v>Annex 2 - basis of work (Inst)</v>
      </c>
      <c r="C5" s="771"/>
    </row>
    <row r="7" spans="1:4" s="51" customFormat="1" x14ac:dyDescent="0.2">
      <c r="A7" s="620"/>
      <c r="B7" s="561"/>
      <c r="D7" s="98" t="str">
        <f>Translations!$B$64</f>
        <v>GUIDANCE FOR VERIFIERS</v>
      </c>
    </row>
    <row r="8" spans="1:4" s="51" customFormat="1" x14ac:dyDescent="0.2">
      <c r="A8" s="620"/>
      <c r="B8" s="561"/>
      <c r="C8" s="114"/>
    </row>
    <row r="9" spans="1:4" ht="22.5" customHeight="1" thickBot="1" x14ac:dyDescent="0.25">
      <c r="A9" s="820" t="str">
        <f>Translations!$B$65</f>
        <v>Independent Reasonable Assurance Verification Report Opinion Statement - Emissions Trading System</v>
      </c>
      <c r="B9" s="820"/>
      <c r="C9" s="820"/>
      <c r="D9" s="846" t="str">
        <f>Translations!$B$66</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10" spans="1:4" ht="12.75" customHeight="1" thickBot="1" x14ac:dyDescent="0.25">
      <c r="A10" s="780" t="str">
        <f>IF(SUM(C34)&lt;=0,INDEX(ReportingScope,1),INDEX(ReportingScope,2))</f>
        <v>EU ETS Annual CO2e Emissions Reporting</v>
      </c>
      <c r="B10" s="781"/>
      <c r="C10" s="782"/>
      <c r="D10" s="846"/>
    </row>
    <row r="11" spans="1:4" ht="13.5" thickBot="1" x14ac:dyDescent="0.25">
      <c r="D11" s="846"/>
    </row>
    <row r="12" spans="1:4" ht="14.25" customHeight="1" thickBot="1" x14ac:dyDescent="0.25">
      <c r="A12" s="792" t="str">
        <f>Translations!$B$68</f>
        <v>OPERATOR DETAILS</v>
      </c>
      <c r="B12" s="793"/>
      <c r="C12" s="794"/>
      <c r="D12" s="469"/>
    </row>
    <row r="13" spans="1:4" ht="13.15" customHeight="1" x14ac:dyDescent="0.2">
      <c r="A13" s="590" t="str">
        <f>Translations!$B$198</f>
        <v xml:space="preserve">Name of Aircraft Operator: </v>
      </c>
      <c r="B13" s="847"/>
      <c r="C13" s="768"/>
      <c r="D13" s="469" t="str">
        <f>Translations!$B$70</f>
        <v>&lt;insert name of Operator&gt;</v>
      </c>
    </row>
    <row r="14" spans="1:4" ht="13.15" customHeight="1" x14ac:dyDescent="0.2">
      <c r="A14" s="587" t="str">
        <f>Translations!$B$199</f>
        <v>Address of Aircraft Operator:</v>
      </c>
      <c r="B14" s="829"/>
      <c r="C14" s="773"/>
      <c r="D14" s="469"/>
    </row>
    <row r="15" spans="1:4" ht="13.15" customHeight="1" x14ac:dyDescent="0.2">
      <c r="A15" s="587" t="str">
        <f>Translations!$B$73</f>
        <v xml:space="preserve">Unique ID: </v>
      </c>
      <c r="B15" s="829"/>
      <c r="C15" s="773"/>
      <c r="D15" s="469"/>
    </row>
    <row r="16" spans="1:4" s="483" customFormat="1" ht="13.15" customHeight="1" x14ac:dyDescent="0.2">
      <c r="A16" s="587" t="str">
        <f>Translations!$B$200</f>
        <v>CRCO Reference Number:</v>
      </c>
      <c r="B16" s="829"/>
      <c r="C16" s="773"/>
      <c r="D16" s="484"/>
    </row>
    <row r="17" spans="1:4" s="457" customFormat="1" ht="25.9" customHeight="1" x14ac:dyDescent="0.2">
      <c r="A17" s="587" t="str">
        <f>Translations!$B$75</f>
        <v>Date(s) of relevant approved MP and period of validity for each plan:</v>
      </c>
      <c r="B17" s="829"/>
      <c r="C17" s="773"/>
      <c r="D17" s="591" t="str">
        <f>Translations!$B$401</f>
        <v xml:space="preserve">&lt; Please include all approved MP versions that are relevant for the reporting period, including the versions that have been approved just before the issuing of the verification report and are relevant for the reporting period.  </v>
      </c>
    </row>
    <row r="18" spans="1:4" s="457" customFormat="1" ht="13.15" customHeight="1" x14ac:dyDescent="0.2">
      <c r="A18" s="587" t="str">
        <f>Translations!$B$76</f>
        <v>Approving Competent Authority:</v>
      </c>
      <c r="B18" s="829"/>
      <c r="C18" s="773"/>
      <c r="D18" s="591" t="str">
        <f>Translations!$B$77</f>
        <v>&lt;Insert Competent Authority that is responsbile for approval of the monitoring plan and significant changes thereof&gt;</v>
      </c>
    </row>
    <row r="19" spans="1:4" s="483" customFormat="1" ht="13.15" customHeight="1" x14ac:dyDescent="0.2">
      <c r="A19" s="587" t="str">
        <f>Translations!$B$201</f>
        <v>Approved Monitoring Plan Reference Number:</v>
      </c>
      <c r="B19" s="829"/>
      <c r="C19" s="773"/>
      <c r="D19" s="484"/>
    </row>
    <row r="20" spans="1:4" ht="13.15" customHeight="1" x14ac:dyDescent="0.2">
      <c r="A20" s="587" t="str">
        <f>Translations!$B$202</f>
        <v>Are 'Small Emitter' rules being applied:</v>
      </c>
      <c r="B20" s="848"/>
      <c r="C20" s="760"/>
      <c r="D20" s="450"/>
    </row>
    <row r="21" spans="1:4" ht="13.15" customHeight="1" x14ac:dyDescent="0.2">
      <c r="A21" s="587" t="str">
        <f>Translations!$B$203</f>
        <v>Select what is being used:</v>
      </c>
      <c r="B21" s="848"/>
      <c r="C21" s="760"/>
      <c r="D21" s="450"/>
    </row>
    <row r="22" spans="1:4" ht="13.15" customHeight="1" thickBot="1" x14ac:dyDescent="0.25">
      <c r="A22" s="592" t="str">
        <f>Translations!$B$81</f>
        <v>Annex 1 Activity:</v>
      </c>
      <c r="B22" s="849" t="str">
        <f>Translations!$B$204</f>
        <v>Aviation</v>
      </c>
      <c r="C22" s="850"/>
      <c r="D22" s="450"/>
    </row>
    <row r="23" spans="1:4" ht="9" customHeight="1" thickBot="1" x14ac:dyDescent="0.25">
      <c r="D23" s="450"/>
    </row>
    <row r="24" spans="1:4" ht="14.25" customHeight="1" thickBot="1" x14ac:dyDescent="0.25">
      <c r="A24" s="842" t="str">
        <f>Translations!$B$459</f>
        <v>SCHEME DETAILS</v>
      </c>
      <c r="B24" s="843"/>
      <c r="C24" s="844"/>
      <c r="D24" s="591" t="str">
        <f>Translations!$B$460</f>
        <v>&lt; select the schemes below that are covered by this verification report. Respond to both lines&gt;</v>
      </c>
    </row>
    <row r="25" spans="1:4" ht="13.15" customHeight="1" thickBot="1" x14ac:dyDescent="0.25">
      <c r="A25" s="482" t="str">
        <f>Translations!$B$461</f>
        <v>EU ETS Aviation</v>
      </c>
      <c r="B25" s="851" t="s">
        <v>5</v>
      </c>
      <c r="C25" s="852"/>
      <c r="D25" s="450"/>
    </row>
    <row r="26" spans="1:4" ht="13.15" customHeight="1" thickBot="1" x14ac:dyDescent="0.25">
      <c r="A26" s="481" t="str">
        <f>Translations!$B$464</f>
        <v>Swiss ETS Aviation</v>
      </c>
      <c r="B26" s="851" t="s">
        <v>5</v>
      </c>
      <c r="C26" s="852"/>
      <c r="D26" s="450"/>
    </row>
    <row r="27" spans="1:4" ht="9" customHeight="1" thickBot="1" x14ac:dyDescent="0.25">
      <c r="D27" s="450"/>
    </row>
    <row r="28" spans="1:4" ht="14.25" customHeight="1" thickBot="1" x14ac:dyDescent="0.25">
      <c r="A28" s="792" t="str">
        <f>Translations!$B$82</f>
        <v>EMISSIONS DETAILS</v>
      </c>
      <c r="B28" s="793"/>
      <c r="C28" s="794"/>
      <c r="D28" s="450"/>
    </row>
    <row r="29" spans="1:4" x14ac:dyDescent="0.2">
      <c r="A29" s="451" t="str">
        <f>Translations!$B$83</f>
        <v>Reporting Year:</v>
      </c>
      <c r="B29" s="853"/>
      <c r="C29" s="854"/>
      <c r="D29" s="450"/>
    </row>
    <row r="30" spans="1:4" ht="27.4" customHeight="1" x14ac:dyDescent="0.2">
      <c r="A30" s="448" t="str">
        <f>Translations!$B$84</f>
        <v>Reference document:</v>
      </c>
      <c r="B30" s="833"/>
      <c r="C30" s="834"/>
      <c r="D30" s="591" t="str">
        <f>Translations!$B$85</f>
        <v>&lt;insert the name of the file containing the emissions report, including date and version number. This should be the name of the electronic file which should contain a date and version number in the file naming convention</v>
      </c>
    </row>
    <row r="31" spans="1:4" x14ac:dyDescent="0.2">
      <c r="A31" s="448" t="str">
        <f>Translations!$B$206</f>
        <v>Type of report:</v>
      </c>
      <c r="B31" s="855" t="s">
        <v>6</v>
      </c>
      <c r="C31" s="856"/>
      <c r="D31" s="591"/>
    </row>
    <row r="32" spans="1:4" ht="25.5" customHeight="1" x14ac:dyDescent="0.2">
      <c r="A32" s="448" t="str">
        <f>Translations!$B$86</f>
        <v>Date of Emissions Report:</v>
      </c>
      <c r="B32" s="833"/>
      <c r="C32" s="834"/>
      <c r="D32" s="591" t="str">
        <f>Translations!$B$87</f>
        <v>&lt;insert the date of the report subject to verification (this should match the date of the report into which this verification opinion is inserted/the final version of the report if it has been revised or updated prior to final verification</v>
      </c>
    </row>
    <row r="33" spans="1:4" ht="16.899999999999999" customHeight="1" x14ac:dyDescent="0.2">
      <c r="A33" s="835" t="str">
        <f>Translations!$B$465</f>
        <v>Emissions data:</v>
      </c>
      <c r="B33" s="478" t="str">
        <f>Translations!$B$466</f>
        <v>Total EU ETS Emissions tCO2e:</v>
      </c>
      <c r="C33" s="477" t="str">
        <f>Translations!$B$467</f>
        <v>Total Swiss ETS Emissions tCO2e:</v>
      </c>
      <c r="D33" s="591"/>
    </row>
    <row r="34" spans="1:4" ht="13.15" customHeight="1" x14ac:dyDescent="0.2">
      <c r="A34" s="836"/>
      <c r="B34" s="476"/>
      <c r="C34" s="475"/>
      <c r="D34" s="473" t="str">
        <f>Translations!$B$89</f>
        <v>&lt; insert figures only&gt;</v>
      </c>
    </row>
    <row r="35" spans="1:4" ht="13.15" customHeight="1" x14ac:dyDescent="0.2">
      <c r="A35" s="836"/>
      <c r="B35" s="838" t="str">
        <f>IF(AND(SUM($B$34)=0,SUM($C$34)=0),"",IF(SUM($C$34)=0,MaterialityEUETS,IF($B$34="",MaterialitySwiss,IF(SUM($C$34)&lt;1000,MaterialitySum,MaterialitySeparately))))</f>
        <v/>
      </c>
      <c r="C35" s="839"/>
      <c r="D35" s="474" t="str">
        <f>Translations!$B$469</f>
        <v>&lt; auto message based on values inserted at line 27 tells verifier how to apply materiality level &gt;</v>
      </c>
    </row>
    <row r="36" spans="1:4" ht="13.15" customHeight="1" x14ac:dyDescent="0.2">
      <c r="A36" s="837"/>
      <c r="B36" s="838" t="str">
        <f>IF(AND(SUM($B$34)=0,SUM($C$34)=0),"",IF(SUM($C$34)=0,VOS_A,IF(SUM($B$34)=0,VOS_C,IF(SUM($C$34)&lt;1000,VOS_B,VOS_AandC))))</f>
        <v/>
      </c>
      <c r="C36" s="839"/>
      <c r="D36" s="474" t="str">
        <f>Translations!$B$470</f>
        <v>&lt; auto message based on values inserted at line 27 tells verifier which Verifier Opinion Statement (VOS) Option to apply &gt;</v>
      </c>
    </row>
    <row r="37" spans="1:4" ht="30.75" customHeight="1" x14ac:dyDescent="0.2">
      <c r="A37" s="448" t="str">
        <f>Translations!$B$471</f>
        <v>Total combined emissions covered by ETS schemes tCO2e:</v>
      </c>
      <c r="B37" s="840" t="str">
        <f>IF(AND(SUM($B$34)=0,SUM($C$34)=0),"",IF(OR(SUM($B$34)=0,SUM($C$34)=0),"",IF(SUM($C$34)&gt;=1000,"",SUM($B$34:$C$34))))</f>
        <v/>
      </c>
      <c r="C37" s="841"/>
      <c r="D37" s="473"/>
    </row>
    <row r="38" spans="1:4" ht="27" customHeight="1" x14ac:dyDescent="0.2">
      <c r="A38" s="448" t="str">
        <f>Translations!$B$97</f>
        <v>Methodology used:</v>
      </c>
      <c r="B38" s="480"/>
      <c r="C38" s="479"/>
      <c r="D38" s="591" t="str">
        <f>Translations!$B$210</f>
        <v xml:space="preserve">&lt; please ensure full titling etc is provided&gt;.  If more than one methodology, please clearly define which source streams relate to each methodology. </v>
      </c>
    </row>
    <row r="39" spans="1:4" ht="21.75" customHeight="1" x14ac:dyDescent="0.2">
      <c r="A39" s="448" t="str">
        <f>Translations!$B$99</f>
        <v>Emissions factors used:</v>
      </c>
      <c r="B39" s="480"/>
      <c r="C39" s="479"/>
      <c r="D39" s="591" t="str">
        <f>Translations!$B$211</f>
        <v>&lt; state what type of factor is being used for the different types of fuels/materials (e.g. defaults/ fuel specific etc) &gt;</v>
      </c>
    </row>
    <row r="40" spans="1:4" ht="31.9" customHeight="1" thickBot="1" x14ac:dyDescent="0.25">
      <c r="A40" s="447" t="str">
        <f>Translations!$B$212</f>
        <v>Changes to the Aircraft Operator during the reporting year:</v>
      </c>
      <c r="B40" s="472"/>
      <c r="C40" s="467"/>
      <c r="D40" s="591" t="str">
        <f>Translations!$B$102</f>
        <v>&lt; provide brief details of any changes that have occurred during the reporting year that materially affect the emissions being reported and the trend from year to year, and that have not already been disclosed above.  E.g. efficiency projects, production changes etc &gt;</v>
      </c>
    </row>
    <row r="41" spans="1:4" ht="9" customHeight="1" thickBot="1" x14ac:dyDescent="0.25">
      <c r="D41" s="450"/>
    </row>
    <row r="42" spans="1:4" ht="14.25" customHeight="1" thickBot="1" x14ac:dyDescent="0.25">
      <c r="A42" s="842" t="str">
        <f>Translations!$B$103</f>
        <v>SITE VERIFICATION DETAILS</v>
      </c>
      <c r="B42" s="843"/>
      <c r="C42" s="844"/>
      <c r="D42" s="450"/>
    </row>
    <row r="43" spans="1:4" ht="33" customHeight="1" x14ac:dyDescent="0.2">
      <c r="A43" s="590" t="str">
        <f>Translations!$B$213</f>
        <v>Physical site visit carried out during the verification:</v>
      </c>
      <c r="B43" s="812"/>
      <c r="C43" s="813"/>
      <c r="D43" s="460" t="str">
        <f>Translations!$B$473</f>
        <v xml:space="preserve">Yes / No &lt; Noting the AVR definition of 'site' for aviation. If the site visit was waived under Article 33, please provide brief details below under justification as to why not. See section 3.2.7 Guidance Document III.&gt;
</v>
      </c>
    </row>
    <row r="44" spans="1:4" ht="92.65" customHeight="1" x14ac:dyDescent="0.2">
      <c r="A44" s="471" t="str">
        <f>Translations!$B$215</f>
        <v>Virtual site visit carried out during the verification:</v>
      </c>
      <c r="B44" s="808"/>
      <c r="C44" s="809"/>
      <c r="D44" s="470" t="str">
        <f>Translations!$B$216</f>
        <v>Yes/No &lt;If the site visit was carried out virtually because of force majeure or Article 34b reasons  and complete the section below on justification for carrying out virtual site visits under Article 34a (force majeure) or Article 34b&gt;.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v>
      </c>
    </row>
    <row r="45" spans="1:4" ht="28.5" customHeight="1" x14ac:dyDescent="0.2">
      <c r="A45" s="587" t="str">
        <f>Translations!$B$106</f>
        <v>Date(s) of visit(s):</v>
      </c>
      <c r="B45" s="801"/>
      <c r="C45" s="802"/>
      <c r="D45" s="460" t="str">
        <f>Translations!$B$474</f>
        <v>&lt;please fill in the box if the site is physically visited or if a virtual site visit has been carried out according to Article 34a AVR or Article 34b AVR. Enter N/A if no  visit was carried out at all&gt;</v>
      </c>
    </row>
    <row r="46" spans="1:4" ht="27.75" customHeight="1" x14ac:dyDescent="0.2">
      <c r="A46" s="587" t="str">
        <f>Translations!$B$218</f>
        <v>Number of days for site visit:</v>
      </c>
      <c r="B46" s="801"/>
      <c r="C46" s="802"/>
      <c r="D46" s="460" t="str">
        <f>Translations!$B$474</f>
        <v>&lt;please fill in the box if the site is physically visited or if a virtual site visit has been carried out according to Article 34a AVR or Article 34b AVR. Enter N/A if no  visit was carried out at all&gt;</v>
      </c>
    </row>
    <row r="47" spans="1:4" ht="38.25" x14ac:dyDescent="0.2">
      <c r="A47" s="587" t="str">
        <f>Translations!$B$219</f>
        <v>Name of EU ETS (lead) auditor(s) and technical experts undertaking site visit(s):</v>
      </c>
      <c r="B47" s="827"/>
      <c r="C47" s="828"/>
      <c r="D47" s="460" t="str">
        <f>Translations!$B$110</f>
        <v>&lt;Insert the name of the EU ETS lead auditor, the EU ETS auditor and technical expert involved in site visits</v>
      </c>
    </row>
    <row r="48" spans="1:4" ht="33.75" customHeight="1" x14ac:dyDescent="0.2">
      <c r="A48" s="587" t="str">
        <f>Translations!$B$475</f>
        <v>Article 33: Justification for not undertaking site visit:</v>
      </c>
      <c r="B48" s="801"/>
      <c r="C48" s="802"/>
      <c r="D48" s="460" t="str">
        <f>Translations!$B$221</f>
        <v>&lt;if a site visit was waived in accordance with Artilce 33 AVR, insert brief reasons why visit was not considered necessary&gt;</v>
      </c>
    </row>
    <row r="49" spans="1:4" ht="70.5" customHeight="1" x14ac:dyDescent="0.2">
      <c r="A49" s="587" t="str">
        <f>Translations!$B$430</f>
        <v xml:space="preserve">AVR Article 34a: Justification for conducting a virtual site visit </v>
      </c>
      <c r="B49" s="801"/>
      <c r="C49" s="802"/>
      <c r="D49" s="460" t="str">
        <f>Translations!$B$431</f>
        <v>&lt; if a virtual site visit was carried out because of force majeure (Article 34a AVR), insert brief reasons why a virtual site visit was considered necessary. Please also specify the date on which approval of the CA was obtained for the virtual site visit. If a generic authorisation for virtual site visit was issued in accordance with Article 34a(4) of the AVR please specify this. If the virtual site visit was followed-up by a physical site visit, please include the reasons for doing so and give the data of the physical site visit and the corresponding reporting period. For more information please see section 4 of KGN II.5 on site visits.&gt;</v>
      </c>
    </row>
    <row r="50" spans="1:4" ht="38.25" x14ac:dyDescent="0.2">
      <c r="A50" s="587" t="str">
        <f>Translations!$B$476</f>
        <v>AVR Article 34a: Date of written approval from Competent Authority for a virtual site visit:</v>
      </c>
      <c r="B50" s="801"/>
      <c r="C50" s="802"/>
      <c r="D50" s="591" t="str">
        <f>Translations!$B$477</f>
        <v>&lt;If a virtual site visit is carried out because of force majeure in accordance with Article 34a AVR, the date of written Competent Authority approval for virtual site visit requirement is: &lt; insert date&gt;</v>
      </c>
    </row>
    <row r="51" spans="1:4" ht="45.75" customHeight="1" x14ac:dyDescent="0.2">
      <c r="A51" s="589" t="str">
        <f>Translations!$B$432</f>
        <v>AVR Article 34b: Justification for conducting a virtual site visit</v>
      </c>
      <c r="B51" s="829"/>
      <c r="C51" s="773"/>
      <c r="D51" s="460" t="str">
        <f>Translations!$B$433</f>
        <v>&lt; if a virtual site visit was carried out in accordance with Article 34b AVR, insert brief reasons why a virtual site visit was considered necessary and confirmation that the verification was not carried out under any of the situations falling under Article 34b(3). For more information please see section 4 of KGN II.5 on site visits.&gt;</v>
      </c>
    </row>
    <row r="52" spans="1:4" ht="31.15" customHeight="1" x14ac:dyDescent="0.2">
      <c r="A52" s="589" t="str">
        <f>Translations!$B$434</f>
        <v>Date of last physical site visit and  corresponding reporting period</v>
      </c>
      <c r="B52" s="829"/>
      <c r="C52" s="773"/>
      <c r="D52" s="460" t="str">
        <f>Translations!$B$435</f>
        <v>&lt; If a virtual site visit is carried in accordance with Article 34a or 34b AVR, provide the date of last physical site visit carried out and the reporting period to which it related.&gt;</v>
      </c>
    </row>
    <row r="53" spans="1:4" ht="9" customHeight="1" thickBot="1" x14ac:dyDescent="0.25">
      <c r="D53" s="450"/>
    </row>
    <row r="54" spans="1:4" ht="14.25" customHeight="1" x14ac:dyDescent="0.2">
      <c r="A54" s="830" t="str">
        <f>Translations!$B$437</f>
        <v>COMPLIANCE WITH EU ETS RULES FOR EU ETS tCO2 DECLARED ABOVE</v>
      </c>
      <c r="B54" s="831"/>
      <c r="C54" s="533"/>
      <c r="D54" s="832" t="str">
        <f>Translations!$B$222</f>
        <v>Only brief answers are required here.  If more detail is needed  for a No response, add this to the relevant section of Annex 1 relating to findings on uncorrected non-compliances or non-conformities&gt;</v>
      </c>
    </row>
    <row r="55" spans="1:4" ht="25.15" customHeight="1" x14ac:dyDescent="0.2">
      <c r="A55" s="810" t="str">
        <f>Translations!$B$117</f>
        <v>Monitoring Plan requirements met:</v>
      </c>
      <c r="B55" s="593"/>
      <c r="C55" s="534"/>
      <c r="D55" s="825"/>
    </row>
    <row r="56" spans="1:4" ht="15" customHeight="1" x14ac:dyDescent="0.2">
      <c r="A56" s="810"/>
      <c r="B56" s="528" t="str">
        <f>Translations!$B$118</f>
        <v>If no, because.......</v>
      </c>
      <c r="C56" s="535"/>
      <c r="D56" s="443"/>
    </row>
    <row r="57" spans="1:4" ht="30" customHeight="1" x14ac:dyDescent="0.2">
      <c r="A57" s="810"/>
      <c r="B57" s="585"/>
      <c r="C57" s="535"/>
      <c r="D57" s="591" t="str">
        <f>Translations!$B$119</f>
        <v>&lt; insert reasons why the rule is not complied with&gt;</v>
      </c>
    </row>
    <row r="58" spans="1:4" ht="16.149999999999999" customHeight="1" x14ac:dyDescent="0.2">
      <c r="A58" s="810" t="str">
        <f>Translations!$B$121</f>
        <v>EU Regulation on M&amp;R met:</v>
      </c>
      <c r="B58" s="593"/>
      <c r="C58" s="534"/>
      <c r="D58" s="591"/>
    </row>
    <row r="59" spans="1:4" ht="14.65" customHeight="1" x14ac:dyDescent="0.2">
      <c r="A59" s="810"/>
      <c r="B59" s="528" t="str">
        <f>Translations!$B$118</f>
        <v>If no, because.......</v>
      </c>
      <c r="C59" s="535"/>
      <c r="D59" s="591"/>
    </row>
    <row r="60" spans="1:4" ht="30" customHeight="1" x14ac:dyDescent="0.2">
      <c r="A60" s="810"/>
      <c r="B60" s="585"/>
      <c r="C60" s="535"/>
      <c r="D60" s="591" t="str">
        <f>Translations!$B$119</f>
        <v>&lt; insert reasons why the rule is not complied with&gt;</v>
      </c>
    </row>
    <row r="61" spans="1:4" ht="16.149999999999999" customHeight="1" x14ac:dyDescent="0.2">
      <c r="A61" s="810" t="str">
        <f>Translations!$B$478</f>
        <v>Flight exemption criteria met:</v>
      </c>
      <c r="B61" s="593"/>
      <c r="C61" s="534"/>
      <c r="D61" s="591"/>
    </row>
    <row r="62" spans="1:4" ht="15" customHeight="1" x14ac:dyDescent="0.2">
      <c r="A62" s="810"/>
      <c r="B62" s="528" t="str">
        <f>Translations!$B$118</f>
        <v>If no, because.......</v>
      </c>
      <c r="C62" s="535"/>
      <c r="D62" s="591"/>
    </row>
    <row r="63" spans="1:4" ht="30" customHeight="1" x14ac:dyDescent="0.2">
      <c r="A63" s="810"/>
      <c r="B63" s="593"/>
      <c r="C63" s="535"/>
      <c r="D63" s="591" t="str">
        <f>Translations!$B$119</f>
        <v>&lt; insert reasons why the rule is not complied with&gt;</v>
      </c>
    </row>
    <row r="64" spans="1:4" ht="34.5" customHeight="1" x14ac:dyDescent="0.2">
      <c r="A64" s="817" t="str">
        <f>Translations!$B$486</f>
        <v>Evidence demonstrates that biofuels, RFNBO, RCF or SLCF comply with sustainability and GHG savings criteria in accordance with Article 29 of Directive 2018/2001/EC, Article 29a Directive 2018/2001/EC or Article 2 point 13 of Directive (EU) 2024/1788:</v>
      </c>
      <c r="B64" s="593"/>
      <c r="C64" s="534"/>
      <c r="D64" s="460" t="str">
        <f>Translations!$B$487</f>
        <v>&lt;please confirm that the evidence demonstrates that biofuels for aviation, RFNBO, RCF or SLCF for which an emission factor of zero is claimed, meets the EU sustainability and GHG savings criteria. If zero rating is not claimed, enter N/A&gt;</v>
      </c>
    </row>
    <row r="65" spans="1:4" ht="14.65" customHeight="1" x14ac:dyDescent="0.2">
      <c r="A65" s="817"/>
      <c r="B65" s="528" t="str">
        <f>Translations!$B$118</f>
        <v>If no, because.......</v>
      </c>
      <c r="C65" s="535"/>
      <c r="D65" s="460"/>
    </row>
    <row r="66" spans="1:4" ht="85.5" customHeight="1" x14ac:dyDescent="0.2">
      <c r="A66" s="817"/>
      <c r="B66" s="585"/>
      <c r="C66" s="535"/>
      <c r="D66" s="460" t="str">
        <f>Translations!$B$225</f>
        <v>&lt;please insert reasons why the rule was not complied with&gt; &lt;If the evidence of compliance  biofuels, RFNBO, RCF or SLCF with sustainability or GHG savings criteria could not be assessed, please state so&gt;</v>
      </c>
    </row>
    <row r="67" spans="1:4" ht="14.25" customHeight="1" x14ac:dyDescent="0.2">
      <c r="A67" s="536"/>
      <c r="B67" s="823" t="str">
        <f>Translations!$B$488</f>
        <v>COMPLIANCE WITH SWISS ETS RULES FOR SWISS ETS tCO2 DECLARED ABOVE</v>
      </c>
      <c r="C67" s="824"/>
      <c r="D67" s="825" t="str">
        <f>Translations!$B$222</f>
        <v>Only brief answers are required here.  If more detail is needed  for a No response, add this to the relevant section of Annex 1 relating to findings on uncorrected non-compliances or non-conformities&gt;</v>
      </c>
    </row>
    <row r="68" spans="1:4" ht="26.65" customHeight="1" x14ac:dyDescent="0.2">
      <c r="A68" s="810" t="str">
        <f>Translations!$B$117</f>
        <v>Monitoring Plan requirements met:</v>
      </c>
      <c r="B68" s="532"/>
      <c r="C68" s="594"/>
      <c r="D68" s="825"/>
    </row>
    <row r="69" spans="1:4" ht="16.149999999999999" customHeight="1" x14ac:dyDescent="0.2">
      <c r="A69" s="810"/>
      <c r="B69" s="532"/>
      <c r="C69" s="511" t="str">
        <f>Translations!$B$118</f>
        <v>If no, because.......</v>
      </c>
      <c r="D69" s="443"/>
    </row>
    <row r="70" spans="1:4" ht="16.149999999999999" customHeight="1" x14ac:dyDescent="0.2">
      <c r="A70" s="810"/>
      <c r="B70" s="532"/>
      <c r="C70" s="595"/>
      <c r="D70" s="591" t="str">
        <f>Translations!$B$119</f>
        <v>&lt; insert reasons why the rule is not complied with&gt;</v>
      </c>
    </row>
    <row r="71" spans="1:4" ht="17.25" customHeight="1" x14ac:dyDescent="0.2">
      <c r="A71" s="810" t="str">
        <f>Translations!$B$489</f>
        <v>Ordinance on reduction of CO2 emissions: Chapter IV, section 3 met:</v>
      </c>
      <c r="B71" s="532"/>
      <c r="C71" s="594"/>
      <c r="D71" s="591"/>
    </row>
    <row r="72" spans="1:4" ht="17.25" customHeight="1" x14ac:dyDescent="0.2">
      <c r="A72" s="810"/>
      <c r="B72" s="532"/>
      <c r="C72" s="511" t="str">
        <f>Translations!$B$118</f>
        <v>If no, because.......</v>
      </c>
      <c r="D72" s="443"/>
    </row>
    <row r="73" spans="1:4" ht="16.149999999999999" customHeight="1" x14ac:dyDescent="0.2">
      <c r="A73" s="810"/>
      <c r="B73" s="532"/>
      <c r="C73" s="595"/>
      <c r="D73" s="591" t="str">
        <f>Translations!$B$119</f>
        <v>&lt; insert reasons why the rule is not complied with&gt;</v>
      </c>
    </row>
    <row r="74" spans="1:4" ht="16.5" customHeight="1" x14ac:dyDescent="0.2">
      <c r="A74" s="810" t="str">
        <f>Translations!$B$478</f>
        <v>Flight exemption criteria met:</v>
      </c>
      <c r="B74" s="532"/>
      <c r="C74" s="594"/>
      <c r="D74" s="591"/>
    </row>
    <row r="75" spans="1:4" ht="15" customHeight="1" x14ac:dyDescent="0.2">
      <c r="A75" s="810"/>
      <c r="B75" s="532"/>
      <c r="C75" s="511" t="str">
        <f>Translations!$B$118</f>
        <v>If no, because.......</v>
      </c>
      <c r="D75" s="591"/>
    </row>
    <row r="76" spans="1:4" ht="16.149999999999999" customHeight="1" x14ac:dyDescent="0.2">
      <c r="A76" s="810"/>
      <c r="B76" s="532"/>
      <c r="C76" s="595"/>
      <c r="D76" s="468" t="str">
        <f>Translations!$B$490</f>
        <v>&lt; insert reasons why the rule is not complied with - Note Swiss exemption rules are slightly different to the EU rules&gt;</v>
      </c>
    </row>
    <row r="77" spans="1:4" ht="39.75" customHeight="1" x14ac:dyDescent="0.2">
      <c r="A77" s="810" t="str">
        <f>Translations!$B$486</f>
        <v>Evidence demonstrates that biofuels, RFNBO, RCF or SLCF comply with sustainability and GHG savings criteria in accordance with Article 29 of Directive 2018/2001/EC, Article 29a Directive 2018/2001/EC or Article 2 point 13 of Directive (EU) 2024/1788:</v>
      </c>
      <c r="B77" s="532"/>
      <c r="C77" s="594"/>
      <c r="D77" s="591" t="str">
        <f>Translations!$B$487</f>
        <v>&lt;please confirm that the evidence demonstrates that biofuels for aviation, RFNBO, RCF or SLCF for which an emission factor of zero is claimed, meets the EU sustainability and GHG savings criteria. If zero rating is not claimed, enter N/A&gt;</v>
      </c>
    </row>
    <row r="78" spans="1:4" ht="14.65" customHeight="1" x14ac:dyDescent="0.2">
      <c r="A78" s="810"/>
      <c r="B78" s="532"/>
      <c r="C78" s="511" t="str">
        <f>Translations!$B$118</f>
        <v>If no, because.......</v>
      </c>
      <c r="D78" s="443"/>
    </row>
    <row r="79" spans="1:4" ht="66" customHeight="1" thickBot="1" x14ac:dyDescent="0.25">
      <c r="A79" s="826"/>
      <c r="B79" s="537"/>
      <c r="C79" s="512"/>
      <c r="D79" s="591" t="str">
        <f>Translations!$B$225</f>
        <v>&lt;please insert reasons why the rule was not complied with&gt; &lt;If the evidence of compliance  biofuels, RFNBO, RCF or SLCF with sustainability or GHG savings criteria could not be assessed, please state so&gt;</v>
      </c>
    </row>
    <row r="80" spans="1:4" ht="15" customHeight="1" thickBot="1" x14ac:dyDescent="0.25">
      <c r="A80" s="819" t="str">
        <f>Translations!$B$439</f>
        <v>COMPLIANCE WITH EU REGULATION ON A&amp;V</v>
      </c>
      <c r="B80" s="820"/>
      <c r="C80" s="820"/>
      <c r="D80" s="591"/>
    </row>
    <row r="81" spans="1:5" ht="17.649999999999999" customHeight="1" x14ac:dyDescent="0.2">
      <c r="A81" s="821" t="str">
        <f>Translations!$B$440</f>
        <v>Data verified in detail and back to source: 
(EU ETS AVR Article 14 &amp; Article 16(2)(g))</v>
      </c>
      <c r="B81" s="513"/>
      <c r="C81" s="510"/>
    </row>
    <row r="82" spans="1:5" ht="15" customHeight="1" x14ac:dyDescent="0.2">
      <c r="A82" s="822"/>
      <c r="B82" s="528" t="str">
        <f>Translations!$B$118</f>
        <v>If no, because.......</v>
      </c>
      <c r="C82" s="511" t="str">
        <f>Translations!$B$118</f>
        <v>If no, because.......</v>
      </c>
      <c r="D82" s="591"/>
    </row>
    <row r="83" spans="1:5" ht="18" customHeight="1" x14ac:dyDescent="0.2">
      <c r="A83" s="822"/>
      <c r="B83" s="585"/>
      <c r="C83" s="586"/>
      <c r="D83" s="845" t="str">
        <f>Translations!$B$125</f>
        <v>&lt; insert brief reasons why detailed data verification is not considered necessary and/or why data was not verified back to primary source data&gt;</v>
      </c>
    </row>
    <row r="84" spans="1:5" ht="14.65" customHeight="1" x14ac:dyDescent="0.2">
      <c r="A84" s="822"/>
      <c r="B84" s="528" t="str">
        <f>Translations!$B$441</f>
        <v>If yes, was this part of site verification….</v>
      </c>
      <c r="C84" s="511" t="str">
        <f>Translations!$B$441</f>
        <v>If yes, was this part of site verification….</v>
      </c>
      <c r="D84" s="845"/>
    </row>
    <row r="85" spans="1:5" ht="13.5" customHeight="1" x14ac:dyDescent="0.2">
      <c r="A85" s="822"/>
      <c r="B85" s="585"/>
      <c r="C85" s="586"/>
      <c r="D85" s="450"/>
    </row>
    <row r="86" spans="1:5" ht="17.649999999999999" customHeight="1" x14ac:dyDescent="0.2">
      <c r="A86" s="810" t="str">
        <f>Translations!$B$442</f>
        <v>Control activities are documented, implemented, maintained and effective to mitigate the inherent risks:
(EU ETS AVR Article 14(b))</v>
      </c>
      <c r="B86" s="593"/>
      <c r="C86" s="594"/>
      <c r="D86" s="591"/>
    </row>
    <row r="87" spans="1:5" ht="15.75" customHeight="1" x14ac:dyDescent="0.2">
      <c r="A87" s="810"/>
      <c r="B87" s="528" t="str">
        <f>Translations!$B$118</f>
        <v>If no, because.......</v>
      </c>
      <c r="C87" s="511" t="str">
        <f>Translations!$B$118</f>
        <v>If no, because.......</v>
      </c>
      <c r="D87" s="591"/>
    </row>
    <row r="88" spans="1:5" ht="32.65" customHeight="1" x14ac:dyDescent="0.2">
      <c r="A88" s="810"/>
      <c r="B88" s="585"/>
      <c r="C88" s="586"/>
      <c r="D88" s="591" t="str">
        <f>Translations!$B$119</f>
        <v>&lt; insert reasons why the rule is not complied with&gt;</v>
      </c>
    </row>
    <row r="89" spans="1:5" ht="17.649999999999999" customHeight="1" x14ac:dyDescent="0.2">
      <c r="A89" s="810" t="str">
        <f>Translations!$B$443</f>
        <v>Procedures listed in monitoring plan are documented, implemented, maintained and effective to mitigate the inherent risks and control risks:
(EU ETS AVR Article 14(c))</v>
      </c>
      <c r="B89" s="593"/>
      <c r="C89" s="594"/>
      <c r="D89" s="591"/>
    </row>
    <row r="90" spans="1:5" ht="19.5" customHeight="1" x14ac:dyDescent="0.2">
      <c r="A90" s="810"/>
      <c r="B90" s="528" t="str">
        <f>Translations!$B$118</f>
        <v>If no, because.......</v>
      </c>
      <c r="C90" s="511" t="str">
        <f>Translations!$B$118</f>
        <v>If no, because.......</v>
      </c>
      <c r="D90" s="591"/>
    </row>
    <row r="91" spans="1:5" ht="47.65" customHeight="1" x14ac:dyDescent="0.2">
      <c r="A91" s="810"/>
      <c r="B91" s="585"/>
      <c r="C91" s="586"/>
      <c r="D91" s="591" t="str">
        <f>Translations!$B$119</f>
        <v>&lt; insert reasons why the rule is not complied with&gt;</v>
      </c>
      <c r="E91" s="550"/>
    </row>
    <row r="92" spans="1:5" ht="16.149999999999999" customHeight="1" x14ac:dyDescent="0.2">
      <c r="A92" s="810" t="str">
        <f>Translations!$B$491</f>
        <v>Data verification:
(EU ETS AVR Article 16 (1),(2g),(2i))</v>
      </c>
      <c r="B92" s="593"/>
      <c r="C92" s="594"/>
      <c r="D92" s="591" t="str">
        <f>Translations!$B$227</f>
        <v>&lt;data verification completed as required&gt;</v>
      </c>
    </row>
    <row r="93" spans="1:5" ht="17.649999999999999" customHeight="1" x14ac:dyDescent="0.2">
      <c r="A93" s="810"/>
      <c r="B93" s="528" t="str">
        <f>Translations!$B$118</f>
        <v>If no, because.......</v>
      </c>
      <c r="C93" s="511" t="str">
        <f>Translations!$B$118</f>
        <v>If no, because.......</v>
      </c>
      <c r="D93" s="591"/>
    </row>
    <row r="94" spans="1:5" ht="18" customHeight="1" x14ac:dyDescent="0.2">
      <c r="A94" s="810"/>
      <c r="B94" s="585"/>
      <c r="C94" s="586"/>
      <c r="D94" s="591" t="str">
        <f>Translations!$B$119</f>
        <v>&lt; insert reasons why the rule is not complied with&gt;</v>
      </c>
    </row>
    <row r="95" spans="1:5" s="466" customFormat="1" ht="16.5" customHeight="1" x14ac:dyDescent="0.2">
      <c r="A95" s="810" t="str">
        <f>Translations!$B$493</f>
        <v>Completeness of flights/data when compared to air traffic data e.g. Eurocontrol:
(EU ETS AVR Article 16(2)(d))</v>
      </c>
      <c r="B95" s="593"/>
      <c r="C95" s="594"/>
      <c r="D95" s="591"/>
    </row>
    <row r="96" spans="1:5" s="466" customFormat="1" ht="20.65" customHeight="1" x14ac:dyDescent="0.2">
      <c r="A96" s="810"/>
      <c r="B96" s="528" t="str">
        <f>Translations!$B$118</f>
        <v>If no, because.......</v>
      </c>
      <c r="C96" s="511" t="str">
        <f>Translations!$B$118</f>
        <v>If no, because.......</v>
      </c>
    </row>
    <row r="97" spans="1:4" ht="20.65" customHeight="1" x14ac:dyDescent="0.2">
      <c r="A97" s="810"/>
      <c r="B97" s="585"/>
      <c r="C97" s="586"/>
      <c r="D97" s="591" t="str">
        <f>Translations!$B$229</f>
        <v>&lt; insert reasons why data is not complete or comparable&gt;</v>
      </c>
    </row>
    <row r="98" spans="1:4" s="466" customFormat="1" ht="18" customHeight="1" x14ac:dyDescent="0.2">
      <c r="A98" s="810" t="str">
        <f>Translations!$B$495</f>
        <v>Consistency between reported data and 'mass &amp; balance' documentation:
(EU ETS AVR Article 16(2)(e))</v>
      </c>
      <c r="B98" s="593"/>
      <c r="C98" s="594"/>
      <c r="D98" s="591"/>
    </row>
    <row r="99" spans="1:4" s="466" customFormat="1" ht="17.649999999999999" customHeight="1" x14ac:dyDescent="0.2">
      <c r="A99" s="810"/>
      <c r="B99" s="528" t="str">
        <f>Translations!$B$118</f>
        <v>If no, because.......</v>
      </c>
      <c r="C99" s="511" t="str">
        <f>Translations!$B$118</f>
        <v>If no, because.......</v>
      </c>
    </row>
    <row r="100" spans="1:4" ht="18.75" customHeight="1" x14ac:dyDescent="0.2">
      <c r="A100" s="810"/>
      <c r="B100" s="585"/>
      <c r="C100" s="586"/>
      <c r="D100" s="591" t="str">
        <f>Translations!$B$231</f>
        <v>&lt; insert reasons why data is not consistent&gt;</v>
      </c>
    </row>
    <row r="101" spans="1:4" s="466" customFormat="1" ht="18" customHeight="1" x14ac:dyDescent="0.2">
      <c r="A101" s="810" t="str">
        <f>Translations!$B$497</f>
        <v>Consistency between aggregate fuel consumption and fuel purchase/supply data:
(EU ETS AVR Article 16(2)(f))</v>
      </c>
      <c r="B101" s="593"/>
      <c r="C101" s="594"/>
      <c r="D101" s="591"/>
    </row>
    <row r="102" spans="1:4" s="466" customFormat="1" ht="16.5" customHeight="1" x14ac:dyDescent="0.2">
      <c r="A102" s="810"/>
      <c r="B102" s="528" t="str">
        <f>Translations!$B$118</f>
        <v>If no, because.......</v>
      </c>
      <c r="C102" s="511" t="str">
        <f>Translations!$B$118</f>
        <v>If no, because.......</v>
      </c>
      <c r="D102" s="591"/>
    </row>
    <row r="103" spans="1:4" ht="22.9" customHeight="1" x14ac:dyDescent="0.2">
      <c r="A103" s="810"/>
      <c r="B103" s="585"/>
      <c r="C103" s="586"/>
      <c r="D103" s="591" t="str">
        <f>Translations!$B$231</f>
        <v>&lt; insert reasons why data is not consistent&gt;</v>
      </c>
    </row>
    <row r="104" spans="1:4" ht="19.149999999999999" customHeight="1" x14ac:dyDescent="0.2">
      <c r="A104" s="816" t="str">
        <f>Translations!$B$499</f>
        <v>Completeness and accuracy of the amount of neat zero-rated alternative aviation fuel claimed</v>
      </c>
      <c r="B104" s="593"/>
      <c r="C104" s="594"/>
      <c r="D104" s="815" t="str">
        <f>Translations!$B$500</f>
        <v xml:space="preserve">&lt;Please confirm that check has been carried out on the completeness and accuracy of the amount of neat zero-rated alternative aviation fuel claimed &gt; </v>
      </c>
    </row>
    <row r="105" spans="1:4" ht="19.149999999999999" customHeight="1" x14ac:dyDescent="0.2">
      <c r="A105" s="816"/>
      <c r="B105" s="528" t="str">
        <f>Translations!$B$118</f>
        <v>If no, because.......</v>
      </c>
      <c r="C105" s="511" t="str">
        <f>Translations!$B$118</f>
        <v>If no, because.......</v>
      </c>
      <c r="D105" s="815"/>
    </row>
    <row r="106" spans="1:4" ht="28.9" customHeight="1" x14ac:dyDescent="0.2">
      <c r="A106" s="816"/>
      <c r="B106" s="585"/>
      <c r="C106" s="586"/>
      <c r="D106" s="465" t="str">
        <f>Translations!$B$501</f>
        <v>&lt;insert reasons why the check was not performed&gt; 
&lt;if a check has been performed and inconsistencies in the completeness and accuracy were observed, please state this&gt;</v>
      </c>
    </row>
    <row r="107" spans="1:4" ht="22.9" customHeight="1" x14ac:dyDescent="0.2">
      <c r="A107" s="816" t="str">
        <f>Translations!$B$502</f>
        <v>Completeness and accuracy of the amount of neat eligible aviation fuel per fuel category as per Article 3c(6) of Directive 2003/87/EC</v>
      </c>
      <c r="B107" s="593"/>
      <c r="C107" s="594"/>
      <c r="D107" s="815" t="str">
        <f>Translations!$B$503</f>
        <v>&lt;Please confirm that check has been carried out on the completeness and accuracy of neat eligible aviation fuel per fuel category as per Article 3c(6) of Directive 2003/87/EC&gt; &lt;please note that this check does not have to be carried out under the Swiss ETS&gt;</v>
      </c>
    </row>
    <row r="108" spans="1:4" ht="22.15" customHeight="1" x14ac:dyDescent="0.2">
      <c r="A108" s="816"/>
      <c r="B108" s="528" t="str">
        <f>Translations!$B$118</f>
        <v>If no, because.......</v>
      </c>
      <c r="C108" s="529"/>
      <c r="D108" s="815"/>
    </row>
    <row r="109" spans="1:4" ht="29.65" customHeight="1" x14ac:dyDescent="0.2">
      <c r="A109" s="816"/>
      <c r="B109" s="585"/>
      <c r="C109" s="529"/>
      <c r="D109" s="465" t="str">
        <f>Translations!$B$504</f>
        <v>&lt;insert reasons why the check was not performed&gt; 
&lt;if a check has been performed and inconsistencies in the completeness and accuracy were observed, please state this&gt;</v>
      </c>
    </row>
    <row r="110" spans="1:4" ht="25.9" customHeight="1" x14ac:dyDescent="0.2">
      <c r="A110" s="817" t="str">
        <f>Translations!$B$445</f>
        <v>Correct application of monitoring methodology:
(EU ETS AVR Article 17)</v>
      </c>
      <c r="B110" s="593"/>
      <c r="C110" s="594"/>
      <c r="D110" s="464"/>
    </row>
    <row r="111" spans="1:4" ht="16.149999999999999" customHeight="1" x14ac:dyDescent="0.2">
      <c r="A111" s="817"/>
      <c r="B111" s="528" t="str">
        <f>Translations!$B$118</f>
        <v>If no, because.......</v>
      </c>
      <c r="C111" s="511" t="str">
        <f>Translations!$B$118</f>
        <v>If no, because.......</v>
      </c>
      <c r="D111" s="463"/>
    </row>
    <row r="112" spans="1:4" ht="19.149999999999999" customHeight="1" x14ac:dyDescent="0.2">
      <c r="A112" s="817"/>
      <c r="B112" s="585"/>
      <c r="C112" s="586"/>
      <c r="D112" s="460" t="str">
        <f>Translations!$B$119</f>
        <v>&lt; insert reasons why the rule is not complied with&gt;</v>
      </c>
    </row>
    <row r="113" spans="1:4" ht="30.75" customHeight="1" x14ac:dyDescent="0.2">
      <c r="A113" s="816" t="str">
        <f>Translations!$B$446</f>
        <v>Correct attribution to flights (EU ETS AVR Article 17(6))</v>
      </c>
      <c r="B113" s="593"/>
      <c r="C113" s="529"/>
      <c r="D113" s="460" t="str">
        <f>Translations!$B$447</f>
        <v>&lt;please indicate if non-compliance with Article 53a to 54c of the MRR or inconsistencies were observed when checking the aircraft operator's evidence in accordance with Article 17(6) of the AVR&gt; &lt;please note that this rule is not applicable to CH ETS&gt;</v>
      </c>
    </row>
    <row r="114" spans="1:4" ht="21" customHeight="1" x14ac:dyDescent="0.2">
      <c r="A114" s="816"/>
      <c r="B114" s="528" t="str">
        <f>Translations!$B$118</f>
        <v>If no, because.......</v>
      </c>
      <c r="C114" s="529"/>
      <c r="D114" s="460"/>
    </row>
    <row r="115" spans="1:4" ht="21" customHeight="1" x14ac:dyDescent="0.2">
      <c r="A115" s="816"/>
      <c r="B115" s="585"/>
      <c r="C115" s="529"/>
      <c r="D115" s="460" t="str">
        <f>Translations!$B$448</f>
        <v>&lt;insert reasons why the rules is not complied with. Please use Annex I for further details&gt;</v>
      </c>
    </row>
    <row r="116" spans="1:4" ht="17.649999999999999" customHeight="1" x14ac:dyDescent="0.2">
      <c r="A116" s="817" t="str">
        <f>Translations!$B$449</f>
        <v>Verification of methods applied for missing data:
(EU ETS AVR Article 18)</v>
      </c>
      <c r="B116" s="593"/>
      <c r="C116" s="594"/>
      <c r="D116" s="462"/>
    </row>
    <row r="117" spans="1:4" ht="16.5" customHeight="1" x14ac:dyDescent="0.2">
      <c r="A117" s="817"/>
      <c r="B117" s="528" t="str">
        <f>Translations!$B$118</f>
        <v>If no, because.......</v>
      </c>
      <c r="C117" s="511" t="str">
        <f>Translations!$B$118</f>
        <v>If no, because.......</v>
      </c>
      <c r="D117" s="443"/>
    </row>
    <row r="118" spans="1:4" ht="30" customHeight="1" x14ac:dyDescent="0.2">
      <c r="A118" s="817"/>
      <c r="B118" s="585"/>
      <c r="C118" s="586"/>
      <c r="D118" s="591" t="str">
        <f>Translations!$B$233</f>
        <v>&lt; insert reasons why the emissions report is not complete and state whether there are data gaps that have used an alternate methodology or simplified approach&gt;</v>
      </c>
    </row>
    <row r="119" spans="1:4" ht="17.649999999999999" customHeight="1" x14ac:dyDescent="0.2">
      <c r="A119" s="810" t="str">
        <f>Translations!$B$450</f>
        <v>Uncertainty assessment:
(EU ETS AVR Article 19)</v>
      </c>
      <c r="B119" s="593"/>
      <c r="C119" s="594"/>
      <c r="D119" s="461" t="str">
        <f>Translations!$B$234</f>
        <v xml:space="preserve"> &lt; confirmation of valid uncertainty assessments&gt;</v>
      </c>
    </row>
    <row r="120" spans="1:4" ht="16.149999999999999" customHeight="1" x14ac:dyDescent="0.2">
      <c r="A120" s="810"/>
      <c r="B120" s="528" t="str">
        <f>Translations!$B$118</f>
        <v>If no, because.......</v>
      </c>
      <c r="C120" s="511" t="str">
        <f>Translations!$B$118</f>
        <v>If no, because.......</v>
      </c>
      <c r="D120" s="443"/>
    </row>
    <row r="121" spans="1:4" ht="21" customHeight="1" x14ac:dyDescent="0.2">
      <c r="A121" s="810"/>
      <c r="B121" s="585"/>
      <c r="C121" s="586"/>
      <c r="D121" s="591" t="str">
        <f>Translations!$B$119</f>
        <v>&lt; insert reasons why the rule is not complied with&gt;</v>
      </c>
    </row>
    <row r="122" spans="1:4" ht="60.75" customHeight="1" x14ac:dyDescent="0.2">
      <c r="A122" s="817" t="str">
        <f>Translations!$B$452</f>
        <v>Checks have been carried out on Annex Xa information and  the amounts of the fuels used from a supplier do not exceed the amount that the operator  has acquired from that supplier (EU (ETS AVR Article 16(2) (ha) and Article 17(7))</v>
      </c>
      <c r="B122" s="593"/>
      <c r="C122" s="764"/>
      <c r="D122" s="818" t="str">
        <f>Translations!$B$453</f>
        <v xml:space="preserve">&lt;Please confirm that checks have been carried out on the consistency between the information listed in Annex Xa MRR and the operator's evidence, including fuel invoices, delivery notes and contracts with fuel suppliers.&gt; 
&lt;Please also confirm that the following checks have been carried out:
1) if the operator has purchased fuels that are not used in the reporting period, the verifier must  check whether the methodology in the approved monitoring plan on how to allocate amounts of fuel between the different fuel suppliers has been applied correctly
2) the verifier must check and confirm that the amounts of fuel from a supplier used do not exceed the amounts acquired from that supplier while taking into account the amounts stored in stock&gt;
Please see Annex IV of the Explanatory Guidance (EGD1)
</v>
      </c>
    </row>
    <row r="123" spans="1:4" ht="43.9" customHeight="1" x14ac:dyDescent="0.2">
      <c r="A123" s="817"/>
      <c r="B123" s="528" t="str">
        <f>Translations!$B$118</f>
        <v>If no, because.......</v>
      </c>
      <c r="C123" s="764"/>
      <c r="D123" s="818"/>
    </row>
    <row r="124" spans="1:4" ht="25.15" customHeight="1" x14ac:dyDescent="0.2">
      <c r="A124" s="817"/>
      <c r="B124" s="585"/>
      <c r="C124" s="764"/>
      <c r="D124" s="588" t="str">
        <f>Translations!$B$454</f>
        <v>&lt; please insert any observations and inconsistencies identified in your check &gt;</v>
      </c>
    </row>
    <row r="125" spans="1:4" ht="50.65" customHeight="1" x14ac:dyDescent="0.2">
      <c r="A125" s="763" t="str">
        <f>Translations!$B$455</f>
        <v xml:space="preserve">Checks have been carried out on the consistency between data on flights in NEATS or another Commission approved third-party IT tool with the data on flights in the emission report </v>
      </c>
      <c r="B125" s="593"/>
      <c r="C125" s="764"/>
      <c r="D125" s="814" t="str">
        <f>Translations!$B$456</f>
        <v>&lt; where a non-CO2 aviation effects report of an aircraft operator has been generated from NEATS or another Commission approved IT tool without any input of that aircraft operator, the report is considered verified. However the verifer performing CO2 verification reports should carry during the verification of CO2 emission reports confirm  that the data on flights in NEATS or the other IT toool is consistent with the data on
flights in the emission report taking into account the scope of flights covered by Directive 2003/87/EC and the flights reported by the aircraft  operator. Please also provide a description of any findings and observations regarding consistency and completeness of flights&gt;</v>
      </c>
    </row>
    <row r="126" spans="1:4" ht="40.700000000000003" customHeight="1" x14ac:dyDescent="0.2">
      <c r="A126" s="763"/>
      <c r="B126" s="528" t="str">
        <f>Translations!$B$118</f>
        <v>If no, because.......</v>
      </c>
      <c r="C126" s="764"/>
      <c r="D126" s="814"/>
    </row>
    <row r="127" spans="1:4" ht="18.399999999999999" customHeight="1" x14ac:dyDescent="0.2">
      <c r="A127" s="763"/>
      <c r="B127" s="585"/>
      <c r="C127" s="764"/>
      <c r="D127" s="588" t="str">
        <f>Translations!$B$454</f>
        <v>&lt; please insert any observations and inconsistencies identified in your check &gt;</v>
      </c>
    </row>
    <row r="128" spans="1:4" ht="17.649999999999999" customHeight="1" x14ac:dyDescent="0.2">
      <c r="A128" s="810" t="str">
        <f>Translations!$B$137</f>
        <v>Competent Authority (Annex 2) guidance on M&amp;R met:</v>
      </c>
      <c r="B128" s="593"/>
      <c r="C128" s="594"/>
      <c r="D128" s="591"/>
    </row>
    <row r="129" spans="1:4" ht="16.5" customHeight="1" x14ac:dyDescent="0.2">
      <c r="A129" s="810"/>
      <c r="B129" s="528" t="str">
        <f>Translations!$B$118</f>
        <v>If no, because.......</v>
      </c>
      <c r="C129" s="511" t="str">
        <f>Translations!$B$118</f>
        <v>If no, because.......</v>
      </c>
      <c r="D129" s="443"/>
    </row>
    <row r="130" spans="1:4" ht="20.65" customHeight="1" x14ac:dyDescent="0.2">
      <c r="A130" s="810"/>
      <c r="B130" s="585"/>
      <c r="C130" s="586"/>
      <c r="D130" s="591" t="str">
        <f>Translations!$B$119</f>
        <v>&lt; insert reasons why the rule is not complied with&gt;</v>
      </c>
    </row>
    <row r="131" spans="1:4" ht="30" customHeight="1" x14ac:dyDescent="0.2">
      <c r="A131" s="587" t="str">
        <f>Translations!$B$138</f>
        <v>Previous year Non-Conformity(ies) corrected:</v>
      </c>
      <c r="B131" s="593"/>
      <c r="C131" s="594"/>
      <c r="D131" s="460"/>
    </row>
    <row r="132" spans="1:4" s="457" customFormat="1" ht="51.75" thickBot="1" x14ac:dyDescent="0.25">
      <c r="A132" s="459" t="str">
        <f>Translations!$B$139</f>
        <v>Changes etc. identified and not reported to the Competent Authority/included in updated MP:</v>
      </c>
      <c r="B132" s="530"/>
      <c r="C132" s="531"/>
      <c r="D132" s="591" t="str">
        <f>Translations!$B$498</f>
        <v>&lt; please provide, in Annex 3, a brief summary of key conditions applied, changes, clarifications or variations approved by the Competent Authority and NOT included within a re-issued monitoring plan at the time of completion of the verification;  or additional changes identified by the verifier and not reported before the relevant year end&gt;</v>
      </c>
    </row>
    <row r="133" spans="1:4" ht="9" customHeight="1" thickBot="1" x14ac:dyDescent="0.25">
      <c r="D133" s="450"/>
    </row>
    <row r="134" spans="1:4" ht="15" customHeight="1" thickBot="1" x14ac:dyDescent="0.25">
      <c r="A134" s="780" t="str">
        <f>Translations!$B$141</f>
        <v>COMPLIANCE WITH THE MONITORING AND REPORTING PRINCIPLES</v>
      </c>
      <c r="B134" s="781"/>
      <c r="C134" s="782"/>
      <c r="D134" s="450"/>
    </row>
    <row r="135" spans="1:4" ht="29.65" customHeight="1" x14ac:dyDescent="0.2">
      <c r="A135" s="811" t="str">
        <f>Translations!$B$142</f>
        <v>Accuracy:</v>
      </c>
      <c r="B135" s="812"/>
      <c r="C135" s="813"/>
      <c r="D135" s="790" t="str">
        <f>Translations!$B$143</f>
        <v>&lt; only brief comments are required in this section   NOTE - it is recognised that some principles are aspirational and it may not be possible to confirm absolute 'compliance'.  In addition, some principles are reliant upon others being met before 'compliance' can be 'confirmed'.&gt;</v>
      </c>
    </row>
    <row r="136" spans="1:4" ht="14.65" customHeight="1" x14ac:dyDescent="0.2">
      <c r="A136" s="786"/>
      <c r="B136" s="803" t="str">
        <f>Translations!$B$118</f>
        <v>If no, because.......</v>
      </c>
      <c r="C136" s="804"/>
      <c r="D136" s="790"/>
    </row>
    <row r="137" spans="1:4" ht="14.65" customHeight="1" x14ac:dyDescent="0.2">
      <c r="A137" s="800"/>
      <c r="B137" s="798"/>
      <c r="C137" s="799"/>
      <c r="D137" s="591" t="str">
        <f>Translations!$B$146</f>
        <v>&lt; insert reasons why the principle is not complied with</v>
      </c>
    </row>
    <row r="138" spans="1:4" ht="14.65" customHeight="1" x14ac:dyDescent="0.2">
      <c r="A138" s="785" t="str">
        <f>Translations!$B$144</f>
        <v>Completeness:</v>
      </c>
      <c r="B138" s="801"/>
      <c r="C138" s="802"/>
      <c r="D138" s="591"/>
    </row>
    <row r="139" spans="1:4" ht="15" customHeight="1" x14ac:dyDescent="0.2">
      <c r="A139" s="786"/>
      <c r="B139" s="803" t="str">
        <f>Translations!$B$118</f>
        <v>If no, because.......</v>
      </c>
      <c r="C139" s="804"/>
      <c r="D139" s="443"/>
    </row>
    <row r="140" spans="1:4" ht="14.65" customHeight="1" x14ac:dyDescent="0.2">
      <c r="A140" s="800"/>
      <c r="B140" s="798"/>
      <c r="C140" s="799"/>
      <c r="D140" s="591" t="str">
        <f>Translations!$B$146</f>
        <v>&lt; insert reasons why the principle is not complied with</v>
      </c>
    </row>
    <row r="141" spans="1:4" ht="13.5" customHeight="1" x14ac:dyDescent="0.2">
      <c r="A141" s="785" t="str">
        <f>Translations!$B$145</f>
        <v>Consistency:</v>
      </c>
      <c r="B141" s="808"/>
      <c r="C141" s="809"/>
      <c r="D141" s="591"/>
    </row>
    <row r="142" spans="1:4" ht="16.149999999999999" customHeight="1" x14ac:dyDescent="0.2">
      <c r="A142" s="786"/>
      <c r="B142" s="803" t="str">
        <f>Translations!$B$118</f>
        <v>If no, because.......</v>
      </c>
      <c r="C142" s="804"/>
      <c r="D142" s="591"/>
    </row>
    <row r="143" spans="1:4" ht="14.65" customHeight="1" x14ac:dyDescent="0.2">
      <c r="A143" s="800"/>
      <c r="B143" s="798"/>
      <c r="C143" s="799"/>
      <c r="D143" s="591" t="str">
        <f>Translations!$B$146</f>
        <v>&lt; insert reasons why the principle is not complied with</v>
      </c>
    </row>
    <row r="144" spans="1:4" s="457" customFormat="1" x14ac:dyDescent="0.2">
      <c r="A144" s="785" t="str">
        <f>Translations!$B$147</f>
        <v>Comparability over time:</v>
      </c>
      <c r="B144" s="801"/>
      <c r="C144" s="802"/>
    </row>
    <row r="145" spans="1:4" ht="55.15" customHeight="1" x14ac:dyDescent="0.2">
      <c r="A145" s="786"/>
      <c r="B145" s="798"/>
      <c r="C145" s="799"/>
      <c r="D145" s="591" t="str">
        <f>Translations!$B$148</f>
        <v>&lt;provide brief comments on whether there have been significant changes to the monitoring methodology such that the current reported emissions cannot be compared to previous periods. For example, changes from calculation to measurement based methodologies, introduction or removal of source streams.&gt;</v>
      </c>
    </row>
    <row r="146" spans="1:4" ht="19.5" customHeight="1" x14ac:dyDescent="0.2">
      <c r="A146" s="786"/>
      <c r="B146" s="803" t="str">
        <f>Translations!$B$118</f>
        <v>If no, because.......</v>
      </c>
      <c r="C146" s="804"/>
      <c r="D146" s="591"/>
    </row>
    <row r="147" spans="1:4" ht="14.65" customHeight="1" x14ac:dyDescent="0.2">
      <c r="A147" s="800"/>
      <c r="B147" s="798"/>
      <c r="C147" s="799"/>
      <c r="D147" s="591" t="str">
        <f>Translations!$B$146</f>
        <v>&lt; insert reasons why the principle is not complied with</v>
      </c>
    </row>
    <row r="148" spans="1:4" ht="14.65" customHeight="1" x14ac:dyDescent="0.2">
      <c r="A148" s="785" t="str">
        <f>Translations!$B$149</f>
        <v>Transparency:</v>
      </c>
      <c r="B148" s="801"/>
      <c r="C148" s="802"/>
    </row>
    <row r="149" spans="1:4" ht="16.5" customHeight="1" x14ac:dyDescent="0.2">
      <c r="A149" s="786"/>
      <c r="B149" s="803" t="str">
        <f>Translations!$B$118</f>
        <v>If no, because.......</v>
      </c>
      <c r="C149" s="804"/>
      <c r="D149" s="591"/>
    </row>
    <row r="150" spans="1:4" ht="14.65" customHeight="1" x14ac:dyDescent="0.2">
      <c r="A150" s="800"/>
      <c r="B150" s="798"/>
      <c r="C150" s="799"/>
      <c r="D150" s="591" t="str">
        <f>Translations!$B$146</f>
        <v>&lt; insert reasons why the principle is not complied with</v>
      </c>
    </row>
    <row r="151" spans="1:4" s="457" customFormat="1" ht="16.5" customHeight="1" x14ac:dyDescent="0.2">
      <c r="A151" s="796" t="str">
        <f>Translations!$B$150</f>
        <v>Integrity of methodology:</v>
      </c>
      <c r="B151" s="801"/>
      <c r="C151" s="802"/>
      <c r="D151" s="597"/>
    </row>
    <row r="152" spans="1:4" s="457" customFormat="1" ht="30" customHeight="1" x14ac:dyDescent="0.2">
      <c r="A152" s="797"/>
      <c r="B152" s="803" t="str">
        <f>Translations!$B$118</f>
        <v>If no, because.......</v>
      </c>
      <c r="C152" s="804"/>
      <c r="D152" s="591" t="str">
        <f>Translations!$B$146</f>
        <v>&lt; insert reasons why the principle is not complied with</v>
      </c>
    </row>
    <row r="153" spans="1:4" ht="14.65" customHeight="1" x14ac:dyDescent="0.2">
      <c r="A153" s="805"/>
      <c r="B153" s="798"/>
      <c r="C153" s="799"/>
      <c r="D153" s="591" t="str">
        <f>Translations!$B$146</f>
        <v>&lt; insert reasons why the principle is not complied with</v>
      </c>
    </row>
    <row r="154" spans="1:4" s="458" customFormat="1" ht="30" customHeight="1" thickBot="1" x14ac:dyDescent="0.25">
      <c r="A154" s="592" t="str">
        <f>Translations!$B$151</f>
        <v>Continuous improvement:</v>
      </c>
      <c r="B154" s="806"/>
      <c r="C154" s="807"/>
      <c r="D154" s="591" t="str">
        <f>Translations!$B$152</f>
        <v>&lt;please outline in Annex 1 any key points of performance improvement identified or state here why non-applicable&gt;</v>
      </c>
    </row>
    <row r="155" spans="1:4" ht="9" customHeight="1" x14ac:dyDescent="0.2">
      <c r="D155" s="591"/>
    </row>
    <row r="156" spans="1:4" ht="26.65" customHeight="1" outlineLevel="1" thickBot="1" x14ac:dyDescent="0.25">
      <c r="A156" s="456" t="str">
        <f>Translations!$B$505</f>
        <v>Option A:</v>
      </c>
      <c r="B156" s="791" t="str">
        <f>Translations!$B$506</f>
        <v>Complete this Opinion section if the report is for a report that only covers EU ETS aviation emissions; OR The data for EU Aviation and Swiss Aviation are verified as separate sets of data</v>
      </c>
      <c r="C156" s="791"/>
      <c r="D156" s="455" t="str">
        <f>Translations!$B$507</f>
        <v>Use the + symbol (or click the square) in the left margin to hide this Option if it is not applicable</v>
      </c>
    </row>
    <row r="157" spans="1:4" ht="15" customHeight="1" outlineLevel="1" thickBot="1" x14ac:dyDescent="0.25">
      <c r="A157" s="792" t="str">
        <f>Translations!$B$153</f>
        <v>OPINION</v>
      </c>
      <c r="B157" s="793"/>
      <c r="C157" s="794"/>
      <c r="D157" s="454" t="str">
        <f>Translations!$B$508</f>
        <v>Delete the Opinion Template text lines in this OPTION that are NOT applicable - THE OPINION TEXT SELECTED APPLIES WHERE ONLY EU ETS ARE REPORTED</v>
      </c>
    </row>
    <row r="158" spans="1:4" ht="70.5" customHeight="1" outlineLevel="1" x14ac:dyDescent="0.2">
      <c r="A158" s="590" t="str">
        <f>Translations!$B$155</f>
        <v xml:space="preserve">OPINION - verified as satisfactory: </v>
      </c>
      <c r="B158" s="795" t="str">
        <f>Translations!$B$509</f>
        <v>We have conducted a verification of the greenhouse gas data reported by the above Aircraft Operator in its Annual Emissions Report  as presented above for the EU ETS. On the basis of the verification work undertaken (see Annex 2) these data are fairly stated.</v>
      </c>
      <c r="C158" s="784"/>
      <c r="D158" s="591" t="str">
        <f>Translations!$B$510</f>
        <v>&lt; Either this opinion text if there is no problem and there are no specific comments to be made in relation to things that might affect data quality or the interpretation of the opinion by a user for the EU ETS.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v>
      </c>
    </row>
    <row r="159" spans="1:4" ht="31.5" customHeight="1" outlineLevel="1" x14ac:dyDescent="0.2">
      <c r="A159" s="796" t="str">
        <f>Translations!$B$159</f>
        <v xml:space="preserve">OPINION - verified with comments: </v>
      </c>
      <c r="B159" s="787" t="str">
        <f>Translations!$B$511</f>
        <v xml:space="preserve">We have conducted a verification of the greenhouse gas data reported by the above Aircraft Operator in its Annual Emissions Report as presented above for the EU ETS.   On the basis of the verification work undertaken (see Annex 2) these data are fairly stated, with the exception of: </v>
      </c>
      <c r="C159" s="788"/>
      <c r="D159" s="591" t="str">
        <f>Translations!$B$512</f>
        <v>&lt; OR this opinion text if the opinion is qualified with comments for the user of the opinion in relation to EU ETS reporting. 
Please provide brief details of any exceptions that might affect the data and therefore qualify the opinion.</v>
      </c>
    </row>
    <row r="160" spans="1:4" ht="27.75" customHeight="1" outlineLevel="1" x14ac:dyDescent="0.2">
      <c r="A160" s="797"/>
      <c r="B160" s="798"/>
      <c r="C160" s="799"/>
      <c r="D160" s="591" t="str">
        <f>Translations!$B$513</f>
        <v>‌NOTE - only a positive form of words is acceptable for a verified opinion - DO NOT CHANGE THE FORM OF WORDS IN THESE OPINION TEXTS - AMEND THE REPORT TYPE AND ADD DETAIL OR ADD COMMENTS WHERE REQUESTED</v>
      </c>
    </row>
    <row r="161" spans="1:4" ht="12.75" customHeight="1" outlineLevel="1" x14ac:dyDescent="0.2">
      <c r="A161" s="774" t="str">
        <f>Translations!$B$163</f>
        <v>Comments which qualify the opinion:</v>
      </c>
      <c r="B161" s="776" t="s">
        <v>1</v>
      </c>
      <c r="C161" s="777"/>
      <c r="D161" s="790" t="str">
        <f>Translations!$B$514</f>
        <v xml:space="preserve">&lt;Note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v>
      </c>
    </row>
    <row r="162" spans="1:4" ht="12.75" customHeight="1" outlineLevel="1" x14ac:dyDescent="0.2">
      <c r="A162" s="774"/>
      <c r="B162" s="776" t="s">
        <v>2</v>
      </c>
      <c r="C162" s="777" t="s">
        <v>2</v>
      </c>
      <c r="D162" s="790"/>
    </row>
    <row r="163" spans="1:4" ht="12.75" customHeight="1" outlineLevel="1" x14ac:dyDescent="0.2">
      <c r="A163" s="774"/>
      <c r="B163" s="776" t="s">
        <v>3</v>
      </c>
      <c r="C163" s="777" t="s">
        <v>3</v>
      </c>
      <c r="D163" s="790"/>
    </row>
    <row r="164" spans="1:4" ht="12.75" customHeight="1" outlineLevel="1" x14ac:dyDescent="0.2">
      <c r="A164" s="774"/>
      <c r="B164" s="776"/>
      <c r="C164" s="777"/>
      <c r="D164" s="790"/>
    </row>
    <row r="165" spans="1:4" ht="12.75" customHeight="1" outlineLevel="1" x14ac:dyDescent="0.2">
      <c r="A165" s="774"/>
      <c r="B165" s="776"/>
      <c r="C165" s="777"/>
      <c r="D165" s="790"/>
    </row>
    <row r="166" spans="1:4" ht="12.75" customHeight="1" outlineLevel="1" x14ac:dyDescent="0.2">
      <c r="A166" s="774"/>
      <c r="B166" s="776"/>
      <c r="C166" s="777"/>
      <c r="D166" s="790"/>
    </row>
    <row r="167" spans="1:4" ht="12.75" customHeight="1" outlineLevel="1" x14ac:dyDescent="0.2">
      <c r="A167" s="774"/>
      <c r="B167" s="776"/>
      <c r="C167" s="777"/>
      <c r="D167" s="790" t="str">
        <f>Translations!$B$165</f>
        <v>&lt;insert comments in relation to any exceptions that have been noted that might/ do affect the verification and therefore which caveat the opinion. Please number each comment separately.&gt;</v>
      </c>
    </row>
    <row r="168" spans="1:4" ht="19.149999999999999" customHeight="1" outlineLevel="1" x14ac:dyDescent="0.2">
      <c r="A168" s="774"/>
      <c r="B168" s="776"/>
      <c r="C168" s="777"/>
      <c r="D168" s="790"/>
    </row>
    <row r="169" spans="1:4" ht="12" customHeight="1" outlineLevel="1" x14ac:dyDescent="0.2">
      <c r="A169" s="774"/>
      <c r="B169" s="776"/>
      <c r="C169" s="777"/>
      <c r="D169" s="453"/>
    </row>
    <row r="170" spans="1:4" ht="12.75" customHeight="1" outlineLevel="1" x14ac:dyDescent="0.2">
      <c r="A170" s="775"/>
      <c r="B170" s="776"/>
      <c r="C170" s="777"/>
      <c r="D170" s="453"/>
    </row>
    <row r="171" spans="1:4" ht="55.9" customHeight="1" outlineLevel="1" x14ac:dyDescent="0.2">
      <c r="A171" s="785" t="str">
        <f>Translations!$B$166</f>
        <v xml:space="preserve">OPINION - not verified: </v>
      </c>
      <c r="B171" s="787" t="str">
        <f>Translations!$B$515</f>
        <v>We have conducted a verification of the greenhouse gas data reported by the above Aircraft Operator in its Annual Emissions Report as presented above for the EU ETS.  On the basis of the work undertaken (see Annex 2) these data CANNOT be verified due to - &lt;select/delete as appropriate&gt;</v>
      </c>
      <c r="C171" s="788"/>
      <c r="D171" s="583" t="str">
        <f>Translations!$B$516</f>
        <v>&lt;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 These issues (material misstatements, non-conformities or non-compliance) should be specifically identified, as material items, in Annex 1, along with non-material concerns remaining at the point of final verification)</v>
      </c>
    </row>
    <row r="172" spans="1:4" ht="12.75" customHeight="1" outlineLevel="1" x14ac:dyDescent="0.2">
      <c r="A172" s="786"/>
      <c r="B172" s="769" t="str">
        <f>Translations!$B$247</f>
        <v>- uncorrected material mis-statement (individual or in aggregate)</v>
      </c>
      <c r="C172" s="789"/>
      <c r="D172" s="453" t="str">
        <f>Translations!$B$173</f>
        <v>&lt;select the appropriate reasons from the list provided or add a reason if relevant&gt;</v>
      </c>
    </row>
    <row r="173" spans="1:4" ht="12.75" customHeight="1" outlineLevel="1" x14ac:dyDescent="0.2">
      <c r="A173" s="786"/>
      <c r="B173" s="769" t="str">
        <f>Translations!$B$170</f>
        <v>- uncorrected material non-conformity (individual or in aggregate)</v>
      </c>
      <c r="C173" s="770"/>
      <c r="D173" s="453"/>
    </row>
    <row r="174" spans="1:4" ht="12.75" customHeight="1" outlineLevel="1" x14ac:dyDescent="0.2">
      <c r="A174" s="786"/>
      <c r="B174" s="769" t="str">
        <f>Translations!$B$171</f>
        <v>- limitations in the data or information made available for verification</v>
      </c>
      <c r="C174" s="770"/>
      <c r="D174" s="453"/>
    </row>
    <row r="175" spans="1:4" ht="12.75" customHeight="1" outlineLevel="1" x14ac:dyDescent="0.2">
      <c r="A175" s="786"/>
      <c r="B175" s="769" t="str">
        <f>Translations!$B$172</f>
        <v>- limitations of scope due to lack of clarity &amp; or scope of the approved monitoring plan</v>
      </c>
      <c r="C175" s="770"/>
      <c r="D175" s="443"/>
    </row>
    <row r="176" spans="1:4" ht="12.75" customHeight="1" outlineLevel="1" x14ac:dyDescent="0.2">
      <c r="A176" s="786"/>
      <c r="B176" s="769" t="str">
        <f>Translations!$B$174</f>
        <v>- the monitoring plan is not approved by the competent authority</v>
      </c>
      <c r="C176" s="770"/>
      <c r="D176" s="443"/>
    </row>
    <row r="177" spans="1:4" ht="12.75" customHeight="1" outlineLevel="1" thickBot="1" x14ac:dyDescent="0.25">
      <c r="A177" s="452"/>
      <c r="B177" s="581"/>
      <c r="C177" s="582"/>
      <c r="D177" s="443"/>
    </row>
    <row r="178" spans="1:4" ht="10.5" customHeight="1" x14ac:dyDescent="0.2">
      <c r="D178" s="450"/>
    </row>
    <row r="179" spans="1:4" ht="26.65" customHeight="1" outlineLevel="1" thickBot="1" x14ac:dyDescent="0.25">
      <c r="A179" s="456" t="str">
        <f>Translations!$B$517</f>
        <v>Option B:</v>
      </c>
      <c r="B179" s="791" t="str">
        <f>Translations!$B$518</f>
        <v>Complete this Opinion section if the report is for the combined total for both EU ETS AND Swiss aviation emissions, and the Swiss emissions are &lt;1000t</v>
      </c>
      <c r="C179" s="791"/>
      <c r="D179" s="455" t="str">
        <f>Translations!$B$507</f>
        <v>Use the + symbol (or click the square) in the left margin to hide this Option if it is not applicable</v>
      </c>
    </row>
    <row r="180" spans="1:4" ht="14.65" customHeight="1" outlineLevel="1" thickBot="1" x14ac:dyDescent="0.25">
      <c r="A180" s="792" t="str">
        <f>Translations!$B$153</f>
        <v>OPINION</v>
      </c>
      <c r="B180" s="793"/>
      <c r="C180" s="794"/>
      <c r="D180" s="454" t="str">
        <f>Translations!$B$519</f>
        <v>Delete the Opinion Template text lines that are NOT applicable - THE OPINION TEXT SELECTED APPLIES WHERE COMBINED EU ETS &amp; SWISS ETS DATA ARE REPORTED</v>
      </c>
    </row>
    <row r="181" spans="1:4" ht="69.400000000000006" customHeight="1" outlineLevel="1" x14ac:dyDescent="0.2">
      <c r="A181" s="590" t="str">
        <f>Translations!$B$155</f>
        <v xml:space="preserve">OPINION - verified as satisfactory: </v>
      </c>
      <c r="B181" s="795" t="str">
        <f>Translations!$B$520</f>
        <v>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v>
      </c>
      <c r="C181" s="784"/>
      <c r="D181" s="591" t="str">
        <f>Translations!$B$521</f>
        <v>&lt; Either this opinion text if there is no problem and there are no specific comments to be made in relation to things that might affect data quality or the interpretation of the opinion by a user FOR BOTH OF THE ETSs.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v>
      </c>
    </row>
    <row r="182" spans="1:4" ht="42.4" customHeight="1" outlineLevel="1" x14ac:dyDescent="0.2">
      <c r="A182" s="796" t="str">
        <f>Translations!$B$159</f>
        <v xml:space="preserve">OPINION - verified with comments: </v>
      </c>
      <c r="B182" s="787" t="str">
        <f>Translations!$B$522</f>
        <v xml:space="preserve">We have conducted a verification of the greenhouse gas data reported by the above Aircraft Operator in its Annual Emissions Report containing the combined data as presented above for the EU ETS and Swiss ETS.   On the basis of the verification work undertaken (see Annex 2) these data are fairly stated, with the exception of: </v>
      </c>
      <c r="C182" s="788"/>
      <c r="D182" s="591" t="str">
        <f>Translations!$B$523</f>
        <v xml:space="preserve">&lt; OR this opinion text if the opinion is qualified with comments for the user of the opinion in relation to combined EU ETS and Swiss ETS data.
Please provide brief details of any exceptions that might affect the data and therefore qualify the opinion. </v>
      </c>
    </row>
    <row r="183" spans="1:4" ht="30.4" customHeight="1" outlineLevel="1" x14ac:dyDescent="0.2">
      <c r="A183" s="797"/>
      <c r="B183" s="798"/>
      <c r="C183" s="799"/>
      <c r="D183" s="591" t="str">
        <f>Translations!$B$524</f>
        <v>‌NOTE - only a positive form of words is acceptable for a verified opinion - DO NOT CHANGE THE FORM OF WORDS IN THESE OPINION TEXTS -  AND ADD DETAIL OR ADD COMMENTS WHERE REQUESTED</v>
      </c>
    </row>
    <row r="184" spans="1:4" ht="13.15" customHeight="1" outlineLevel="1" x14ac:dyDescent="0.2">
      <c r="A184" s="774" t="str">
        <f>Translations!$B$163</f>
        <v>Comments which qualify the opinion:</v>
      </c>
      <c r="B184" s="776" t="s">
        <v>1</v>
      </c>
      <c r="C184" s="777"/>
      <c r="D184" s="790" t="str">
        <f>Translations!$B$526</f>
        <v>&lt;Note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&lt;PLEASE SELECT WHICH SCHEME THE COMMENTS APPLY TO; IF MORE THAN ONE SCHEME HAS COMMENTS LIST EACH UNDER ITS OWN HEADING&gt;</v>
      </c>
    </row>
    <row r="185" spans="1:4" ht="13.15" customHeight="1" outlineLevel="1" x14ac:dyDescent="0.2">
      <c r="A185" s="774"/>
      <c r="B185" s="776" t="s">
        <v>2</v>
      </c>
      <c r="C185" s="777" t="s">
        <v>2</v>
      </c>
      <c r="D185" s="790"/>
    </row>
    <row r="186" spans="1:4" ht="13.15" customHeight="1" outlineLevel="1" x14ac:dyDescent="0.2">
      <c r="A186" s="774"/>
      <c r="B186" s="776" t="s">
        <v>3</v>
      </c>
      <c r="C186" s="777" t="s">
        <v>3</v>
      </c>
      <c r="D186" s="790"/>
    </row>
    <row r="187" spans="1:4" ht="13.15" customHeight="1" outlineLevel="1" x14ac:dyDescent="0.2">
      <c r="A187" s="774"/>
      <c r="B187" s="776"/>
      <c r="C187" s="777"/>
      <c r="D187" s="790"/>
    </row>
    <row r="188" spans="1:4" ht="13.15" customHeight="1" outlineLevel="1" x14ac:dyDescent="0.2">
      <c r="A188" s="774"/>
      <c r="B188" s="776"/>
      <c r="C188" s="777"/>
      <c r="D188" s="790"/>
    </row>
    <row r="189" spans="1:4" ht="13.15" customHeight="1" outlineLevel="1" x14ac:dyDescent="0.2">
      <c r="A189" s="774"/>
      <c r="B189" s="776"/>
      <c r="C189" s="777"/>
      <c r="D189" s="790"/>
    </row>
    <row r="190" spans="1:4" ht="13.15" customHeight="1" outlineLevel="1" x14ac:dyDescent="0.2">
      <c r="A190" s="774"/>
      <c r="B190" s="776"/>
      <c r="C190" s="777"/>
      <c r="D190" s="790" t="str">
        <f>Translations!$B$165</f>
        <v>&lt;insert comments in relation to any exceptions that have been noted that might/ do affect the verification and therefore which caveat the opinion. Please number each comment separately.&gt;</v>
      </c>
    </row>
    <row r="191" spans="1:4" ht="13.15" customHeight="1" outlineLevel="1" x14ac:dyDescent="0.2">
      <c r="A191" s="774"/>
      <c r="B191" s="776"/>
      <c r="C191" s="777"/>
      <c r="D191" s="790"/>
    </row>
    <row r="192" spans="1:4" ht="13.15" customHeight="1" outlineLevel="1" x14ac:dyDescent="0.2">
      <c r="A192" s="774"/>
      <c r="B192" s="579"/>
      <c r="C192" s="580"/>
      <c r="D192" s="453"/>
    </row>
    <row r="193" spans="1:4" ht="13.15" customHeight="1" outlineLevel="1" x14ac:dyDescent="0.2">
      <c r="A193" s="775"/>
      <c r="B193" s="776"/>
      <c r="C193" s="777"/>
      <c r="D193" s="453"/>
    </row>
    <row r="194" spans="1:4" ht="55.5" customHeight="1" outlineLevel="1" x14ac:dyDescent="0.2">
      <c r="A194" s="785" t="str">
        <f>Translations!$B$166</f>
        <v xml:space="preserve">OPINION - not verified: </v>
      </c>
      <c r="B194" s="787" t="str">
        <f>Translations!$B$527</f>
        <v>We have conducted a verification of the greenhouse gas data reported by the above Aircraft Operator in its Annual Emissions Report containing the combined data as presented above for the EU ETS and Swiss ETS.  On the basis of the work undertaken (see Annex 2) these data CANNOT be verified due to - &lt;select/delete as appropriate&gt;</v>
      </c>
      <c r="C194" s="788"/>
      <c r="D194" s="583" t="str">
        <f>Translations!$B$516</f>
        <v>&lt;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 These issues (material misstatements, non-conformities or non-compliance) should be specifically identified, as material items, in Annex 1, along with non-material concerns remaining at the point of final verification)</v>
      </c>
    </row>
    <row r="195" spans="1:4" ht="19.149999999999999" customHeight="1" outlineLevel="1" x14ac:dyDescent="0.2">
      <c r="A195" s="786"/>
      <c r="B195" s="769" t="str">
        <f>Translations!$B$247</f>
        <v>- uncorrected material mis-statement (individual or in aggregate)</v>
      </c>
      <c r="C195" s="789"/>
      <c r="D195" s="453" t="str">
        <f>Translations!$B$173</f>
        <v>&lt;select the appropriate reasons from the list provided or add a reason if relevant&gt;</v>
      </c>
    </row>
    <row r="196" spans="1:4" s="457" customFormat="1" ht="15" customHeight="1" outlineLevel="1" x14ac:dyDescent="0.2">
      <c r="A196" s="786"/>
      <c r="B196" s="769" t="str">
        <f>Translations!$B$170</f>
        <v>- uncorrected material non-conformity (individual or in aggregate)</v>
      </c>
      <c r="C196" s="770"/>
      <c r="D196" s="453"/>
    </row>
    <row r="197" spans="1:4" ht="12.75" customHeight="1" outlineLevel="1" x14ac:dyDescent="0.2">
      <c r="A197" s="786"/>
      <c r="B197" s="769" t="str">
        <f>Translations!$B$171</f>
        <v>- limitations in the data or information made available for verification</v>
      </c>
      <c r="C197" s="770"/>
      <c r="D197" s="453"/>
    </row>
    <row r="198" spans="1:4" ht="12.75" customHeight="1" outlineLevel="1" x14ac:dyDescent="0.2">
      <c r="A198" s="786"/>
      <c r="B198" s="769" t="str">
        <f>Translations!$B$172</f>
        <v>- limitations of scope due to lack of clarity &amp; or scope of the approved monitoring plan</v>
      </c>
      <c r="C198" s="770"/>
      <c r="D198" s="443"/>
    </row>
    <row r="199" spans="1:4" ht="17.649999999999999" customHeight="1" outlineLevel="1" x14ac:dyDescent="0.2">
      <c r="A199" s="786"/>
      <c r="B199" s="769" t="str">
        <f>Translations!$B$174</f>
        <v>- the monitoring plan is not approved by the competent authority</v>
      </c>
      <c r="C199" s="770"/>
      <c r="D199" s="443"/>
    </row>
    <row r="200" spans="1:4" ht="13.5" outlineLevel="1" thickBot="1" x14ac:dyDescent="0.25">
      <c r="A200" s="452"/>
      <c r="B200" s="778"/>
      <c r="C200" s="779"/>
      <c r="D200" s="443"/>
    </row>
    <row r="201" spans="1:4" x14ac:dyDescent="0.2">
      <c r="A201" s="456"/>
      <c r="B201" s="584"/>
      <c r="C201" s="584"/>
      <c r="D201" s="591"/>
    </row>
    <row r="202" spans="1:4" ht="42.75" customHeight="1" outlineLevel="1" thickBot="1" x14ac:dyDescent="0.25">
      <c r="A202" s="456" t="str">
        <f>Translations!$B$528</f>
        <v>Option C:</v>
      </c>
      <c r="B202" s="791" t="str">
        <f>Translations!$B$529</f>
        <v>Complete this Opinion section for the Swiss Emissions if the emissions report covers data for both EU ETS AND Swiss aviation emissions, but the Swiss emissions are 1000t or more.  In this case Option A will also be completed for the EU ETS related data.</v>
      </c>
      <c r="C202" s="791"/>
      <c r="D202" s="455" t="str">
        <f>Translations!$B$507</f>
        <v>Use the + symbol (or click the square) in the left margin to hide this Option if it is not applicable</v>
      </c>
    </row>
    <row r="203" spans="1:4" ht="15" customHeight="1" outlineLevel="1" thickBot="1" x14ac:dyDescent="0.25">
      <c r="A203" s="792" t="str">
        <f>Translations!$B$153</f>
        <v>OPINION</v>
      </c>
      <c r="B203" s="793"/>
      <c r="C203" s="794"/>
      <c r="D203" s="454" t="str">
        <f>Translations!$B$530</f>
        <v>Delete the Opinion Template text lines that are NOT applicable - THE OPINION TEXT SELECTED APPLIES WHERE SWISS ETS DATA IS REPORTED SEPARATELY</v>
      </c>
    </row>
    <row r="204" spans="1:4" ht="56.65" customHeight="1" outlineLevel="1" x14ac:dyDescent="0.2">
      <c r="A204" s="590" t="str">
        <f>Translations!$B$155</f>
        <v xml:space="preserve">OPINION - verified as satisfactory: </v>
      </c>
      <c r="B204" s="795" t="str">
        <f>Translations!$B$531</f>
        <v>We have conducted a verification of the greenhouse gas data reported by the above Aircraft Operator in its Annual Emissions Report as presented above for the Swiss ETS. On the basis of the verification work undertaken (see Annex 2) these data are fairly stated.</v>
      </c>
      <c r="C204" s="784"/>
      <c r="D204" s="591" t="str">
        <f>Translations!$B$532</f>
        <v>&lt; Either this opinion text if there is no problem and there are no specific comments to be made in relation to things that might affect data quality or the interpretation of the opinion by a user OF THE SWISS ETS. This opinion statement may only be selected if there are no uncorrected misstatements, non-conformities and non-compliances. NOTE - only a positive form of words is acceptable for a verified opinion - DO NOT CHANGE THE FORM OF WORDS IN THESE OPINION TEXTS - ADD DETAIL WHERE REQUESTED.</v>
      </c>
    </row>
    <row r="205" spans="1:4" ht="31.9" customHeight="1" outlineLevel="1" x14ac:dyDescent="0.2">
      <c r="A205" s="796" t="str">
        <f>Translations!$B$159</f>
        <v xml:space="preserve">OPINION - verified with comments: </v>
      </c>
      <c r="B205" s="787" t="str">
        <f>Translations!$B$533</f>
        <v xml:space="preserve">We have conducted a verification of the greenhouse gas data reported by the above Aircraft Operator in its Annual Emissions Report as presented above for the Swiss ETS.   On the basis of the verification work undertaken (see Annex 2) these data are fairly stated, with the exception of: </v>
      </c>
      <c r="C205" s="788"/>
      <c r="D205" s="591" t="str">
        <f>Translations!$B$534</f>
        <v>&lt; OR this opinion text if the opinion is qualified with comments for the user of the opinion in relation to Swiss ETS data.
Please provide brief details of any exceptions that might affect the data and therefore qualify the opinion.</v>
      </c>
    </row>
    <row r="206" spans="1:4" ht="31.5" customHeight="1" outlineLevel="1" x14ac:dyDescent="0.2">
      <c r="A206" s="797"/>
      <c r="B206" s="798"/>
      <c r="C206" s="799"/>
      <c r="D206" s="591" t="str">
        <f>Translations!$B$535</f>
        <v>‌NOTE - only a positive form of words is acceptable for a verified opinion - DO NOT CHANGE THE FORM OF WORDS IN THESE OPINION TEXTS - AND ADD DETAIL OR ADD COMMENTS WHERE REQUESTED</v>
      </c>
    </row>
    <row r="207" spans="1:4" ht="12.75" customHeight="1" outlineLevel="1" x14ac:dyDescent="0.2">
      <c r="A207" s="774" t="str">
        <f>Translations!$B$163</f>
        <v>Comments which qualify the opinion:</v>
      </c>
      <c r="B207" s="776" t="s">
        <v>1</v>
      </c>
      <c r="C207" s="777"/>
      <c r="D207" s="790" t="str">
        <f>Translations!$B$514</f>
        <v xml:space="preserve">&lt;Note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v>
      </c>
    </row>
    <row r="208" spans="1:4" ht="12.75" customHeight="1" outlineLevel="1" x14ac:dyDescent="0.2">
      <c r="A208" s="774"/>
      <c r="B208" s="776" t="s">
        <v>2</v>
      </c>
      <c r="C208" s="777" t="s">
        <v>2</v>
      </c>
      <c r="D208" s="790"/>
    </row>
    <row r="209" spans="1:4" ht="12.75" customHeight="1" outlineLevel="1" x14ac:dyDescent="0.2">
      <c r="A209" s="774"/>
      <c r="B209" s="776" t="s">
        <v>3</v>
      </c>
      <c r="C209" s="777" t="s">
        <v>3</v>
      </c>
      <c r="D209" s="790"/>
    </row>
    <row r="210" spans="1:4" ht="12.75" customHeight="1" outlineLevel="1" x14ac:dyDescent="0.2">
      <c r="A210" s="774"/>
      <c r="B210" s="776"/>
      <c r="C210" s="777"/>
      <c r="D210" s="790"/>
    </row>
    <row r="211" spans="1:4" ht="12.75" customHeight="1" outlineLevel="1" x14ac:dyDescent="0.2">
      <c r="A211" s="774"/>
      <c r="B211" s="776"/>
      <c r="C211" s="777"/>
      <c r="D211" s="790" t="str">
        <f>Translations!$B$165</f>
        <v>&lt;insert comments in relation to any exceptions that have been noted that might/ do affect the verification and therefore which caveat the opinion. Please number each comment separately.&gt;</v>
      </c>
    </row>
    <row r="212" spans="1:4" ht="12.75" customHeight="1" outlineLevel="1" x14ac:dyDescent="0.2">
      <c r="A212" s="774"/>
      <c r="B212" s="776"/>
      <c r="C212" s="777"/>
      <c r="D212" s="790"/>
    </row>
    <row r="213" spans="1:4" ht="12.75" customHeight="1" outlineLevel="1" x14ac:dyDescent="0.2">
      <c r="A213" s="774"/>
      <c r="B213" s="776"/>
      <c r="C213" s="777"/>
    </row>
    <row r="214" spans="1:4" ht="12.75" customHeight="1" outlineLevel="1" x14ac:dyDescent="0.2">
      <c r="A214" s="774"/>
      <c r="B214" s="579"/>
      <c r="C214" s="580"/>
      <c r="D214" s="583"/>
    </row>
    <row r="215" spans="1:4" ht="12.75" customHeight="1" outlineLevel="1" x14ac:dyDescent="0.2">
      <c r="A215" s="774"/>
      <c r="B215" s="776"/>
      <c r="C215" s="777"/>
      <c r="D215" s="583"/>
    </row>
    <row r="216" spans="1:4" ht="12.75" customHeight="1" outlineLevel="1" x14ac:dyDescent="0.2">
      <c r="A216" s="775"/>
      <c r="B216" s="776"/>
      <c r="C216" s="777"/>
      <c r="D216" s="453"/>
    </row>
    <row r="217" spans="1:4" ht="53.65" customHeight="1" outlineLevel="1" x14ac:dyDescent="0.2">
      <c r="A217" s="785" t="str">
        <f>Translations!$B$166</f>
        <v xml:space="preserve">OPINION - not verified: </v>
      </c>
      <c r="B217" s="787" t="str">
        <f>Translations!$B$537</f>
        <v>We have conducted a verification of the greenhouse gas data reported by the above Aircraft Operator in its Annual Emissions Report  as presented above for the Swiss ETS.  On the basis of the work undertaken (see Annex 2) these data CANNOT be verified due to - &lt;select/delete as appropriate&gt;</v>
      </c>
      <c r="C217" s="788"/>
      <c r="D217" s="583" t="str">
        <f>Translations!$B$538</f>
        <v>&lt;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misstatements.These issues (material misstatements, non-conformities or non-compliance) should be specifically identified, as material items, in Annex 1, along with non-material concerns remaining at the point of final verification)&gt;</v>
      </c>
    </row>
    <row r="218" spans="1:4" ht="12.75" customHeight="1" outlineLevel="1" x14ac:dyDescent="0.2">
      <c r="A218" s="786"/>
      <c r="B218" s="769" t="str">
        <f>Translations!$B$247</f>
        <v>- uncorrected material mis-statement (individual or in aggregate)</v>
      </c>
      <c r="C218" s="789"/>
      <c r="D218" s="453" t="str">
        <f>Translations!$B$173</f>
        <v>&lt;select the appropriate reasons from the list provided or add a reason if relevant&gt;</v>
      </c>
    </row>
    <row r="219" spans="1:4" ht="12.75" customHeight="1" outlineLevel="1" x14ac:dyDescent="0.2">
      <c r="A219" s="786"/>
      <c r="B219" s="769" t="str">
        <f>Translations!$B$170</f>
        <v>- uncorrected material non-conformity (individual or in aggregate)</v>
      </c>
      <c r="C219" s="770"/>
      <c r="D219" s="453"/>
    </row>
    <row r="220" spans="1:4" ht="12.75" customHeight="1" outlineLevel="1" x14ac:dyDescent="0.2">
      <c r="A220" s="786"/>
      <c r="B220" s="769" t="str">
        <f>Translations!$B$171</f>
        <v>- limitations in the data or information made available for verification</v>
      </c>
      <c r="C220" s="770"/>
      <c r="D220" s="453"/>
    </row>
    <row r="221" spans="1:4" ht="12.75" customHeight="1" outlineLevel="1" x14ac:dyDescent="0.2">
      <c r="A221" s="786"/>
      <c r="B221" s="769" t="str">
        <f>Translations!$B$172</f>
        <v>- limitations of scope due to lack of clarity &amp; or scope of the approved monitoring plan</v>
      </c>
      <c r="C221" s="770"/>
      <c r="D221" s="443"/>
    </row>
    <row r="222" spans="1:4" ht="12.75" customHeight="1" outlineLevel="1" x14ac:dyDescent="0.2">
      <c r="A222" s="786"/>
      <c r="B222" s="769" t="str">
        <f>Translations!$B$174</f>
        <v>- the monitoring plan is not approved by the competent authority</v>
      </c>
      <c r="C222" s="770"/>
      <c r="D222" s="443"/>
    </row>
    <row r="223" spans="1:4" ht="12.75" customHeight="1" outlineLevel="1" thickBot="1" x14ac:dyDescent="0.25">
      <c r="A223" s="452"/>
      <c r="B223" s="778"/>
      <c r="C223" s="779"/>
      <c r="D223" s="443"/>
    </row>
    <row r="224" spans="1:4" ht="10.5" customHeight="1" thickBot="1" x14ac:dyDescent="0.25">
      <c r="D224" s="450"/>
    </row>
    <row r="225" spans="1:4" ht="13.5" thickBot="1" x14ac:dyDescent="0.25">
      <c r="A225" s="780" t="str">
        <f>Translations!$B$175</f>
        <v>VERIFICATION TEAM</v>
      </c>
      <c r="B225" s="781"/>
      <c r="C225" s="782"/>
      <c r="D225" s="450"/>
    </row>
    <row r="226" spans="1:4" x14ac:dyDescent="0.2">
      <c r="A226" s="451" t="str">
        <f>Translations!$B$176</f>
        <v>Lead EU ETS Auditor:</v>
      </c>
      <c r="B226" s="783"/>
      <c r="C226" s="784"/>
      <c r="D226" s="591" t="str">
        <f>Translations!$B$177</f>
        <v>&lt;insert name</v>
      </c>
    </row>
    <row r="227" spans="1:4" x14ac:dyDescent="0.2">
      <c r="A227" s="448" t="str">
        <f>Translations!$B$178</f>
        <v>EU ETS Auditor(s):</v>
      </c>
      <c r="B227" s="772"/>
      <c r="C227" s="773"/>
      <c r="D227" s="591" t="str">
        <f>Translations!$B$177</f>
        <v>&lt;insert name</v>
      </c>
    </row>
    <row r="228" spans="1:4" ht="25.5" x14ac:dyDescent="0.2">
      <c r="A228" s="448" t="str">
        <f>Translations!$B$179</f>
        <v>Technical Expert(s) (EU ETS Auditor):</v>
      </c>
      <c r="B228" s="772"/>
      <c r="C228" s="773"/>
      <c r="D228" s="591" t="str">
        <f>Translations!$B$177</f>
        <v>&lt;insert name</v>
      </c>
    </row>
    <row r="229" spans="1:4" x14ac:dyDescent="0.2">
      <c r="A229" s="448" t="str">
        <f>Translations!$B$180</f>
        <v>Independent Reviewer:</v>
      </c>
      <c r="B229" s="772"/>
      <c r="C229" s="773"/>
      <c r="D229" s="591" t="str">
        <f>Translations!$B$177</f>
        <v>&lt;insert name</v>
      </c>
    </row>
    <row r="230" spans="1:4" ht="26.25" thickBot="1" x14ac:dyDescent="0.25">
      <c r="A230" s="447" t="str">
        <f>Translations!$B$181</f>
        <v>Technical Expert(s) (Independent Review):</v>
      </c>
      <c r="B230" s="765"/>
      <c r="C230" s="766"/>
      <c r="D230" s="591" t="str">
        <f>Translations!$B$177</f>
        <v>&lt;insert name</v>
      </c>
    </row>
    <row r="231" spans="1:4" ht="13.5" thickBot="1" x14ac:dyDescent="0.25">
      <c r="D231" s="450"/>
    </row>
    <row r="232" spans="1:4" x14ac:dyDescent="0.2">
      <c r="A232" s="451" t="str">
        <f>CONCATENATE(Translations!$B$182," ", $B$236,":")</f>
        <v>Signed on behalf of :</v>
      </c>
      <c r="B232" s="767"/>
      <c r="C232" s="768"/>
      <c r="D232" s="591" t="str">
        <f>Translations!$B$183</f>
        <v>&lt;insert authorised signature here</v>
      </c>
    </row>
    <row r="233" spans="1:4" ht="51" x14ac:dyDescent="0.2">
      <c r="A233" s="448" t="str">
        <f>Translations!$B$248</f>
        <v>Name of authorised signatory :</v>
      </c>
      <c r="B233" s="759"/>
      <c r="C233" s="760"/>
      <c r="D233" s="591" t="str">
        <f>Translations!$B$185</f>
        <v>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organisation.&gt;</v>
      </c>
    </row>
    <row r="234" spans="1:4" ht="13.5" thickBot="1" x14ac:dyDescent="0.25">
      <c r="A234" s="447" t="str">
        <f>Translations!$B$249</f>
        <v>Date of Opinion :</v>
      </c>
      <c r="B234" s="761"/>
      <c r="C234" s="762"/>
      <c r="D234" s="591" t="str">
        <f>Translations!$B$187</f>
        <v>&lt;insert date of opinion - Note this date must change if the opinion is updated</v>
      </c>
    </row>
    <row r="235" spans="1:4" ht="13.5" thickBot="1" x14ac:dyDescent="0.25">
      <c r="B235" s="514"/>
      <c r="C235" s="514"/>
      <c r="D235" s="591"/>
    </row>
    <row r="236" spans="1:4" x14ac:dyDescent="0.2">
      <c r="A236" s="451" t="str">
        <f>Translations!$B$188</f>
        <v>Name of verifier:</v>
      </c>
      <c r="B236" s="767"/>
      <c r="C236" s="768"/>
      <c r="D236" s="591" t="str">
        <f>Translations!$B$189</f>
        <v>&lt;insert formal name of the verifier</v>
      </c>
    </row>
    <row r="237" spans="1:4" x14ac:dyDescent="0.2">
      <c r="A237" s="448" t="str">
        <f>Translations!$B$190</f>
        <v>Contact Address:</v>
      </c>
      <c r="B237" s="759"/>
      <c r="C237" s="760"/>
      <c r="D237" s="591" t="str">
        <f>Translations!$B$191</f>
        <v>&lt;insert formal contact address of the verifier, including email address</v>
      </c>
    </row>
    <row r="238" spans="1:4" x14ac:dyDescent="0.2">
      <c r="A238" s="448" t="str">
        <f>Translations!$B$192</f>
        <v>Date of verification contract:</v>
      </c>
      <c r="B238" s="759"/>
      <c r="C238" s="760"/>
      <c r="D238" s="450"/>
    </row>
    <row r="239" spans="1:4" ht="25.5" x14ac:dyDescent="0.2">
      <c r="A239" s="448" t="str">
        <f>Translations!$B$193</f>
        <v>Is the verifier accredited or a certified natural person?</v>
      </c>
      <c r="B239" s="759"/>
      <c r="C239" s="760"/>
      <c r="D239" s="449"/>
    </row>
    <row r="240" spans="1:4" ht="38.25" x14ac:dyDescent="0.2">
      <c r="A240" s="448" t="str">
        <f>Translations!$B$457</f>
        <v>Name of National AB or authority certifying the verifier under EU ETS:</v>
      </c>
      <c r="B240" s="759"/>
      <c r="C240" s="760"/>
      <c r="D240" s="591" t="str">
        <f>Translations!$B$540</f>
        <v>&lt; insert the national Accreditation Body's name e.g. COFRAC if verifier is accredited; insert name of the Certifying National Authority if the verifier is certified under AVR Article 55(2);  insert the name of the Swiss approving body, if relevant.&gt;</v>
      </c>
    </row>
    <row r="241" spans="1:4" ht="39" thickBot="1" x14ac:dyDescent="0.25">
      <c r="A241" s="447" t="str">
        <f>Translations!$B$541</f>
        <v xml:space="preserve">Accreditation/ Certification/ Registration number under EU ETS: </v>
      </c>
      <c r="B241" s="761"/>
      <c r="C241" s="762"/>
      <c r="D241" s="591" t="str">
        <f>Translations!$B$197</f>
        <v>&lt; as issued by the above Accreditation Body/ Certifying National Authority&gt;</v>
      </c>
    </row>
  </sheetData>
  <sheetProtection sheet="1" formatCells="0" formatColumns="0" formatRows="0"/>
  <mergeCells count="195">
    <mergeCell ref="D83:D84"/>
    <mergeCell ref="D207:D210"/>
    <mergeCell ref="D211:D212"/>
    <mergeCell ref="A9:C9"/>
    <mergeCell ref="D9:D11"/>
    <mergeCell ref="A10:C10"/>
    <mergeCell ref="A12:C12"/>
    <mergeCell ref="B13:C13"/>
    <mergeCell ref="B14:C14"/>
    <mergeCell ref="B15:C15"/>
    <mergeCell ref="B16:C16"/>
    <mergeCell ref="B17:C17"/>
    <mergeCell ref="B18:C18"/>
    <mergeCell ref="B19:C19"/>
    <mergeCell ref="B20:C20"/>
    <mergeCell ref="B21:C21"/>
    <mergeCell ref="B22:C22"/>
    <mergeCell ref="A24:C24"/>
    <mergeCell ref="B25:C25"/>
    <mergeCell ref="B26:C26"/>
    <mergeCell ref="A28:C28"/>
    <mergeCell ref="B29:C29"/>
    <mergeCell ref="B30:C30"/>
    <mergeCell ref="B31:C31"/>
    <mergeCell ref="B32:C32"/>
    <mergeCell ref="A33:A36"/>
    <mergeCell ref="B35:C35"/>
    <mergeCell ref="B36:C36"/>
    <mergeCell ref="B37:C37"/>
    <mergeCell ref="A42:C42"/>
    <mergeCell ref="B43:C43"/>
    <mergeCell ref="B44:C44"/>
    <mergeCell ref="B45:C45"/>
    <mergeCell ref="B46:C46"/>
    <mergeCell ref="B47:C47"/>
    <mergeCell ref="B48:C48"/>
    <mergeCell ref="B49:C49"/>
    <mergeCell ref="B50:C50"/>
    <mergeCell ref="B51:C51"/>
    <mergeCell ref="B52:C52"/>
    <mergeCell ref="A54:B54"/>
    <mergeCell ref="D54:D55"/>
    <mergeCell ref="A55:A57"/>
    <mergeCell ref="A58:A60"/>
    <mergeCell ref="A61:A63"/>
    <mergeCell ref="A64:A66"/>
    <mergeCell ref="B67:C67"/>
    <mergeCell ref="D67:D68"/>
    <mergeCell ref="A68:A70"/>
    <mergeCell ref="A71:A73"/>
    <mergeCell ref="A74:A76"/>
    <mergeCell ref="A77:A79"/>
    <mergeCell ref="A80:C80"/>
    <mergeCell ref="A81:A85"/>
    <mergeCell ref="A86:A88"/>
    <mergeCell ref="A89:A91"/>
    <mergeCell ref="A92:A94"/>
    <mergeCell ref="A95:A97"/>
    <mergeCell ref="A98:A100"/>
    <mergeCell ref="A101:A103"/>
    <mergeCell ref="A104:A106"/>
    <mergeCell ref="D104:D105"/>
    <mergeCell ref="A107:A109"/>
    <mergeCell ref="D107:D108"/>
    <mergeCell ref="A110:A112"/>
    <mergeCell ref="A113:A115"/>
    <mergeCell ref="A116:A118"/>
    <mergeCell ref="A119:A121"/>
    <mergeCell ref="A122:A124"/>
    <mergeCell ref="C122:C124"/>
    <mergeCell ref="D122:D123"/>
    <mergeCell ref="A128:A130"/>
    <mergeCell ref="A134:C134"/>
    <mergeCell ref="A135:A137"/>
    <mergeCell ref="B135:C135"/>
    <mergeCell ref="B136:C136"/>
    <mergeCell ref="D125:D126"/>
    <mergeCell ref="D135:D136"/>
    <mergeCell ref="B137:C137"/>
    <mergeCell ref="A138:A140"/>
    <mergeCell ref="B138:C138"/>
    <mergeCell ref="B139:C139"/>
    <mergeCell ref="A141:A143"/>
    <mergeCell ref="B141:C141"/>
    <mergeCell ref="B142:C142"/>
    <mergeCell ref="B140:C140"/>
    <mergeCell ref="B143:C143"/>
    <mergeCell ref="A144:A147"/>
    <mergeCell ref="B144:C144"/>
    <mergeCell ref="B145:C145"/>
    <mergeCell ref="B146:C146"/>
    <mergeCell ref="A148:A150"/>
    <mergeCell ref="B148:C148"/>
    <mergeCell ref="B149:C149"/>
    <mergeCell ref="B147:C147"/>
    <mergeCell ref="B150:C150"/>
    <mergeCell ref="A151:A153"/>
    <mergeCell ref="B151:C151"/>
    <mergeCell ref="B152:C152"/>
    <mergeCell ref="B154:C154"/>
    <mergeCell ref="B156:C156"/>
    <mergeCell ref="A157:C157"/>
    <mergeCell ref="B153:C153"/>
    <mergeCell ref="B158:C158"/>
    <mergeCell ref="A159:A160"/>
    <mergeCell ref="B159:C160"/>
    <mergeCell ref="A161:A170"/>
    <mergeCell ref="B161:C161"/>
    <mergeCell ref="D161:D166"/>
    <mergeCell ref="B162:C162"/>
    <mergeCell ref="B163:C163"/>
    <mergeCell ref="B164:C164"/>
    <mergeCell ref="B165:C165"/>
    <mergeCell ref="B166:C166"/>
    <mergeCell ref="B167:C167"/>
    <mergeCell ref="D167:D168"/>
    <mergeCell ref="B168:C168"/>
    <mergeCell ref="B169:C169"/>
    <mergeCell ref="B170:C170"/>
    <mergeCell ref="A171:A176"/>
    <mergeCell ref="B171:C171"/>
    <mergeCell ref="B172:C172"/>
    <mergeCell ref="B173:C173"/>
    <mergeCell ref="B174:C174"/>
    <mergeCell ref="B175:C175"/>
    <mergeCell ref="B176:C176"/>
    <mergeCell ref="B179:C179"/>
    <mergeCell ref="A180:C180"/>
    <mergeCell ref="B181:C181"/>
    <mergeCell ref="A182:A183"/>
    <mergeCell ref="B182:C183"/>
    <mergeCell ref="A184:A193"/>
    <mergeCell ref="B184:C184"/>
    <mergeCell ref="B190:C190"/>
    <mergeCell ref="D184:D189"/>
    <mergeCell ref="B185:C185"/>
    <mergeCell ref="B186:C186"/>
    <mergeCell ref="B187:C187"/>
    <mergeCell ref="B188:C188"/>
    <mergeCell ref="B189:C189"/>
    <mergeCell ref="B209:C209"/>
    <mergeCell ref="D190:D191"/>
    <mergeCell ref="B191:C191"/>
    <mergeCell ref="B193:C193"/>
    <mergeCell ref="B200:C200"/>
    <mergeCell ref="B202:C202"/>
    <mergeCell ref="A203:C203"/>
    <mergeCell ref="B204:C204"/>
    <mergeCell ref="A205:A206"/>
    <mergeCell ref="B205:C206"/>
    <mergeCell ref="A194:A199"/>
    <mergeCell ref="B194:C194"/>
    <mergeCell ref="B195:C195"/>
    <mergeCell ref="B196:C196"/>
    <mergeCell ref="B197:C197"/>
    <mergeCell ref="B198:C198"/>
    <mergeCell ref="B199:C199"/>
    <mergeCell ref="B207:C207"/>
    <mergeCell ref="B208:C208"/>
    <mergeCell ref="B234:C234"/>
    <mergeCell ref="B238:C238"/>
    <mergeCell ref="B239:C239"/>
    <mergeCell ref="B212:C212"/>
    <mergeCell ref="B215:C215"/>
    <mergeCell ref="B216:C216"/>
    <mergeCell ref="A217:A222"/>
    <mergeCell ref="B217:C217"/>
    <mergeCell ref="B218:C218"/>
    <mergeCell ref="B219:C219"/>
    <mergeCell ref="B220:C220"/>
    <mergeCell ref="B236:C236"/>
    <mergeCell ref="B240:C240"/>
    <mergeCell ref="B241:C241"/>
    <mergeCell ref="A125:A127"/>
    <mergeCell ref="C125:C127"/>
    <mergeCell ref="B230:C230"/>
    <mergeCell ref="B232:C232"/>
    <mergeCell ref="B233:C233"/>
    <mergeCell ref="B221:C221"/>
    <mergeCell ref="A1:C1"/>
    <mergeCell ref="B2:C2"/>
    <mergeCell ref="B4:C4"/>
    <mergeCell ref="B5:C5"/>
    <mergeCell ref="B229:C229"/>
    <mergeCell ref="B222:C222"/>
    <mergeCell ref="A207:A216"/>
    <mergeCell ref="B210:C210"/>
    <mergeCell ref="B211:C211"/>
    <mergeCell ref="B213:C213"/>
    <mergeCell ref="B237:C237"/>
    <mergeCell ref="B223:C223"/>
    <mergeCell ref="A225:C225"/>
    <mergeCell ref="B226:C226"/>
    <mergeCell ref="B227:C227"/>
    <mergeCell ref="B228:C228"/>
  </mergeCells>
  <conditionalFormatting sqref="C33:C34 C38:C40 A70:C70 A73:C73 A76:C76 A79:C79 C83:C85 C88 C91 C94 C97 C100 C103 C106 C112 C118 C121:C122 C130 A71:B72 A74:B75 A77:B78 A68:B69">
    <cfRule type="expression" dxfId="26" priority="13" stopIfTrue="1">
      <formula>$B$26=No</formula>
    </cfRule>
  </conditionalFormatting>
  <conditionalFormatting sqref="A67:C67">
    <cfRule type="expression" dxfId="25" priority="12" stopIfTrue="1">
      <formula>$B$26=No</formula>
    </cfRule>
  </conditionalFormatting>
  <conditionalFormatting sqref="A200:C200 A196:B199 A179:C195 A202:C203 B204:C218">
    <cfRule type="expression" dxfId="24" priority="10" stopIfTrue="1">
      <formula>$B$26=No</formula>
    </cfRule>
  </conditionalFormatting>
  <conditionalFormatting sqref="A223:C223">
    <cfRule type="expression" dxfId="23" priority="9" stopIfTrue="1">
      <formula>$B$26=No</formula>
    </cfRule>
  </conditionalFormatting>
  <conditionalFormatting sqref="B37:C37">
    <cfRule type="expression" dxfId="22" priority="6" stopIfTrue="1">
      <formula>C34=""</formula>
    </cfRule>
    <cfRule type="expression" dxfId="21" priority="7" stopIfTrue="1">
      <formula>B34=""</formula>
    </cfRule>
    <cfRule type="expression" dxfId="20" priority="8" stopIfTrue="1">
      <formula>$C$34&gt;=1000</formula>
    </cfRule>
  </conditionalFormatting>
  <conditionalFormatting sqref="C108:C109">
    <cfRule type="expression" dxfId="19" priority="5" stopIfTrue="1">
      <formula>$B$26=No</formula>
    </cfRule>
  </conditionalFormatting>
  <conditionalFormatting sqref="C113:C114">
    <cfRule type="expression" dxfId="18" priority="4" stopIfTrue="1">
      <formula>$B$26=No</formula>
    </cfRule>
  </conditionalFormatting>
  <conditionalFormatting sqref="C115">
    <cfRule type="expression" dxfId="17" priority="3" stopIfTrue="1">
      <formula>$B$26=No</formula>
    </cfRule>
  </conditionalFormatting>
  <conditionalFormatting sqref="A204:A222">
    <cfRule type="expression" dxfId="16" priority="2" stopIfTrue="1">
      <formula>$B$26=No</formula>
    </cfRule>
  </conditionalFormatting>
  <conditionalFormatting sqref="B219:B222">
    <cfRule type="expression" dxfId="15" priority="1" stopIfTrue="1">
      <formula>$B$26=No</formula>
    </cfRule>
  </conditionalFormatting>
  <dataValidations count="2">
    <dataValidation allowBlank="1" showErrorMessage="1" prompt="Insert name" sqref="B226:B230 C227:C230"/>
    <dataValidation type="list" allowBlank="1" showInputMessage="1" showErrorMessage="1" sqref="B43:C44 B55 B58 B61 B64 C68 C71 C74 C77 B81:C81 B86:C86 B89:C89 B92:C92 B95:C95 B98:C98 B101:C101 B104:C104 B107:C107 B110:C110 B113 B116:C116 B119:C119 B122 B125 B128:C128 B131:C132 B135:C135 B138:C138 B141:C141 B144:C144 B148:C148 B151:C151 B154:C154 B25:C25 B26:C26">
      <formula1>yesno</formula1>
    </dataValidation>
  </dataValidations>
  <pageMargins left="0.41" right="0.43" top="0.35433070866141736" bottom="0.67" header="0.23622047244094491" footer="0.26"/>
  <pageSetup paperSize="9" scale="91" fitToHeight="0" orientation="portrait" r:id="rId1"/>
  <headerFooter alignWithMargins="0">
    <oddFooter>&amp;L&amp;F/
&amp;A&amp;C&amp;P/&amp;N&amp;RPrinted : &amp;D/&amp;T</oddFooter>
  </headerFooter>
  <rowBreaks count="2" manualBreakCount="2">
    <brk id="79" max="2" man="1"/>
    <brk id="15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FF00"/>
    <pageSetUpPr fitToPage="1"/>
  </sheetPr>
  <dimension ref="A1:D168"/>
  <sheetViews>
    <sheetView topLeftCell="A9" zoomScaleNormal="100" workbookViewId="0">
      <selection sqref="A1:C1"/>
    </sheetView>
  </sheetViews>
  <sheetFormatPr defaultColWidth="11.28515625" defaultRowHeight="12.75" x14ac:dyDescent="0.2"/>
  <cols>
    <col min="1" max="1" width="30.7109375" style="48" customWidth="1"/>
    <col min="2" max="2" width="37.28515625" style="49" customWidth="1"/>
    <col min="3" max="3" width="37.7109375" style="49" customWidth="1"/>
    <col min="4" max="4" width="107.7109375" style="172" customWidth="1"/>
    <col min="5" max="16384" width="11.28515625" style="51"/>
  </cols>
  <sheetData>
    <row r="1" spans="1:4" ht="15.4" customHeight="1" x14ac:dyDescent="0.2">
      <c r="A1" s="722" t="str">
        <f>Translations!B671</f>
        <v>Before issuing this verification statement please hide the following sheets:</v>
      </c>
      <c r="B1" s="722"/>
      <c r="C1" s="722"/>
      <c r="D1" s="51"/>
    </row>
    <row r="2" spans="1:4" x14ac:dyDescent="0.2">
      <c r="A2" s="523"/>
      <c r="B2" s="771" t="str">
        <f>Translations!B672</f>
        <v>1) Opinion Statement (Inst)</v>
      </c>
      <c r="C2" s="771"/>
      <c r="D2" s="51"/>
    </row>
    <row r="3" spans="1:4" x14ac:dyDescent="0.2">
      <c r="A3" s="523"/>
      <c r="B3" s="578" t="s">
        <v>7</v>
      </c>
      <c r="C3" s="578"/>
      <c r="D3" s="51"/>
    </row>
    <row r="4" spans="1:4" x14ac:dyDescent="0.2">
      <c r="A4" s="523"/>
      <c r="B4" s="771" t="str">
        <f>Translations!B675</f>
        <v>2c) Opinion Statement (non-CO2)</v>
      </c>
      <c r="C4" s="771"/>
      <c r="D4" s="51"/>
    </row>
    <row r="5" spans="1:4" x14ac:dyDescent="0.2">
      <c r="A5" s="523"/>
      <c r="B5" s="771" t="str">
        <f>Translations!B676</f>
        <v>Annex 2 - basis of work (Inst)</v>
      </c>
      <c r="C5" s="771"/>
      <c r="D5" s="51"/>
    </row>
    <row r="6" spans="1:4" s="443" customFormat="1" x14ac:dyDescent="0.2">
      <c r="A6" s="541"/>
      <c r="B6" s="540"/>
      <c r="C6" s="540"/>
      <c r="D6" s="444"/>
    </row>
    <row r="7" spans="1:4" x14ac:dyDescent="0.2">
      <c r="A7" s="620"/>
      <c r="B7" s="55"/>
      <c r="C7" s="55"/>
      <c r="D7" s="98" t="str">
        <f>Translations!$B$64</f>
        <v>GUIDANCE FOR VERIFIERS</v>
      </c>
    </row>
    <row r="8" spans="1:4" ht="22.5" customHeight="1" thickBot="1" x14ac:dyDescent="0.25">
      <c r="A8" s="747" t="str">
        <f>Translations!$B$65</f>
        <v>Independent Reasonable Assurance Verification Report Opinion Statement - Emissions Trading System</v>
      </c>
      <c r="B8" s="747"/>
      <c r="C8" s="747"/>
      <c r="D8" s="931" t="str">
        <f>Translations!$B$66</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9" spans="1:4" ht="12.75" customHeight="1" thickBot="1" x14ac:dyDescent="0.25">
      <c r="A9" s="932" t="str">
        <f>Translations!$B$546</f>
        <v>CORSIA Annual CO2e Emissions Reporting</v>
      </c>
      <c r="B9" s="933"/>
      <c r="C9" s="934"/>
      <c r="D9" s="931"/>
    </row>
    <row r="10" spans="1:4" ht="13.5" thickBot="1" x14ac:dyDescent="0.25">
      <c r="A10" s="620"/>
      <c r="B10" s="55"/>
      <c r="C10" s="55"/>
      <c r="D10" s="931"/>
    </row>
    <row r="11" spans="1:4" ht="14.25" customHeight="1" thickBot="1" x14ac:dyDescent="0.25">
      <c r="A11" s="748" t="str">
        <f>Translations!$B$68</f>
        <v>OPERATOR DETAILS</v>
      </c>
      <c r="B11" s="928"/>
      <c r="C11" s="749"/>
      <c r="D11" s="610"/>
    </row>
    <row r="12" spans="1:4" ht="13.15" customHeight="1" x14ac:dyDescent="0.2">
      <c r="A12" s="603" t="str">
        <f>Translations!$B$198</f>
        <v xml:space="preserve">Name of Aircraft Operator: </v>
      </c>
      <c r="B12" s="935"/>
      <c r="C12" s="936"/>
      <c r="D12" s="610" t="str">
        <f>Translations!$B$70</f>
        <v>&lt;insert name of Operator&gt;</v>
      </c>
    </row>
    <row r="13" spans="1:4" ht="13.15" customHeight="1" x14ac:dyDescent="0.2">
      <c r="A13" s="573" t="str">
        <f>Translations!$B$199</f>
        <v>Address of Aircraft Operator:</v>
      </c>
      <c r="B13" s="857"/>
      <c r="C13" s="858"/>
      <c r="D13" s="610"/>
    </row>
    <row r="14" spans="1:4" ht="13.15" customHeight="1" x14ac:dyDescent="0.2">
      <c r="A14" s="573" t="str">
        <f>Translations!$B$73</f>
        <v xml:space="preserve">Unique ID: </v>
      </c>
      <c r="B14" s="857"/>
      <c r="C14" s="858"/>
      <c r="D14" s="610"/>
    </row>
    <row r="15" spans="1:4" s="99" customFormat="1" ht="13.15" customHeight="1" x14ac:dyDescent="0.2">
      <c r="A15" s="573" t="str">
        <f>Translations!$B$200</f>
        <v>CRCO Reference Number:</v>
      </c>
      <c r="B15" s="857"/>
      <c r="C15" s="858"/>
      <c r="D15" s="169"/>
    </row>
    <row r="16" spans="1:4" s="61" customFormat="1" ht="38.25" x14ac:dyDescent="0.2">
      <c r="A16" s="573" t="str">
        <f>Translations!$B$75</f>
        <v>Date(s) of relevant approved MP and period of validity for each plan:</v>
      </c>
      <c r="B16" s="857"/>
      <c r="C16" s="858"/>
      <c r="D16" s="611" t="str">
        <f>Translations!$B$401</f>
        <v xml:space="preserve">&lt; Please include all approved MP versions that are relevant for the reporting period, including the versions that have been approved just before the issuing of the verification report and are relevant for the reporting period.  </v>
      </c>
    </row>
    <row r="17" spans="1:4" s="61" customFormat="1" x14ac:dyDescent="0.2">
      <c r="A17" s="573" t="str">
        <f>Translations!$B$76</f>
        <v>Approving Competent Authority:</v>
      </c>
      <c r="B17" s="857"/>
      <c r="C17" s="858"/>
      <c r="D17" s="611" t="str">
        <f>Translations!$B$77</f>
        <v>&lt;Insert Competent Authority that is responsbile for approval of the monitoring plan and significant changes thereof&gt;</v>
      </c>
    </row>
    <row r="18" spans="1:4" s="99" customFormat="1" ht="25.5" x14ac:dyDescent="0.2">
      <c r="A18" s="573" t="str">
        <f>Translations!$B$201</f>
        <v>Approved Monitoring Plan Reference Number:</v>
      </c>
      <c r="B18" s="857"/>
      <c r="C18" s="858"/>
      <c r="D18" s="169"/>
    </row>
    <row r="19" spans="1:4" ht="25.5" x14ac:dyDescent="0.2">
      <c r="A19" s="573" t="str">
        <f>Translations!$B$202</f>
        <v>Are 'Small Emitter' rules being applied:</v>
      </c>
      <c r="B19" s="924"/>
      <c r="C19" s="925"/>
      <c r="D19" s="93"/>
    </row>
    <row r="20" spans="1:4" ht="13.15" customHeight="1" x14ac:dyDescent="0.2">
      <c r="A20" s="573" t="str">
        <f>Translations!$B$203</f>
        <v>Select what is being used:</v>
      </c>
      <c r="B20" s="924"/>
      <c r="C20" s="925"/>
      <c r="D20" s="93"/>
    </row>
    <row r="21" spans="1:4" ht="13.15" customHeight="1" thickBot="1" x14ac:dyDescent="0.25">
      <c r="A21" s="100" t="str">
        <f>Translations!$B$81</f>
        <v>Annex 1 Activity:</v>
      </c>
      <c r="B21" s="926" t="str">
        <f>Translations!$B$204</f>
        <v>Aviation</v>
      </c>
      <c r="C21" s="927"/>
      <c r="D21" s="93"/>
    </row>
    <row r="22" spans="1:4" ht="9" customHeight="1" x14ac:dyDescent="0.2">
      <c r="A22" s="620"/>
      <c r="B22" s="55"/>
      <c r="C22" s="55"/>
      <c r="D22" s="90"/>
    </row>
    <row r="23" spans="1:4" ht="9" customHeight="1" thickBot="1" x14ac:dyDescent="0.25">
      <c r="A23" s="620"/>
      <c r="B23" s="55"/>
      <c r="C23" s="55"/>
      <c r="D23" s="90"/>
    </row>
    <row r="24" spans="1:4" ht="14.25" customHeight="1" thickBot="1" x14ac:dyDescent="0.25">
      <c r="A24" s="748" t="str">
        <f>Translations!$B$82</f>
        <v>EMISSIONS DETAILS</v>
      </c>
      <c r="B24" s="928"/>
      <c r="C24" s="749"/>
      <c r="D24" s="90"/>
    </row>
    <row r="25" spans="1:4" x14ac:dyDescent="0.2">
      <c r="A25" s="160" t="str">
        <f>Translations!$B$83</f>
        <v>Reporting Year:</v>
      </c>
      <c r="B25" s="920"/>
      <c r="C25" s="921"/>
      <c r="D25" s="93"/>
    </row>
    <row r="26" spans="1:4" ht="29.65" customHeight="1" x14ac:dyDescent="0.2">
      <c r="A26" s="575" t="str">
        <f>Translations!$B$84</f>
        <v>Reference document:</v>
      </c>
      <c r="B26" s="922"/>
      <c r="C26" s="923"/>
      <c r="D26" s="611" t="str">
        <f>Translations!$B$205</f>
        <v>&lt;insert the name of the file containing the emissions report, including date and version number&gt;This should be the name of the electronic file which should contain a date and version number in the file naming convention &gt;</v>
      </c>
    </row>
    <row r="27" spans="1:4" ht="28.9" customHeight="1" x14ac:dyDescent="0.2">
      <c r="A27" s="575" t="str">
        <f>Translations!$B$86</f>
        <v>Date of Emissions Report:</v>
      </c>
      <c r="B27" s="922"/>
      <c r="C27" s="923"/>
      <c r="D27" s="611" t="str">
        <f>Translations!$B$87</f>
        <v>&lt;insert the date of the report subject to verification (this should match the date of the report into which this verification opinion is inserted/the final version of the report if it has been revised or updated prior to final verification</v>
      </c>
    </row>
    <row r="28" spans="1:4" ht="13.15" customHeight="1" x14ac:dyDescent="0.2">
      <c r="A28" s="69" t="str">
        <f>Translations!$B$208</f>
        <v>Total Emissions tCO2e:</v>
      </c>
      <c r="B28" s="929"/>
      <c r="C28" s="930"/>
      <c r="D28" s="170" t="str">
        <f>Translations!$B$89</f>
        <v>&lt; insert figures only&gt;</v>
      </c>
    </row>
    <row r="29" spans="1:4" ht="28.5" customHeight="1" x14ac:dyDescent="0.2">
      <c r="A29" s="575" t="str">
        <f>Translations!$B$97</f>
        <v>Methodology used:</v>
      </c>
      <c r="B29" s="924"/>
      <c r="C29" s="925"/>
      <c r="D29" s="611" t="str">
        <f>Translations!$B$210</f>
        <v xml:space="preserve">&lt; please ensure full titling etc is provided&gt;.  If more than one methodology, please clearly define which source streams relate to each methodology. </v>
      </c>
    </row>
    <row r="30" spans="1:4" ht="21.75" customHeight="1" x14ac:dyDescent="0.2">
      <c r="A30" s="575" t="str">
        <f>Translations!$B$99</f>
        <v>Emissions factors used:</v>
      </c>
      <c r="B30" s="924"/>
      <c r="C30" s="925"/>
      <c r="D30" s="611" t="str">
        <f>Translations!$B$211</f>
        <v>&lt; state what type of factor is being used for the different types of fuels/materials (e.g. defaults/ fuel specific etc) &gt;</v>
      </c>
    </row>
    <row r="31" spans="1:4" ht="31.9" customHeight="1" thickBot="1" x14ac:dyDescent="0.25">
      <c r="A31" s="161" t="str">
        <f>Translations!$B$212</f>
        <v>Changes to the Aircraft Operator during the reporting year:</v>
      </c>
      <c r="B31" s="915"/>
      <c r="C31" s="916"/>
      <c r="D31" s="110" t="str">
        <f>Translations!$B$102</f>
        <v>&lt; provide brief details of any changes that have occurred during the reporting year that materially affect the emissions being reported and the trend from year to year, and that have not already been disclosed above.  E.g. efficiency projects, production changes etc &gt;</v>
      </c>
    </row>
    <row r="32" spans="1:4" ht="9" customHeight="1" thickBot="1" x14ac:dyDescent="0.25">
      <c r="A32" s="620"/>
      <c r="B32" s="55"/>
      <c r="C32" s="55"/>
      <c r="D32" s="93"/>
    </row>
    <row r="33" spans="1:4" ht="14.25" customHeight="1" thickBot="1" x14ac:dyDescent="0.25">
      <c r="A33" s="754" t="str">
        <f>Translations!$B$103</f>
        <v>SITE VERIFICATION DETAILS</v>
      </c>
      <c r="B33" s="919"/>
      <c r="C33" s="755"/>
      <c r="D33" s="90"/>
    </row>
    <row r="34" spans="1:4" ht="34.15" customHeight="1" x14ac:dyDescent="0.2">
      <c r="A34" s="603" t="str">
        <f>Translations!$B$213</f>
        <v>Physical site visit carried out during the verification:</v>
      </c>
      <c r="B34" s="920"/>
      <c r="C34" s="921"/>
      <c r="D34" s="604" t="str">
        <f>Translations!$B$473</f>
        <v xml:space="preserve">Yes / No &lt; Noting the AVR definition of 'site' for aviation. If the site visit was waived under Article 33, please provide brief details below under justification as to why not. See section 3.2.7 Guidance Document III.&gt;
</v>
      </c>
    </row>
    <row r="35" spans="1:4" ht="94.5" customHeight="1" x14ac:dyDescent="0.2">
      <c r="A35" s="574" t="str">
        <f>Translations!$B$215</f>
        <v>Virtual site visit carried out during the verification:</v>
      </c>
      <c r="B35" s="922"/>
      <c r="C35" s="923"/>
      <c r="D35" s="368" t="str">
        <f>Translations!$B$216</f>
        <v>Yes/No &lt;If the site visit was carried out virtually because of force majeure or Article 34b reasons  and complete the section below on justification for carrying out virtual site visits under Article 34a (force majeure) or Article 34b&gt;.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v>
      </c>
    </row>
    <row r="36" spans="1:4" ht="28.5" customHeight="1" x14ac:dyDescent="0.2">
      <c r="A36" s="573" t="str">
        <f>Translations!$B$106</f>
        <v>Date(s) of visit(s):</v>
      </c>
      <c r="B36" s="897"/>
      <c r="C36" s="898"/>
      <c r="D36" s="604" t="str">
        <f>Translations!$B$474</f>
        <v>&lt;please fill in the box if the site is physically visited or if a virtual site visit has been carried out according to Article 34a AVR or Article 34b AVR. Enter N/A if no  visit was carried out at all&gt;</v>
      </c>
    </row>
    <row r="37" spans="1:4" ht="30.75" customHeight="1" x14ac:dyDescent="0.2">
      <c r="A37" s="573" t="str">
        <f>Translations!$B$218</f>
        <v>Number of days for site visit:</v>
      </c>
      <c r="B37" s="897"/>
      <c r="C37" s="898"/>
      <c r="D37" s="604" t="str">
        <f>Translations!$B$474</f>
        <v>&lt;please fill in the box if the site is physically visited or if a virtual site visit has been carried out according to Article 34a AVR or Article 34b AVR. Enter N/A if no  visit was carried out at all&gt;</v>
      </c>
    </row>
    <row r="38" spans="1:4" ht="38.25" x14ac:dyDescent="0.2">
      <c r="A38" s="573" t="str">
        <f>Translations!$B$219</f>
        <v>Name of EU ETS (lead) auditor(s) and technical experts undertaking site visit(s):</v>
      </c>
      <c r="B38" s="899"/>
      <c r="C38" s="900"/>
      <c r="D38" s="404" t="str">
        <f>Translations!$B$110</f>
        <v>&lt;Insert the name of the EU ETS lead auditor, the EU ETS auditor and technical expert involved in site visits</v>
      </c>
    </row>
    <row r="39" spans="1:4" ht="33.75" customHeight="1" x14ac:dyDescent="0.2">
      <c r="A39" s="573" t="str">
        <f>Translations!$B$475</f>
        <v>Article 33: Justification for not undertaking site visit:</v>
      </c>
      <c r="B39" s="897"/>
      <c r="C39" s="898"/>
      <c r="D39" s="604" t="str">
        <f>Translations!$B$221</f>
        <v>&lt;if a site visit was waived in accordance with Artilce 33 AVR, insert brief reasons why visit was not considered necessary&gt;</v>
      </c>
    </row>
    <row r="40" spans="1:4" ht="76.5" x14ac:dyDescent="0.2">
      <c r="A40" s="573" t="str">
        <f>Translations!$B$430</f>
        <v xml:space="preserve">AVR Article 34a: Justification for conducting a virtual site visit </v>
      </c>
      <c r="B40" s="897"/>
      <c r="C40" s="898"/>
      <c r="D40" s="604" t="str">
        <f>Translations!$B$431</f>
        <v>&lt; if a virtual site visit was carried out because of force majeure (Article 34a AVR), insert brief reasons why a virtual site visit was considered necessary. Please also specify the date on which approval of the CA was obtained for the virtual site visit. If a generic authorisation for virtual site visit was issued in accordance with Article 34a(4) of the AVR please specify this. If the virtual site visit was followed-up by a physical site visit, please include the reasons for doing so and give the data of the physical site visit and the corresponding reporting period. For more information please see section 4 of KGN II.5 on site visits.&gt;</v>
      </c>
    </row>
    <row r="41" spans="1:4" ht="38.25" x14ac:dyDescent="0.2">
      <c r="A41" s="601" t="str">
        <f>Translations!$B$476</f>
        <v>AVR Article 34a: Date of written approval from Competent Authority for a virtual site visit:</v>
      </c>
      <c r="B41" s="897"/>
      <c r="C41" s="898"/>
      <c r="D41" s="604" t="str">
        <f>Translations!$B$477</f>
        <v>&lt;If a virtual site visit is carried out because of force majeure in accordance with Article 34a AVR, the date of written Competent Authority approval for virtual site visit requirement is: &lt; insert date&gt;</v>
      </c>
    </row>
    <row r="42" spans="1:4" ht="38.25" x14ac:dyDescent="0.2">
      <c r="A42" s="601" t="str">
        <f>Translations!$B$432</f>
        <v>AVR Article 34b: Justification for conducting a virtual site visit</v>
      </c>
      <c r="B42" s="897"/>
      <c r="C42" s="898"/>
      <c r="D42" s="604" t="str">
        <f>Translations!$B$433</f>
        <v>&lt; if a virtual site visit was carried out in accordance with Article 34b AVR, insert brief reasons why a virtual site visit was considered necessary and confirmation that the verification was not carried out under any of the situations falling under Article 34b(3). For more information please see section 4 of KGN II.5 on site visits.&gt;</v>
      </c>
    </row>
    <row r="43" spans="1:4" ht="29.65" customHeight="1" x14ac:dyDescent="0.2">
      <c r="A43" s="601" t="str">
        <f>Translations!$B$434</f>
        <v>Date of last physical site visit and  corresponding reporting period</v>
      </c>
      <c r="B43" s="857"/>
      <c r="C43" s="858"/>
      <c r="D43" s="604" t="str">
        <f>Translations!$B$435</f>
        <v>&lt; If a virtual site visit is carried in accordance with Article 34a or 34b AVR, provide the date of last physical site visit carried out and the reporting period to which it related.&gt;</v>
      </c>
    </row>
    <row r="44" spans="1:4" ht="9" customHeight="1" thickBot="1" x14ac:dyDescent="0.25">
      <c r="A44" s="65"/>
      <c r="B44" s="66"/>
      <c r="C44" s="66"/>
      <c r="D44" s="406"/>
    </row>
    <row r="45" spans="1:4" ht="14.25" customHeight="1" thickBot="1" x14ac:dyDescent="0.25">
      <c r="A45" s="861" t="str">
        <f>Translations!$B$547</f>
        <v>COMPLIANCE WITH EU CORSIA RULES FOR CORSIA tCO2 DECLARED ABOVE</v>
      </c>
      <c r="B45" s="862"/>
      <c r="C45" s="863"/>
      <c r="D45" s="911" t="str">
        <f>Translations!$B$222</f>
        <v>Only brief answers are required here.  If more detail is needed  for a No response, add this to the relevant section of Annex 1 relating to findings on uncorrected non-compliances or non-conformities&gt;</v>
      </c>
    </row>
    <row r="46" spans="1:4" ht="19.149999999999999" customHeight="1" x14ac:dyDescent="0.2">
      <c r="A46" s="908" t="str">
        <f>Translations!$B$117</f>
        <v>Monitoring Plan requirements met:</v>
      </c>
      <c r="B46" s="917"/>
      <c r="C46" s="918"/>
      <c r="D46" s="912"/>
    </row>
    <row r="47" spans="1:4" ht="15" customHeight="1" x14ac:dyDescent="0.2">
      <c r="A47" s="741"/>
      <c r="B47" s="901" t="str">
        <f>Translations!$B$118</f>
        <v>If no, because.......</v>
      </c>
      <c r="C47" s="902"/>
      <c r="D47" s="405"/>
    </row>
    <row r="48" spans="1:4" ht="15" customHeight="1" x14ac:dyDescent="0.2">
      <c r="A48" s="741"/>
      <c r="B48" s="897"/>
      <c r="C48" s="898"/>
      <c r="D48" s="604" t="str">
        <f>Translations!$B$119</f>
        <v>&lt; insert reasons why the rule is not complied with&gt;</v>
      </c>
    </row>
    <row r="49" spans="1:4" ht="43.9" customHeight="1" x14ac:dyDescent="0.2">
      <c r="A49" s="741" t="str">
        <f>Translations!$B$548</f>
        <v>EU Regulation on M&amp;R met:</v>
      </c>
      <c r="B49" s="899"/>
      <c r="C49" s="900"/>
      <c r="D49" s="400" t="str">
        <f>Translations!$B$549</f>
        <v xml:space="preserve">Aircraft operators falling under the Delegated act pursuant to Article 28c of EU ETS Directive have to meet the MRR. Delegated act pursuant to Article 28c of EU ETS Directive also outlines which flights to report under CORSIA. Aircraft operators have to take  these requirements into account when assessing the completeness of flights. 
</v>
      </c>
    </row>
    <row r="50" spans="1:4" ht="14.65" customHeight="1" x14ac:dyDescent="0.2">
      <c r="A50" s="741"/>
      <c r="B50" s="901" t="str">
        <f>Translations!$B$118</f>
        <v>If no, because.......</v>
      </c>
      <c r="C50" s="902"/>
      <c r="D50" s="604"/>
    </row>
    <row r="51" spans="1:4" ht="18" customHeight="1" x14ac:dyDescent="0.2">
      <c r="A51" s="741"/>
      <c r="B51" s="897"/>
      <c r="C51" s="898"/>
      <c r="D51" s="604" t="str">
        <f>Translations!$B$119</f>
        <v>&lt; insert reasons why the rule is not complied with&gt;</v>
      </c>
    </row>
    <row r="52" spans="1:4" ht="43.9" customHeight="1" x14ac:dyDescent="0.2">
      <c r="A52" s="741" t="str">
        <f>Translations!$B$550</f>
        <v>Delegated act pursuant to Article 28c of EU ETS Directive met with respect to CORSIA eligible fuels</v>
      </c>
      <c r="B52" s="899"/>
      <c r="C52" s="900"/>
      <c r="D52" s="400" t="str">
        <f>Translations!$B$551</f>
        <v>&lt;Please report any inconsistencies or non-compliance that was identified when assessing whether the aircraft operator's evidence of monitoring and reporting CORSIA eligible fuels over the reporting period is in compliance with the Delegated Act pursuan to Article 28c of EU ETS Directive&gt;</v>
      </c>
    </row>
    <row r="53" spans="1:4" ht="14.65" customHeight="1" x14ac:dyDescent="0.2">
      <c r="A53" s="741"/>
      <c r="B53" s="901" t="str">
        <f>Translations!$B$118</f>
        <v>If no, because.......</v>
      </c>
      <c r="C53" s="902"/>
      <c r="D53" s="604"/>
    </row>
    <row r="54" spans="1:4" ht="15.75" customHeight="1" x14ac:dyDescent="0.2">
      <c r="A54" s="741"/>
      <c r="B54" s="897"/>
      <c r="C54" s="898"/>
      <c r="D54" s="604" t="str">
        <f>Translations!$B$119</f>
        <v>&lt; insert reasons why the rule is not complied with&gt;</v>
      </c>
    </row>
    <row r="55" spans="1:4" ht="16.149999999999999" customHeight="1" x14ac:dyDescent="0.2">
      <c r="A55" s="728" t="str">
        <f>Translations!$B$478</f>
        <v>Flight exemption criteria met:</v>
      </c>
      <c r="B55" s="899"/>
      <c r="C55" s="900"/>
      <c r="D55" s="604"/>
    </row>
    <row r="56" spans="1:4" ht="15" customHeight="1" x14ac:dyDescent="0.2">
      <c r="A56" s="728"/>
      <c r="B56" s="901" t="str">
        <f>Translations!$B$118</f>
        <v>If no, because.......</v>
      </c>
      <c r="C56" s="902"/>
      <c r="D56" s="604"/>
    </row>
    <row r="57" spans="1:4" ht="18.399999999999999" customHeight="1" x14ac:dyDescent="0.2">
      <c r="A57" s="728"/>
      <c r="B57" s="899"/>
      <c r="C57" s="900"/>
      <c r="D57" s="604" t="str">
        <f>Translations!$B$119</f>
        <v>&lt; insert reasons why the rule is not complied with&gt;</v>
      </c>
    </row>
    <row r="58" spans="1:4" ht="42.75" customHeight="1" x14ac:dyDescent="0.2">
      <c r="A58" s="939" t="str">
        <f>Translations!$B$479</f>
        <v>Confirmation that there is sufficient confidence in each CORSIA eligible fuel claim and that the reductions from their use is an accurate representation.</v>
      </c>
      <c r="B58" s="899"/>
      <c r="C58" s="900"/>
      <c r="D58" s="400" t="str">
        <f>Translations!$B$480</f>
        <v>&lt;Please confirm that  the claimed amount of reductions from the use of CORSIA eligible fuels is an accurate representation of reductions over the reporting period, as detemined by delegated act pursuant to Article 28c of EU ETS Directive and is supported by sufficient and appropriate internal and external evidence. If there are any inconsistencies, please state so and provide detail in Annex I&gt;</v>
      </c>
    </row>
    <row r="59" spans="1:4" ht="18" customHeight="1" x14ac:dyDescent="0.2">
      <c r="A59" s="940"/>
      <c r="B59" s="901" t="str">
        <f>Translations!$B$118</f>
        <v>If no, because.......</v>
      </c>
      <c r="C59" s="902"/>
      <c r="D59" s="604"/>
    </row>
    <row r="60" spans="1:4" ht="19.149999999999999" customHeight="1" x14ac:dyDescent="0.2">
      <c r="A60" s="941"/>
      <c r="B60" s="942"/>
      <c r="C60" s="943"/>
      <c r="D60" s="400" t="str">
        <f>Translations!$B$119</f>
        <v>&lt; insert reasons why the rule is not complied with&gt;</v>
      </c>
    </row>
    <row r="61" spans="1:4" ht="58.15" customHeight="1" x14ac:dyDescent="0.2">
      <c r="A61" s="939" t="str">
        <f>Translations!$B$481</f>
        <v>Confirmation that there is no double-claiming of the same batches of CORSIA eligible fuels</v>
      </c>
      <c r="B61" s="899"/>
      <c r="C61" s="900"/>
      <c r="D61" s="400" t="str">
        <f>Translations!$B$482</f>
        <v>&lt;Please confirm that the claimed batches of CORSIA eligible fuels have not been claimed by the aircraft operator under other voluntary or mandatory greenhouse gas schemes it has participated in during the relevant CORSIA period and the CORSIA period immediately preceding it&gt; &lt;Any inconsistency outside of this mandatory check should be included here for further consideration by the Member State (e.g. potential double claiming with another operator)&gt;</v>
      </c>
    </row>
    <row r="62" spans="1:4" ht="16.5" customHeight="1" x14ac:dyDescent="0.2">
      <c r="A62" s="940"/>
      <c r="B62" s="901" t="str">
        <f>Translations!$B$118</f>
        <v>If no, because.......</v>
      </c>
      <c r="C62" s="902"/>
      <c r="D62" s="611"/>
    </row>
    <row r="63" spans="1:4" ht="18.75" customHeight="1" x14ac:dyDescent="0.2">
      <c r="A63" s="941"/>
      <c r="B63" s="942"/>
      <c r="C63" s="943"/>
      <c r="D63" s="400" t="str">
        <f>Translations!$B$119</f>
        <v>&lt; insert reasons why the rule is not complied with&gt;</v>
      </c>
    </row>
    <row r="64" spans="1:4" ht="28.5" customHeight="1" x14ac:dyDescent="0.2">
      <c r="A64" s="913" t="str">
        <f>Translations!$B$483</f>
        <v>Confirmation that CORSIA eligible fuels claimed have been certified as such and that this is supported by sufficient internal and external evidence</v>
      </c>
      <c r="B64" s="899"/>
      <c r="C64" s="900"/>
      <c r="D64" s="400" t="str">
        <f>Translations!$B$484</f>
        <v>&lt;please confirm that CORSIA eligible fuels claimed have been certified as such and that this is supported by sufficient internal and external evidence&gt;</v>
      </c>
    </row>
    <row r="65" spans="1:4" ht="14.65" customHeight="1" x14ac:dyDescent="0.2">
      <c r="A65" s="913"/>
      <c r="B65" s="901" t="str">
        <f>Translations!$B$118</f>
        <v>If no, because.......</v>
      </c>
      <c r="C65" s="902"/>
      <c r="D65" s="101"/>
    </row>
    <row r="66" spans="1:4" ht="27" customHeight="1" thickBot="1" x14ac:dyDescent="0.25">
      <c r="A66" s="914"/>
      <c r="B66" s="937"/>
      <c r="C66" s="938"/>
      <c r="D66" s="400" t="str">
        <f>Translations!$B$485</f>
        <v>&lt;please insert reasons why the rule is not complied with&gt;</v>
      </c>
    </row>
    <row r="67" spans="1:4" ht="7.9" customHeight="1" thickBot="1" x14ac:dyDescent="0.25">
      <c r="A67" s="946"/>
      <c r="B67" s="946"/>
      <c r="C67" s="946"/>
      <c r="D67" s="611"/>
    </row>
    <row r="68" spans="1:4" ht="15" customHeight="1" thickBot="1" x14ac:dyDescent="0.25">
      <c r="A68" s="906" t="str">
        <f>Translations!$B$439</f>
        <v>COMPLIANCE WITH EU REGULATION ON A&amp;V</v>
      </c>
      <c r="B68" s="907"/>
      <c r="C68" s="907"/>
      <c r="D68" s="611"/>
    </row>
    <row r="69" spans="1:4" ht="17.649999999999999" customHeight="1" x14ac:dyDescent="0.2">
      <c r="A69" s="908" t="str">
        <f>Translations!$B$553</f>
        <v>Data verified in detail and back to source: 
(AVR Article 14 &amp; Article 16(2)(g))</v>
      </c>
      <c r="B69" s="909"/>
      <c r="C69" s="910"/>
    </row>
    <row r="70" spans="1:4" ht="15" customHeight="1" x14ac:dyDescent="0.2">
      <c r="A70" s="751"/>
      <c r="B70" s="901" t="str">
        <f>Translations!$B$118</f>
        <v>If no, because.......</v>
      </c>
      <c r="C70" s="902"/>
      <c r="D70" s="611"/>
    </row>
    <row r="71" spans="1:4" ht="30" customHeight="1" x14ac:dyDescent="0.2">
      <c r="A71" s="751"/>
      <c r="B71" s="897"/>
      <c r="C71" s="898"/>
      <c r="D71" s="101" t="str">
        <f>Translations!$B$125</f>
        <v>&lt; insert brief reasons why detailed data verification is not considered necessary and/or why data was not verified back to primary source data&gt;</v>
      </c>
    </row>
    <row r="72" spans="1:4" ht="14.65" customHeight="1" x14ac:dyDescent="0.2">
      <c r="A72" s="751"/>
      <c r="B72" s="901" t="str">
        <f>Translations!$B$441</f>
        <v>If yes, was this part of site verification….</v>
      </c>
      <c r="C72" s="902"/>
      <c r="D72" s="611"/>
    </row>
    <row r="73" spans="1:4" ht="13.5" customHeight="1" x14ac:dyDescent="0.2">
      <c r="A73" s="751"/>
      <c r="B73" s="897"/>
      <c r="C73" s="898"/>
      <c r="D73" s="90"/>
    </row>
    <row r="74" spans="1:4" ht="17.649999999999999" customHeight="1" x14ac:dyDescent="0.2">
      <c r="A74" s="741" t="str">
        <f>Translations!$B$554</f>
        <v>Control activities are documented, implemented, maintained and effective to mitigate the inherent risks:
(AVR Article 14(b))</v>
      </c>
      <c r="B74" s="899"/>
      <c r="C74" s="900"/>
      <c r="D74" s="611"/>
    </row>
    <row r="75" spans="1:4" ht="15.75" customHeight="1" x14ac:dyDescent="0.2">
      <c r="A75" s="741"/>
      <c r="B75" s="901" t="str">
        <f>Translations!$B$118</f>
        <v>If no, because.......</v>
      </c>
      <c r="C75" s="902"/>
      <c r="D75" s="611"/>
    </row>
    <row r="76" spans="1:4" ht="37.15" customHeight="1" x14ac:dyDescent="0.2">
      <c r="A76" s="741"/>
      <c r="B76" s="897"/>
      <c r="C76" s="898"/>
      <c r="D76" s="611" t="str">
        <f>Translations!$B$119</f>
        <v>&lt; insert reasons why the rule is not complied with&gt;</v>
      </c>
    </row>
    <row r="77" spans="1:4" ht="17.649999999999999" customHeight="1" x14ac:dyDescent="0.2">
      <c r="A77" s="741" t="str">
        <f>Translations!$B$555</f>
        <v>Procedures listed in monitoring plan are documented, implemented, maintained and effective to mitigate the inherent risks and control risks:
(AVR Article 14(c))</v>
      </c>
      <c r="B77" s="899"/>
      <c r="C77" s="900"/>
      <c r="D77" s="611"/>
    </row>
    <row r="78" spans="1:4" ht="19.5" customHeight="1" x14ac:dyDescent="0.2">
      <c r="A78" s="741"/>
      <c r="B78" s="901" t="str">
        <f>Translations!$B$118</f>
        <v>If no, because.......</v>
      </c>
      <c r="C78" s="902"/>
      <c r="D78" s="611"/>
    </row>
    <row r="79" spans="1:4" ht="47.65" customHeight="1" x14ac:dyDescent="0.2">
      <c r="A79" s="741"/>
      <c r="B79" s="897"/>
      <c r="C79" s="898"/>
      <c r="D79" s="611" t="str">
        <f>Translations!$B$119</f>
        <v>&lt; insert reasons why the rule is not complied with&gt;</v>
      </c>
    </row>
    <row r="80" spans="1:4" ht="16.149999999999999" customHeight="1" x14ac:dyDescent="0.2">
      <c r="A80" s="741" t="str">
        <f>Translations!$B$556</f>
        <v>Data verification:
(AVR Article 16 (1),(2g),(2i))</v>
      </c>
      <c r="B80" s="878"/>
      <c r="C80" s="879"/>
      <c r="D80" s="611" t="str">
        <f>Translations!$B$227</f>
        <v>&lt;data verification completed as required&gt;</v>
      </c>
    </row>
    <row r="81" spans="1:4" ht="17.649999999999999" customHeight="1" x14ac:dyDescent="0.2">
      <c r="A81" s="741"/>
      <c r="B81" s="901" t="str">
        <f>Translations!$B$118</f>
        <v>If no, because.......</v>
      </c>
      <c r="C81" s="902"/>
      <c r="D81" s="611"/>
    </row>
    <row r="82" spans="1:4" ht="18.399999999999999" customHeight="1" x14ac:dyDescent="0.2">
      <c r="A82" s="741"/>
      <c r="B82" s="944"/>
      <c r="C82" s="945"/>
      <c r="D82" s="611" t="str">
        <f>Translations!$B$119</f>
        <v>&lt; insert reasons why the rule is not complied with&gt;</v>
      </c>
    </row>
    <row r="83" spans="1:4" s="102" customFormat="1" ht="16.5" customHeight="1" x14ac:dyDescent="0.2">
      <c r="A83" s="741" t="str">
        <f>Translations!$B$557</f>
        <v>Completeness of flights/data when compared to air traffic data e.g. Eurocontrol:
(AVR Article 16(2)(d))</v>
      </c>
      <c r="B83" s="878"/>
      <c r="C83" s="879"/>
      <c r="D83" s="611"/>
    </row>
    <row r="84" spans="1:4" s="102" customFormat="1" ht="20.65" customHeight="1" x14ac:dyDescent="0.2">
      <c r="A84" s="741"/>
      <c r="B84" s="901" t="str">
        <f>Translations!$B$118</f>
        <v>If no, because.......</v>
      </c>
      <c r="C84" s="902"/>
      <c r="D84" s="173"/>
    </row>
    <row r="85" spans="1:4" ht="22.5" customHeight="1" x14ac:dyDescent="0.2">
      <c r="A85" s="741"/>
      <c r="B85" s="897"/>
      <c r="C85" s="898"/>
      <c r="D85" s="611" t="str">
        <f>Translations!$B$229</f>
        <v>&lt; insert reasons why data is not complete or comparable&gt;</v>
      </c>
    </row>
    <row r="86" spans="1:4" s="102" customFormat="1" ht="18" customHeight="1" x14ac:dyDescent="0.2">
      <c r="A86" s="741" t="str">
        <f>Translations!$B$558</f>
        <v>Consistency between reported data and 'mass &amp; balance' documentation:
(AVR Article 16(2)(e))</v>
      </c>
      <c r="B86" s="899"/>
      <c r="C86" s="900"/>
      <c r="D86" s="611"/>
    </row>
    <row r="87" spans="1:4" s="102" customFormat="1" ht="17.649999999999999" customHeight="1" x14ac:dyDescent="0.2">
      <c r="A87" s="741"/>
      <c r="B87" s="901" t="str">
        <f>Translations!$B$118</f>
        <v>If no, because.......</v>
      </c>
      <c r="C87" s="902"/>
      <c r="D87" s="173"/>
    </row>
    <row r="88" spans="1:4" ht="19.899999999999999" customHeight="1" x14ac:dyDescent="0.2">
      <c r="A88" s="741"/>
      <c r="B88" s="897"/>
      <c r="C88" s="898"/>
      <c r="D88" s="611" t="str">
        <f>Translations!$B$231</f>
        <v>&lt; insert reasons why data is not consistent&gt;</v>
      </c>
    </row>
    <row r="89" spans="1:4" s="102" customFormat="1" ht="18" customHeight="1" x14ac:dyDescent="0.2">
      <c r="A89" s="741" t="str">
        <f>Translations!$B$559</f>
        <v>Consistency between aggregate fuel consumption and fuel purchase/supply data:
(AVR Article 16(2)(f))</v>
      </c>
      <c r="B89" s="899"/>
      <c r="C89" s="900"/>
      <c r="D89" s="611"/>
    </row>
    <row r="90" spans="1:4" s="102" customFormat="1" ht="16.5" customHeight="1" x14ac:dyDescent="0.2">
      <c r="A90" s="741"/>
      <c r="B90" s="901" t="str">
        <f>Translations!$B$118</f>
        <v>If no, because.......</v>
      </c>
      <c r="C90" s="902"/>
      <c r="D90" s="611"/>
    </row>
    <row r="91" spans="1:4" ht="22.9" customHeight="1" x14ac:dyDescent="0.2">
      <c r="A91" s="741"/>
      <c r="B91" s="897"/>
      <c r="C91" s="898"/>
      <c r="D91" s="611" t="str">
        <f>Translations!$B$231</f>
        <v>&lt; insert reasons why data is not consistent&gt;</v>
      </c>
    </row>
    <row r="92" spans="1:4" ht="17.649999999999999" customHeight="1" x14ac:dyDescent="0.2">
      <c r="A92" s="741" t="str">
        <f>Translations!$B$560</f>
        <v>Correct application of monitoring methodology:
(AVR Article 17)</v>
      </c>
      <c r="B92" s="899"/>
      <c r="C92" s="900"/>
      <c r="D92" s="611"/>
    </row>
    <row r="93" spans="1:4" ht="16.149999999999999" customHeight="1" x14ac:dyDescent="0.2">
      <c r="A93" s="741"/>
      <c r="B93" s="901" t="str">
        <f>Translations!$B$118</f>
        <v>If no, because.......</v>
      </c>
      <c r="C93" s="902"/>
      <c r="D93" s="156"/>
    </row>
    <row r="94" spans="1:4" ht="19.5" customHeight="1" x14ac:dyDescent="0.2">
      <c r="A94" s="741"/>
      <c r="B94" s="897"/>
      <c r="C94" s="898"/>
      <c r="D94" s="611" t="str">
        <f>Translations!$B$119</f>
        <v>&lt; insert reasons why the rule is not complied with&gt;</v>
      </c>
    </row>
    <row r="95" spans="1:4" ht="17.649999999999999" customHeight="1" x14ac:dyDescent="0.2">
      <c r="A95" s="905" t="str">
        <f>Translations!$B$561</f>
        <v>Verification of methods applied for missing data:
(AVR Article 18)</v>
      </c>
      <c r="B95" s="899"/>
      <c r="C95" s="900"/>
      <c r="D95" s="92"/>
    </row>
    <row r="96" spans="1:4" ht="16.5" customHeight="1" x14ac:dyDescent="0.2">
      <c r="A96" s="905"/>
      <c r="B96" s="901" t="str">
        <f>Translations!$B$118</f>
        <v>If no, because.......</v>
      </c>
      <c r="C96" s="902"/>
      <c r="D96" s="156"/>
    </row>
    <row r="97" spans="1:4" ht="30" customHeight="1" x14ac:dyDescent="0.2">
      <c r="A97" s="905"/>
      <c r="B97" s="897"/>
      <c r="C97" s="898"/>
      <c r="D97" s="611" t="str">
        <f>Translations!$B$233</f>
        <v>&lt; insert reasons why the emissions report is not complete and state whether there are data gaps that have used an alternate methodology or simplified approach&gt;</v>
      </c>
    </row>
    <row r="98" spans="1:4" ht="17.649999999999999" customHeight="1" x14ac:dyDescent="0.2">
      <c r="A98" s="741" t="str">
        <f>Translations!$B$562</f>
        <v>Uncertainty assessment:
(AVR Article 19)</v>
      </c>
      <c r="B98" s="899"/>
      <c r="C98" s="900"/>
      <c r="D98" s="174" t="str">
        <f>Translations!$B$563</f>
        <v xml:space="preserve">&lt; confirmation of valid uncertainty assessments&gt; </v>
      </c>
    </row>
    <row r="99" spans="1:4" ht="16.149999999999999" customHeight="1" x14ac:dyDescent="0.2">
      <c r="A99" s="741"/>
      <c r="B99" s="901" t="str">
        <f>Translations!$B$118</f>
        <v>If no, because.......</v>
      </c>
      <c r="C99" s="902"/>
      <c r="D99" s="156"/>
    </row>
    <row r="100" spans="1:4" ht="19.899999999999999" customHeight="1" x14ac:dyDescent="0.2">
      <c r="A100" s="741"/>
      <c r="B100" s="897"/>
      <c r="C100" s="898"/>
      <c r="D100" s="611" t="str">
        <f>Translations!$B$119</f>
        <v>&lt; insert reasons why the rule is not complied with&gt;</v>
      </c>
    </row>
    <row r="101" spans="1:4" ht="17.649999999999999" customHeight="1" x14ac:dyDescent="0.2">
      <c r="A101" s="741" t="str">
        <f>Translations!$B$137</f>
        <v>Competent Authority (Annex 2) guidance on M&amp;R met:</v>
      </c>
      <c r="B101" s="899"/>
      <c r="C101" s="900"/>
      <c r="D101" s="611"/>
    </row>
    <row r="102" spans="1:4" ht="16.5" customHeight="1" x14ac:dyDescent="0.2">
      <c r="A102" s="741"/>
      <c r="B102" s="901" t="str">
        <f>Translations!$B$118</f>
        <v>If no, because.......</v>
      </c>
      <c r="C102" s="902"/>
      <c r="D102" s="156"/>
    </row>
    <row r="103" spans="1:4" ht="17.649999999999999" customHeight="1" x14ac:dyDescent="0.2">
      <c r="A103" s="741"/>
      <c r="B103" s="897"/>
      <c r="C103" s="898"/>
      <c r="D103" s="611" t="str">
        <f>Translations!$B$119</f>
        <v>&lt; insert reasons why the rule is not complied with&gt;</v>
      </c>
    </row>
    <row r="104" spans="1:4" ht="30" customHeight="1" x14ac:dyDescent="0.2">
      <c r="A104" s="573" t="str">
        <f>Translations!$B$138</f>
        <v>Previous year Non-Conformity(ies) corrected:</v>
      </c>
      <c r="B104" s="878"/>
      <c r="C104" s="879"/>
      <c r="D104" s="611"/>
    </row>
    <row r="105" spans="1:4" s="61" customFormat="1" ht="51.75" thickBot="1" x14ac:dyDescent="0.25">
      <c r="A105" s="103" t="str">
        <f>Translations!$B$236</f>
        <v>Changes etc identified and not reported to the Competent Authority/included in updated MP:</v>
      </c>
      <c r="B105" s="890"/>
      <c r="C105" s="885"/>
      <c r="D105" s="611" t="str">
        <f>Translations!$B$498</f>
        <v>&lt; please provide, in Annex 3, a brief summary of key conditions applied, changes, clarifications or variations approved by the Competent Authority and NOT included within a re-issued monitoring plan at the time of completion of the verification;  or additional changes identified by the verifier and not reported before the relevant year end&gt;</v>
      </c>
    </row>
    <row r="106" spans="1:4" ht="9" customHeight="1" thickBot="1" x14ac:dyDescent="0.25">
      <c r="A106" s="620"/>
      <c r="B106" s="55"/>
      <c r="C106" s="55"/>
      <c r="D106" s="90"/>
    </row>
    <row r="107" spans="1:4" ht="15" customHeight="1" thickBot="1" x14ac:dyDescent="0.25">
      <c r="A107" s="725" t="str">
        <f>Translations!$B$141</f>
        <v>COMPLIANCE WITH THE MONITORING AND REPORTING PRINCIPLES</v>
      </c>
      <c r="B107" s="893"/>
      <c r="C107" s="726"/>
      <c r="D107" s="90"/>
    </row>
    <row r="108" spans="1:4" ht="46.15" customHeight="1" x14ac:dyDescent="0.2">
      <c r="A108" s="877" t="str">
        <f>Translations!$B$142</f>
        <v>Accuracy:</v>
      </c>
      <c r="B108" s="895"/>
      <c r="C108" s="896"/>
      <c r="D108" s="611" t="str">
        <f>Translations!$B$143</f>
        <v>&lt; only brief comments are required in this section   NOTE - it is recognised that some principles are aspirational and it may not be possible to confirm absolute 'compliance'.  In addition, some principles are reliant upon others being met before 'compliance' can be 'confirmed'.&gt;</v>
      </c>
    </row>
    <row r="109" spans="1:4" ht="14.65" customHeight="1" x14ac:dyDescent="0.2">
      <c r="A109" s="877"/>
      <c r="B109" s="880" t="str">
        <f>Translations!$B$118</f>
        <v>If no, because.......</v>
      </c>
      <c r="C109" s="881"/>
      <c r="D109" s="156"/>
    </row>
    <row r="110" spans="1:4" ht="14.65" customHeight="1" x14ac:dyDescent="0.2">
      <c r="A110" s="727"/>
      <c r="B110" s="868"/>
      <c r="C110" s="869"/>
      <c r="D110" s="611" t="str">
        <f>Translations!$B$146</f>
        <v>&lt; insert reasons why the principle is not complied with</v>
      </c>
    </row>
    <row r="111" spans="1:4" ht="14.65" customHeight="1" x14ac:dyDescent="0.2">
      <c r="A111" s="876" t="str">
        <f>Translations!$B$144</f>
        <v>Completeness:</v>
      </c>
      <c r="B111" s="878"/>
      <c r="C111" s="879"/>
      <c r="D111" s="611"/>
    </row>
    <row r="112" spans="1:4" ht="15" customHeight="1" x14ac:dyDescent="0.2">
      <c r="A112" s="877"/>
      <c r="B112" s="880" t="str">
        <f>Translations!$B$118</f>
        <v>If no, because.......</v>
      </c>
      <c r="C112" s="881"/>
      <c r="D112" s="156"/>
    </row>
    <row r="113" spans="1:4" ht="14.65" customHeight="1" x14ac:dyDescent="0.2">
      <c r="A113" s="727"/>
      <c r="B113" s="868"/>
      <c r="C113" s="869"/>
      <c r="D113" s="611" t="str">
        <f>Translations!$B$146</f>
        <v>&lt; insert reasons why the principle is not complied with</v>
      </c>
    </row>
    <row r="114" spans="1:4" ht="13.5" customHeight="1" x14ac:dyDescent="0.2">
      <c r="A114" s="876" t="str">
        <f>Translations!$B$145</f>
        <v>Consistency:</v>
      </c>
      <c r="B114" s="878"/>
      <c r="C114" s="879"/>
      <c r="D114" s="611"/>
    </row>
    <row r="115" spans="1:4" ht="16.149999999999999" customHeight="1" x14ac:dyDescent="0.2">
      <c r="A115" s="877"/>
      <c r="B115" s="880" t="str">
        <f>Translations!$B$118</f>
        <v>If no, because.......</v>
      </c>
      <c r="C115" s="881"/>
      <c r="D115" s="611"/>
    </row>
    <row r="116" spans="1:4" ht="14.65" customHeight="1" x14ac:dyDescent="0.2">
      <c r="A116" s="727"/>
      <c r="B116" s="868"/>
      <c r="C116" s="869"/>
      <c r="D116" s="611" t="str">
        <f>Translations!$B$146</f>
        <v>&lt; insert reasons why the principle is not complied with</v>
      </c>
    </row>
    <row r="117" spans="1:4" s="61" customFormat="1" x14ac:dyDescent="0.2">
      <c r="A117" s="876" t="str">
        <f>Translations!$B$147</f>
        <v>Comparability over time:</v>
      </c>
      <c r="B117" s="903"/>
      <c r="C117" s="904"/>
      <c r="D117" s="157"/>
    </row>
    <row r="118" spans="1:4" ht="40.5" customHeight="1" x14ac:dyDescent="0.2">
      <c r="A118" s="877"/>
      <c r="B118" s="868"/>
      <c r="C118" s="869"/>
      <c r="D118" s="611" t="str">
        <f>Translations!$B$148</f>
        <v>&lt;provide brief comments on whether there have been significant changes to the monitoring methodology such that the current reported emissions cannot be compared to previous periods. For example, changes from calculation to measurement based methodologies, introduction or removal of source streams.&gt;</v>
      </c>
    </row>
    <row r="119" spans="1:4" s="96" customFormat="1" ht="19.5" customHeight="1" x14ac:dyDescent="0.2">
      <c r="A119" s="877"/>
      <c r="B119" s="880" t="str">
        <f>Translations!$B$118</f>
        <v>If no, because.......</v>
      </c>
      <c r="C119" s="881"/>
      <c r="D119" s="611"/>
    </row>
    <row r="120" spans="1:4" ht="14.65" customHeight="1" x14ac:dyDescent="0.2">
      <c r="A120" s="727"/>
      <c r="B120" s="868"/>
      <c r="C120" s="869"/>
      <c r="D120" s="611" t="str">
        <f>Translations!$B$146</f>
        <v>&lt; insert reasons why the principle is not complied with</v>
      </c>
    </row>
    <row r="121" spans="1:4" ht="14.65" customHeight="1" x14ac:dyDescent="0.2">
      <c r="A121" s="876" t="str">
        <f>Translations!$B$149</f>
        <v>Transparency:</v>
      </c>
      <c r="B121" s="878"/>
      <c r="C121" s="879"/>
    </row>
    <row r="122" spans="1:4" ht="16.5" customHeight="1" x14ac:dyDescent="0.2">
      <c r="A122" s="877"/>
      <c r="B122" s="880" t="str">
        <f>Translations!$B$118</f>
        <v>If no, because.......</v>
      </c>
      <c r="C122" s="881"/>
      <c r="D122" s="611"/>
    </row>
    <row r="123" spans="1:4" ht="14.65" customHeight="1" x14ac:dyDescent="0.2">
      <c r="A123" s="727"/>
      <c r="B123" s="868"/>
      <c r="C123" s="869"/>
      <c r="D123" s="611" t="str">
        <f>Translations!$B$146</f>
        <v>&lt; insert reasons why the principle is not complied with</v>
      </c>
    </row>
    <row r="124" spans="1:4" s="61" customFormat="1" ht="16.5" customHeight="1" x14ac:dyDescent="0.2">
      <c r="A124" s="728" t="str">
        <f>Translations!$B$150</f>
        <v>Integrity of methodology:</v>
      </c>
      <c r="B124" s="878"/>
      <c r="C124" s="879"/>
      <c r="D124" s="108"/>
    </row>
    <row r="125" spans="1:4" ht="16.5" customHeight="1" x14ac:dyDescent="0.2">
      <c r="A125" s="728"/>
      <c r="B125" s="880" t="str">
        <f>Translations!$B$118</f>
        <v>If no, because.......</v>
      </c>
      <c r="C125" s="881"/>
      <c r="D125" s="611"/>
    </row>
    <row r="126" spans="1:4" ht="14.65" customHeight="1" x14ac:dyDescent="0.2">
      <c r="A126" s="728"/>
      <c r="B126" s="868"/>
      <c r="C126" s="869"/>
      <c r="D126" s="611" t="str">
        <f>Translations!$B$146</f>
        <v>&lt; insert reasons why the principle is not complied with</v>
      </c>
    </row>
    <row r="127" spans="1:4" s="105" customFormat="1" ht="16.899999999999999" customHeight="1" thickBot="1" x14ac:dyDescent="0.25">
      <c r="A127" s="104" t="str">
        <f>Translations!$B$151</f>
        <v>Continuous improvement:</v>
      </c>
      <c r="B127" s="890"/>
      <c r="C127" s="885"/>
      <c r="D127" s="611" t="str">
        <f>Translations!$B$152</f>
        <v>&lt;please outline in Annex 1 any key points of performance improvement identified or state here why non-applicable&gt;</v>
      </c>
    </row>
    <row r="128" spans="1:4" ht="10.5" customHeight="1" thickBot="1" x14ac:dyDescent="0.25">
      <c r="A128" s="65"/>
      <c r="B128" s="635"/>
      <c r="C128" s="635"/>
      <c r="D128" s="90"/>
    </row>
    <row r="129" spans="1:4" ht="15" customHeight="1" thickBot="1" x14ac:dyDescent="0.25">
      <c r="A129" s="861" t="str">
        <f>Translations!$B$153</f>
        <v>OPINION</v>
      </c>
      <c r="B129" s="862"/>
      <c r="C129" s="863"/>
      <c r="D129" s="162" t="str">
        <f>Translations!$B$564</f>
        <v>Delete the Opinion Template text lines in this OPTION that are NOT applicable - THE OPINION TEXT SELECTED APPLIES WHERE ONLY CORSIA IS REPORTED</v>
      </c>
    </row>
    <row r="130" spans="1:4" ht="66.75" customHeight="1" x14ac:dyDescent="0.2">
      <c r="A130" s="603" t="str">
        <f>Translations!$B$155</f>
        <v xml:space="preserve">OPINION - verified as satisfactory: </v>
      </c>
      <c r="B130" s="864" t="str">
        <f>Translations!$B$565</f>
        <v>We have conducted a verification of the greenhouse gas data reported by the above Aircraft Operator in its Annual Emissions Report as presented above for the CORSIA. On the basis of the verification work undertaken (see Annex 2) these data are fairly stated.</v>
      </c>
      <c r="C130" s="865"/>
      <c r="D130" s="611" t="str">
        <f>Translations!$B$566</f>
        <v>&lt; Either this opinion text if there is no problem and there are no specific comments to be made in relation to things that might affect data quality or the interpretation of the opinion by a user for CORSIA.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v>
      </c>
    </row>
    <row r="131" spans="1:4" ht="30.4" customHeight="1" x14ac:dyDescent="0.2">
      <c r="A131" s="739" t="str">
        <f>Translations!$B$159</f>
        <v xml:space="preserve">OPINION - verified with comments: </v>
      </c>
      <c r="B131" s="866" t="str">
        <f>Translations!$B$567</f>
        <v xml:space="preserve">We have conducted a verification of the greenhouse gas data reported by the above Aircraft Operator in its Annual Emissions Report as presented above for the CORSIA.   On the basis of the verification work undertaken (see Annex 2) these data are fairly stated, with the exception of: </v>
      </c>
      <c r="C131" s="867"/>
      <c r="D131" s="611" t="str">
        <f>Translations!$B$568</f>
        <v>&lt; OR this opinion text if the opinion is qualified with comments for the user of the opinion in relation to CORSIA reporting. 
Please provide brief details of any exceptions that might affect the data and therefore qualify the opinion.</v>
      </c>
    </row>
    <row r="132" spans="1:4" ht="28.5" customHeight="1" x14ac:dyDescent="0.2">
      <c r="A132" s="740"/>
      <c r="B132" s="868"/>
      <c r="C132" s="869"/>
      <c r="D132" s="611" t="str">
        <f>Translations!$B$513</f>
        <v>‌NOTE - only a positive form of words is acceptable for a verified opinion - DO NOT CHANGE THE FORM OF WORDS IN THESE OPINION TEXTS - AMEND THE REPORT TYPE AND ADD DETAIL OR ADD COMMENTS WHERE REQUESTED</v>
      </c>
    </row>
    <row r="133" spans="1:4" ht="12.75" customHeight="1" x14ac:dyDescent="0.2">
      <c r="A133" s="874" t="str">
        <f>Translations!$B$163</f>
        <v>Comments which qualify the opinion:</v>
      </c>
      <c r="B133" s="859" t="s">
        <v>1</v>
      </c>
      <c r="C133" s="860"/>
      <c r="D133" s="756" t="str">
        <f>Translations!$B$514</f>
        <v xml:space="preserve">&lt;Note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v>
      </c>
    </row>
    <row r="134" spans="1:4" ht="12.75" customHeight="1" x14ac:dyDescent="0.2">
      <c r="A134" s="874"/>
      <c r="B134" s="859" t="s">
        <v>2</v>
      </c>
      <c r="C134" s="860" t="s">
        <v>2</v>
      </c>
      <c r="D134" s="756"/>
    </row>
    <row r="135" spans="1:4" ht="12.75" customHeight="1" x14ac:dyDescent="0.2">
      <c r="A135" s="874"/>
      <c r="B135" s="859" t="s">
        <v>3</v>
      </c>
      <c r="C135" s="860" t="s">
        <v>3</v>
      </c>
      <c r="D135" s="756"/>
    </row>
    <row r="136" spans="1:4" ht="12.75" customHeight="1" x14ac:dyDescent="0.2">
      <c r="A136" s="874"/>
      <c r="B136" s="859"/>
      <c r="C136" s="860"/>
      <c r="D136" s="756"/>
    </row>
    <row r="137" spans="1:4" ht="12.75" customHeight="1" x14ac:dyDescent="0.2">
      <c r="A137" s="874"/>
      <c r="B137" s="859"/>
      <c r="C137" s="860"/>
      <c r="D137" s="756" t="str">
        <f>Translations!$B$165</f>
        <v>&lt;insert comments in relation to any exceptions that have been noted that might/ do affect the verification and therefore which caveat the opinion. Please number each comment separately.&gt;</v>
      </c>
    </row>
    <row r="138" spans="1:4" ht="12.75" customHeight="1" x14ac:dyDescent="0.2">
      <c r="A138" s="874"/>
      <c r="B138" s="859"/>
      <c r="C138" s="860"/>
      <c r="D138" s="756"/>
    </row>
    <row r="139" spans="1:4" ht="12.75" customHeight="1" x14ac:dyDescent="0.2">
      <c r="A139" s="874"/>
      <c r="B139" s="859"/>
      <c r="C139" s="860"/>
      <c r="D139" s="576"/>
    </row>
    <row r="140" spans="1:4" ht="12.75" customHeight="1" x14ac:dyDescent="0.2">
      <c r="A140" s="874"/>
      <c r="B140" s="859"/>
      <c r="C140" s="860"/>
      <c r="D140" s="51"/>
    </row>
    <row r="141" spans="1:4" ht="12.75" customHeight="1" x14ac:dyDescent="0.2">
      <c r="A141" s="874"/>
      <c r="B141" s="859"/>
      <c r="C141" s="860"/>
      <c r="D141" s="51"/>
    </row>
    <row r="142" spans="1:4" ht="12.75" customHeight="1" x14ac:dyDescent="0.2">
      <c r="A142" s="875"/>
      <c r="B142" s="859"/>
      <c r="C142" s="860"/>
      <c r="D142" s="616"/>
    </row>
    <row r="143" spans="1:4" ht="53.65" customHeight="1" x14ac:dyDescent="0.2">
      <c r="A143" s="733" t="str">
        <f>Translations!$B$166</f>
        <v xml:space="preserve">OPINION - not verified: </v>
      </c>
      <c r="B143" s="870" t="str">
        <f>Translations!$B$569</f>
        <v>We have conducted a verification of the greenhouse gas data reported by the above Aircraft Operator in its Annual Emissions Report as presented above for the CORSIA.  On the basis of the work undertaken (see Annex 2) these data CANNOT be verified due to - &lt;select/delete as appropriate&gt;</v>
      </c>
      <c r="C143" s="871"/>
      <c r="D143" s="576" t="str">
        <f>Translations!$B$516</f>
        <v>&lt;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 These issues (material misstatements, non-conformities or non-compliance) should be specifically identified, as material items, in Annex 1, along with non-material concerns remaining at the point of final verification)</v>
      </c>
    </row>
    <row r="144" spans="1:4" ht="12.75" customHeight="1" x14ac:dyDescent="0.2">
      <c r="A144" s="734"/>
      <c r="B144" s="872" t="str">
        <f>Translations!$B$247</f>
        <v>- uncorrected material mis-statement (individual or in aggregate)</v>
      </c>
      <c r="C144" s="873"/>
      <c r="D144" s="616" t="str">
        <f>Translations!$B$173</f>
        <v>&lt;select the appropriate reasons from the list provided or add a reason if relevant&gt;</v>
      </c>
    </row>
    <row r="145" spans="1:4" ht="12.75" customHeight="1" x14ac:dyDescent="0.2">
      <c r="A145" s="734"/>
      <c r="B145" s="872" t="str">
        <f>Translations!$B$170</f>
        <v>- uncorrected material non-conformity (individual or in aggregate)</v>
      </c>
      <c r="C145" s="873"/>
      <c r="D145" s="616"/>
    </row>
    <row r="146" spans="1:4" ht="12.75" customHeight="1" x14ac:dyDescent="0.2">
      <c r="A146" s="734"/>
      <c r="B146" s="872" t="str">
        <f>Translations!$B$171</f>
        <v>- limitations in the data or information made available for verification</v>
      </c>
      <c r="C146" s="873"/>
      <c r="D146" s="616"/>
    </row>
    <row r="147" spans="1:4" ht="12.75" customHeight="1" x14ac:dyDescent="0.2">
      <c r="A147" s="734"/>
      <c r="B147" s="872" t="str">
        <f>Translations!$B$172</f>
        <v>- limitations of scope due to lack of clarity &amp; or scope of the approved monitoring plan</v>
      </c>
      <c r="C147" s="873"/>
      <c r="D147" s="156"/>
    </row>
    <row r="148" spans="1:4" ht="12.75" customHeight="1" x14ac:dyDescent="0.2">
      <c r="A148" s="734"/>
      <c r="B148" s="872" t="str">
        <f>Translations!$B$174</f>
        <v>- the monitoring plan is not approved by the competent authority</v>
      </c>
      <c r="C148" s="873"/>
      <c r="D148" s="156"/>
    </row>
    <row r="149" spans="1:4" ht="10.5" customHeight="1" thickBot="1" x14ac:dyDescent="0.25">
      <c r="A149" s="65"/>
      <c r="B149" s="635"/>
      <c r="C149" s="635"/>
      <c r="D149" s="90"/>
    </row>
    <row r="150" spans="1:4" ht="13.5" thickBot="1" x14ac:dyDescent="0.25">
      <c r="A150" s="725" t="str">
        <f>Translations!$B$175</f>
        <v>VERIFICATION TEAM</v>
      </c>
      <c r="B150" s="893"/>
      <c r="C150" s="726"/>
      <c r="D150" s="90"/>
    </row>
    <row r="151" spans="1:4" x14ac:dyDescent="0.2">
      <c r="A151" s="160" t="str">
        <f>Translations!$B$176</f>
        <v>Lead EU ETS Auditor:</v>
      </c>
      <c r="B151" s="894"/>
      <c r="C151" s="865"/>
      <c r="D151" s="101" t="str">
        <f>Translations!$B$177</f>
        <v>&lt;insert name</v>
      </c>
    </row>
    <row r="152" spans="1:4" x14ac:dyDescent="0.2">
      <c r="A152" s="575" t="str">
        <f>Translations!$B$178</f>
        <v>EU ETS Auditor(s):</v>
      </c>
      <c r="B152" s="891"/>
      <c r="C152" s="892"/>
      <c r="D152" s="101" t="str">
        <f>Translations!$B$177</f>
        <v>&lt;insert name</v>
      </c>
    </row>
    <row r="153" spans="1:4" ht="25.5" x14ac:dyDescent="0.2">
      <c r="A153" s="575" t="str">
        <f>Translations!$B$179</f>
        <v>Technical Expert(s) (EU ETS Auditor):</v>
      </c>
      <c r="B153" s="891"/>
      <c r="C153" s="892"/>
      <c r="D153" s="101" t="str">
        <f>Translations!$B$177</f>
        <v>&lt;insert name</v>
      </c>
    </row>
    <row r="154" spans="1:4" x14ac:dyDescent="0.2">
      <c r="A154" s="575" t="str">
        <f>Translations!$B$180</f>
        <v>Independent Reviewer:</v>
      </c>
      <c r="B154" s="891"/>
      <c r="C154" s="892"/>
      <c r="D154" s="101" t="str">
        <f>Translations!$B$177</f>
        <v>&lt;insert name</v>
      </c>
    </row>
    <row r="155" spans="1:4" ht="26.25" thickBot="1" x14ac:dyDescent="0.25">
      <c r="A155" s="161" t="str">
        <f>Translations!$B$181</f>
        <v>Technical Expert(s) (Independent Review):</v>
      </c>
      <c r="B155" s="884"/>
      <c r="C155" s="885"/>
      <c r="D155" s="101" t="str">
        <f>Translations!$B$177</f>
        <v>&lt;insert name</v>
      </c>
    </row>
    <row r="156" spans="1:4" ht="13.5" thickBot="1" x14ac:dyDescent="0.25">
      <c r="A156" s="620"/>
      <c r="B156" s="55"/>
      <c r="C156" s="55"/>
      <c r="D156" s="90"/>
    </row>
    <row r="157" spans="1:4" x14ac:dyDescent="0.2">
      <c r="A157" s="160" t="str">
        <f>CONCATENATE(Translations!$B$182,$B$136,":")</f>
        <v>Signed on behalf of:</v>
      </c>
      <c r="B157" s="886"/>
      <c r="C157" s="887"/>
      <c r="D157" s="611" t="str">
        <f>Translations!$B$183</f>
        <v>&lt;insert authorised signature here</v>
      </c>
    </row>
    <row r="158" spans="1:4" ht="51" x14ac:dyDescent="0.2">
      <c r="A158" s="575" t="str">
        <f>Translations!$B$248</f>
        <v>Name of authorised signatory :</v>
      </c>
      <c r="B158" s="888"/>
      <c r="C158" s="889"/>
      <c r="D158" s="611" t="str">
        <f>Translations!$B$185</f>
        <v>IMPORTANT NOTE : In expressing the opinion and signing here, you are attesting with reasonable assurance to the accuracy of the data (within the 2% or 5% applicable materiality threshold) and the status of compliance with ALL rules and principles.  Subsequent errors identified which might invalidate the opinion provided above could give rise to legal and financial liabilities for the verifier/ verifying organisation.&gt;</v>
      </c>
    </row>
    <row r="159" spans="1:4" ht="13.5" thickBot="1" x14ac:dyDescent="0.25">
      <c r="A159" s="161" t="str">
        <f>Translations!$B$539</f>
        <v>Date of Opinion(s) :</v>
      </c>
      <c r="B159" s="882"/>
      <c r="C159" s="883"/>
      <c r="D159" s="611" t="str">
        <f>Translations!$B$187</f>
        <v>&lt;insert date of opinion - Note this date must change if the opinion is updated</v>
      </c>
    </row>
    <row r="160" spans="1:4" ht="13.5" thickBot="1" x14ac:dyDescent="0.25">
      <c r="A160" s="620"/>
      <c r="B160" s="55"/>
      <c r="C160" s="55"/>
      <c r="D160" s="611"/>
    </row>
    <row r="161" spans="1:4" x14ac:dyDescent="0.2">
      <c r="A161" s="160" t="str">
        <f>Translations!$B$188</f>
        <v>Name of verifier:</v>
      </c>
      <c r="B161" s="886"/>
      <c r="C161" s="887"/>
      <c r="D161" s="611" t="str">
        <f>Translations!$B$189</f>
        <v>&lt;insert formal name of the verifier</v>
      </c>
    </row>
    <row r="162" spans="1:4" x14ac:dyDescent="0.2">
      <c r="A162" s="575" t="str">
        <f>Translations!$B$250</f>
        <v>Contact Address :</v>
      </c>
      <c r="B162" s="888"/>
      <c r="C162" s="889"/>
      <c r="D162" s="611" t="str">
        <f>Translations!$B$191</f>
        <v>&lt;insert formal contact address of the verifier, including email address</v>
      </c>
    </row>
    <row r="163" spans="1:4" x14ac:dyDescent="0.2">
      <c r="A163" s="575" t="str">
        <f>Translations!$B$192</f>
        <v>Date of verification contract:</v>
      </c>
      <c r="B163" s="888"/>
      <c r="C163" s="889"/>
      <c r="D163" s="93"/>
    </row>
    <row r="164" spans="1:4" ht="25.5" x14ac:dyDescent="0.2">
      <c r="A164" s="575" t="str">
        <f>Translations!$B$251</f>
        <v>Is the Verifier Accredited or Certified natural person?</v>
      </c>
      <c r="B164" s="888"/>
      <c r="C164" s="889"/>
      <c r="D164" s="112"/>
    </row>
    <row r="165" spans="1:4" ht="38.25" x14ac:dyDescent="0.2">
      <c r="A165" s="168" t="str">
        <f>Translations!$B$457</f>
        <v>Name of National AB or authority certifying the verifier under EU ETS:</v>
      </c>
      <c r="B165" s="888"/>
      <c r="C165" s="889"/>
      <c r="D165" s="611" t="str">
        <f>Translations!$B$540</f>
        <v>&lt; insert the national Accreditation Body's name e.g. COFRAC if verifier is accredited; insert name of the Certifying National Authority if the verifier is certified under AVR Article 55(2);  insert the name of the Swiss approving body, if relevant.&gt;</v>
      </c>
    </row>
    <row r="166" spans="1:4" ht="37.5" customHeight="1" thickBot="1" x14ac:dyDescent="0.25">
      <c r="A166" s="161" t="str">
        <f>Translations!$B$541</f>
        <v xml:space="preserve">Accreditation/ Certification/ Registration number under EU ETS: </v>
      </c>
      <c r="B166" s="882"/>
      <c r="C166" s="883"/>
      <c r="D166" s="611" t="str">
        <f>Translations!$B$197</f>
        <v>&lt; as issued by the above Accreditation Body/ Certifying National Authority&gt;</v>
      </c>
    </row>
    <row r="167" spans="1:4" ht="25.5" x14ac:dyDescent="0.2">
      <c r="A167" s="402" t="str">
        <f>Translations!$B$542</f>
        <v>Name of National AB under CORSIA</v>
      </c>
      <c r="B167" s="364"/>
      <c r="C167" s="365"/>
      <c r="D167" s="604" t="str">
        <f>Translations!$B$543</f>
        <v>&lt;insert the name of the Accreditation Body that has accredited the verifier under CORSIA&gt;</v>
      </c>
    </row>
    <row r="168" spans="1:4" ht="26.25" thickBot="1" x14ac:dyDescent="0.25">
      <c r="A168" s="403" t="str">
        <f>Translations!$B$544</f>
        <v>Accreditation number under CORSIA</v>
      </c>
      <c r="B168" s="882"/>
      <c r="C168" s="883"/>
      <c r="D168" s="604" t="str">
        <f>Translations!$B$545</f>
        <v>&lt;as issued by the Accreditation Body under CORSIA&gt;</v>
      </c>
    </row>
  </sheetData>
  <sheetProtection sheet="1" formatCells="0" formatColumns="0" formatRows="0"/>
  <mergeCells count="184">
    <mergeCell ref="B123:C123"/>
    <mergeCell ref="B126:C126"/>
    <mergeCell ref="B118:C118"/>
    <mergeCell ref="B119:C119"/>
    <mergeCell ref="A52:A54"/>
    <mergeCell ref="B52:C52"/>
    <mergeCell ref="B53:C53"/>
    <mergeCell ref="B54:C54"/>
    <mergeCell ref="B125:C125"/>
    <mergeCell ref="B88:C88"/>
    <mergeCell ref="B85:C85"/>
    <mergeCell ref="B86:C86"/>
    <mergeCell ref="B87:C87"/>
    <mergeCell ref="B74:C74"/>
    <mergeCell ref="B77:C77"/>
    <mergeCell ref="B78:C78"/>
    <mergeCell ref="B79:C79"/>
    <mergeCell ref="B80:C80"/>
    <mergeCell ref="B81:C81"/>
    <mergeCell ref="B56:C56"/>
    <mergeCell ref="B104:C104"/>
    <mergeCell ref="B105:C105"/>
    <mergeCell ref="A67:C67"/>
    <mergeCell ref="B94:C94"/>
    <mergeCell ref="B95:C95"/>
    <mergeCell ref="B96:C96"/>
    <mergeCell ref="B97:C97"/>
    <mergeCell ref="B98:C98"/>
    <mergeCell ref="B99:C99"/>
    <mergeCell ref="A8:C8"/>
    <mergeCell ref="D8:D10"/>
    <mergeCell ref="A9:C9"/>
    <mergeCell ref="A11:C11"/>
    <mergeCell ref="B12:C12"/>
    <mergeCell ref="B13:C13"/>
    <mergeCell ref="B14:C14"/>
    <mergeCell ref="B15:C15"/>
    <mergeCell ref="B16:C16"/>
    <mergeCell ref="B17:C17"/>
    <mergeCell ref="B18:C18"/>
    <mergeCell ref="B19:C19"/>
    <mergeCell ref="B20:C20"/>
    <mergeCell ref="B21:C21"/>
    <mergeCell ref="A24:C24"/>
    <mergeCell ref="B28:C28"/>
    <mergeCell ref="B29:C29"/>
    <mergeCell ref="B30:C30"/>
    <mergeCell ref="B25:C25"/>
    <mergeCell ref="B26:C26"/>
    <mergeCell ref="B27:C27"/>
    <mergeCell ref="B31:C31"/>
    <mergeCell ref="B46:C46"/>
    <mergeCell ref="A33:C33"/>
    <mergeCell ref="B34:C34"/>
    <mergeCell ref="B36:C36"/>
    <mergeCell ref="B37:C37"/>
    <mergeCell ref="B38:C38"/>
    <mergeCell ref="B39:C39"/>
    <mergeCell ref="B40:C40"/>
    <mergeCell ref="B41:C41"/>
    <mergeCell ref="B35:C35"/>
    <mergeCell ref="B42:C42"/>
    <mergeCell ref="A45:C45"/>
    <mergeCell ref="D45:D46"/>
    <mergeCell ref="A46:A48"/>
    <mergeCell ref="B48:C48"/>
    <mergeCell ref="A49:A51"/>
    <mergeCell ref="A55:A57"/>
    <mergeCell ref="A64:A66"/>
    <mergeCell ref="B49:C49"/>
    <mergeCell ref="B50:C50"/>
    <mergeCell ref="B51:C51"/>
    <mergeCell ref="B55:C55"/>
    <mergeCell ref="B57:C57"/>
    <mergeCell ref="B64:C64"/>
    <mergeCell ref="B65:C65"/>
    <mergeCell ref="B66:C66"/>
    <mergeCell ref="B47:C47"/>
    <mergeCell ref="A61:A63"/>
    <mergeCell ref="B61:C61"/>
    <mergeCell ref="B62:C62"/>
    <mergeCell ref="A58:A60"/>
    <mergeCell ref="B58:C58"/>
    <mergeCell ref="B59:C59"/>
    <mergeCell ref="B60:C60"/>
    <mergeCell ref="B63:C63"/>
    <mergeCell ref="A98:A100"/>
    <mergeCell ref="A101:A103"/>
    <mergeCell ref="A68:C68"/>
    <mergeCell ref="A69:A73"/>
    <mergeCell ref="A74:A76"/>
    <mergeCell ref="B69:C69"/>
    <mergeCell ref="B70:C70"/>
    <mergeCell ref="B71:C71"/>
    <mergeCell ref="B72:C72"/>
    <mergeCell ref="B73:C73"/>
    <mergeCell ref="B75:C75"/>
    <mergeCell ref="B76:C76"/>
    <mergeCell ref="B103:C103"/>
    <mergeCell ref="B89:C89"/>
    <mergeCell ref="B90:C90"/>
    <mergeCell ref="B91:C91"/>
    <mergeCell ref="B92:C92"/>
    <mergeCell ref="B93:C93"/>
    <mergeCell ref="B82:C82"/>
    <mergeCell ref="B83:C83"/>
    <mergeCell ref="B84:C84"/>
    <mergeCell ref="B152:C152"/>
    <mergeCell ref="A150:C150"/>
    <mergeCell ref="B153:C153"/>
    <mergeCell ref="B154:C154"/>
    <mergeCell ref="B151:C151"/>
    <mergeCell ref="A107:C107"/>
    <mergeCell ref="A108:A110"/>
    <mergeCell ref="B108:C108"/>
    <mergeCell ref="B109:C109"/>
    <mergeCell ref="A124:A126"/>
    <mergeCell ref="B124:C124"/>
    <mergeCell ref="A111:A113"/>
    <mergeCell ref="B111:C111"/>
    <mergeCell ref="B112:C112"/>
    <mergeCell ref="A114:A116"/>
    <mergeCell ref="B114:C114"/>
    <mergeCell ref="B115:C115"/>
    <mergeCell ref="A117:A120"/>
    <mergeCell ref="B117:C117"/>
    <mergeCell ref="B138:C138"/>
    <mergeCell ref="B110:C110"/>
    <mergeCell ref="B113:C113"/>
    <mergeCell ref="B116:C116"/>
    <mergeCell ref="B120:C120"/>
    <mergeCell ref="B168:C168"/>
    <mergeCell ref="B155:C155"/>
    <mergeCell ref="B157:C157"/>
    <mergeCell ref="B158:C158"/>
    <mergeCell ref="B159:C159"/>
    <mergeCell ref="B162:C162"/>
    <mergeCell ref="B166:C166"/>
    <mergeCell ref="B163:C163"/>
    <mergeCell ref="B164:C164"/>
    <mergeCell ref="B165:C165"/>
    <mergeCell ref="B161:C161"/>
    <mergeCell ref="D137:D138"/>
    <mergeCell ref="B141:C141"/>
    <mergeCell ref="B143:C143"/>
    <mergeCell ref="B144:C144"/>
    <mergeCell ref="B145:C145"/>
    <mergeCell ref="A133:A142"/>
    <mergeCell ref="B133:C133"/>
    <mergeCell ref="B142:C142"/>
    <mergeCell ref="B134:C134"/>
    <mergeCell ref="D133:D136"/>
    <mergeCell ref="B139:C139"/>
    <mergeCell ref="B140:C140"/>
    <mergeCell ref="A143:A148"/>
    <mergeCell ref="B148:C148"/>
    <mergeCell ref="B135:C135"/>
    <mergeCell ref="B136:C136"/>
    <mergeCell ref="B147:C147"/>
    <mergeCell ref="B146:C146"/>
    <mergeCell ref="A1:C1"/>
    <mergeCell ref="B2:C2"/>
    <mergeCell ref="B4:C4"/>
    <mergeCell ref="B5:C5"/>
    <mergeCell ref="B43:C43"/>
    <mergeCell ref="B137:C137"/>
    <mergeCell ref="A129:C129"/>
    <mergeCell ref="B130:C130"/>
    <mergeCell ref="A131:A132"/>
    <mergeCell ref="B131:C132"/>
    <mergeCell ref="A121:A123"/>
    <mergeCell ref="B121:C121"/>
    <mergeCell ref="B122:C122"/>
    <mergeCell ref="B127:C127"/>
    <mergeCell ref="B100:C100"/>
    <mergeCell ref="B101:C101"/>
    <mergeCell ref="B102:C102"/>
    <mergeCell ref="A77:A79"/>
    <mergeCell ref="A80:A82"/>
    <mergeCell ref="A83:A85"/>
    <mergeCell ref="A86:A88"/>
    <mergeCell ref="A89:A91"/>
    <mergeCell ref="A92:A94"/>
    <mergeCell ref="A95:A97"/>
  </mergeCells>
  <dataValidations count="13">
    <dataValidation type="list" allowBlank="1" showInputMessage="1" showErrorMessage="1" sqref="B20">
      <formula1>smallemitterderogations</formula1>
    </dataValidation>
    <dataValidation type="list" allowBlank="1" showInputMessage="1" showErrorMessage="1" sqref="B25">
      <formula1>reportingyear</formula1>
    </dataValidation>
    <dataValidation type="list" allowBlank="1" showInputMessage="1" showErrorMessage="1" promptTitle="xxx" sqref="B19">
      <formula1>smalllowemitter</formula1>
    </dataValidation>
    <dataValidation type="list" allowBlank="1" showErrorMessage="1" prompt="Please select" sqref="B34:B35">
      <formula1>sitevisit</formula1>
    </dataValidation>
    <dataValidation type="list" allowBlank="1" showErrorMessage="1" prompt="Please select" sqref="B64 B104">
      <formula1>rulescompliance3</formula1>
    </dataValidation>
    <dataValidation type="list" allowBlank="1" showErrorMessage="1" prompt="Please select" sqref="B98">
      <formula1>RulescomplianceTKM</formula1>
    </dataValidation>
    <dataValidation type="list" allowBlank="1" showErrorMessage="1" prompt="Please select" sqref="B49 B55 B46 B69 B73:B74 B77 B80 B83 B86 B92 B95 B101 B61 B58 B52">
      <formula1>RulesCompliance</formula1>
    </dataValidation>
    <dataValidation type="list" allowBlank="1" showErrorMessage="1" prompt="Please select" sqref="B105">
      <formula1>Rulescompliance2</formula1>
    </dataValidation>
    <dataValidation type="list" allowBlank="1" showErrorMessage="1" prompt="Please select" sqref="B127">
      <formula1>PrinciplesCompliance2</formula1>
    </dataValidation>
    <dataValidation type="list" allowBlank="1" showErrorMessage="1" prompt="Please select" sqref="B117 B108 B111 B114 B121 B124">
      <formula1>PrinciplesCompliance</formula1>
    </dataValidation>
    <dataValidation type="list" allowBlank="1" showErrorMessage="1" prompt="Please select" sqref="B164:C164">
      <formula1>accreditedcertified</formula1>
    </dataValidation>
    <dataValidation allowBlank="1" showErrorMessage="1" prompt="Insert name" sqref="B151:B155 C152:C155"/>
    <dataValidation type="list" allowBlank="1" showInputMessage="1" showErrorMessage="1" sqref="B89:C89">
      <formula1>yesno</formula1>
    </dataValidation>
  </dataValidations>
  <pageMargins left="0.41" right="0.43" top="0.35433070866141736" bottom="0.67" header="0.23622047244094491" footer="0.26"/>
  <pageSetup paperSize="9" scale="91" fitToHeight="0" orientation="portrait"/>
  <headerFooter alignWithMargins="0">
    <oddFooter>&amp;L&amp;F/
&amp;A&amp;C&amp;P/&amp;N&amp;RPrinted : &amp;D/&amp;T</oddFooter>
  </headerFooter>
  <rowBreaks count="1" manualBreakCount="1">
    <brk id="67"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92D050"/>
    <pageSetUpPr fitToPage="1"/>
  </sheetPr>
  <dimension ref="A1:D168"/>
  <sheetViews>
    <sheetView zoomScale="98" zoomScaleNormal="98" workbookViewId="0">
      <selection sqref="A1:C1"/>
    </sheetView>
  </sheetViews>
  <sheetFormatPr defaultColWidth="11.28515625" defaultRowHeight="12.75" x14ac:dyDescent="0.2"/>
  <cols>
    <col min="1" max="1" width="30.7109375" style="48" customWidth="1"/>
    <col min="2" max="2" width="37.28515625" style="49" customWidth="1"/>
    <col min="3" max="3" width="37.7109375" style="49" customWidth="1"/>
    <col min="4" max="4" width="107.7109375" style="172" customWidth="1"/>
    <col min="5" max="16384" width="11.28515625" style="51"/>
  </cols>
  <sheetData>
    <row r="1" spans="1:4" ht="15.4" customHeight="1" x14ac:dyDescent="0.2">
      <c r="A1" s="722" t="str">
        <f>Translations!B671</f>
        <v>Before issuing this verification statement please hide the following sheets:</v>
      </c>
      <c r="B1" s="722"/>
      <c r="C1" s="722"/>
      <c r="D1" s="51"/>
    </row>
    <row r="2" spans="1:4" x14ac:dyDescent="0.2">
      <c r="A2" s="523"/>
      <c r="B2" s="771" t="str">
        <f>Translations!B672</f>
        <v>1) Opinion Statement (Inst)</v>
      </c>
      <c r="C2" s="771"/>
      <c r="D2" s="51"/>
    </row>
    <row r="3" spans="1:4" x14ac:dyDescent="0.2">
      <c r="A3" s="523"/>
      <c r="B3" s="771" t="str">
        <f>Translations!B673</f>
        <v>2a) Opinion Statement (Avi)</v>
      </c>
      <c r="C3" s="771"/>
      <c r="D3" s="51"/>
    </row>
    <row r="4" spans="1:4" x14ac:dyDescent="0.2">
      <c r="A4" s="523"/>
      <c r="B4" s="771" t="str">
        <f>Translations!B674</f>
        <v>2b) Opinion Statement (CORSIA)</v>
      </c>
      <c r="C4" s="771"/>
      <c r="D4" s="51"/>
    </row>
    <row r="5" spans="1:4" x14ac:dyDescent="0.2">
      <c r="A5" s="523"/>
      <c r="B5" s="771" t="str">
        <f>Translations!B676</f>
        <v>Annex 2 - basis of work (Inst)</v>
      </c>
      <c r="C5" s="771"/>
      <c r="D5" s="51"/>
    </row>
    <row r="6" spans="1:4" x14ac:dyDescent="0.2">
      <c r="A6" s="523"/>
      <c r="B6" s="578"/>
      <c r="C6" s="578"/>
      <c r="D6" s="51"/>
    </row>
    <row r="7" spans="1:4" x14ac:dyDescent="0.2">
      <c r="A7" s="620"/>
      <c r="B7" s="55"/>
      <c r="C7" s="55"/>
      <c r="D7" s="98" t="str">
        <f>Translations!$B$64</f>
        <v>GUIDANCE FOR VERIFIERS</v>
      </c>
    </row>
    <row r="8" spans="1:4" ht="22.5" customHeight="1" thickBot="1" x14ac:dyDescent="0.25">
      <c r="A8" s="747" t="str">
        <f>Translations!$B$65</f>
        <v>Independent Reasonable Assurance Verification Report Opinion Statement - Emissions Trading System</v>
      </c>
      <c r="B8" s="747"/>
      <c r="C8" s="747"/>
      <c r="D8" s="931" t="str">
        <f>Translations!$B$66</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9" spans="1:4" ht="12.75" customHeight="1" thickBot="1" x14ac:dyDescent="0.25">
      <c r="A9" s="725" t="str">
        <f>Translations!$B$636</f>
        <v>EU ETS Annual reporting on non-CO2 aviation effects</v>
      </c>
      <c r="B9" s="893"/>
      <c r="C9" s="726"/>
      <c r="D9" s="931"/>
    </row>
    <row r="10" spans="1:4" ht="13.5" thickBot="1" x14ac:dyDescent="0.25">
      <c r="A10" s="620"/>
      <c r="B10" s="55"/>
      <c r="C10" s="55"/>
      <c r="D10" s="931"/>
    </row>
    <row r="11" spans="1:4" ht="14.25" customHeight="1" thickBot="1" x14ac:dyDescent="0.25">
      <c r="A11" s="748" t="str">
        <f>Translations!$B$68</f>
        <v>OPERATOR DETAILS</v>
      </c>
      <c r="B11" s="928"/>
      <c r="C11" s="749"/>
      <c r="D11" s="610"/>
    </row>
    <row r="12" spans="1:4" ht="13.15" customHeight="1" x14ac:dyDescent="0.2">
      <c r="A12" s="603" t="str">
        <f>Translations!$B$198</f>
        <v xml:space="preserve">Name of Aircraft Operator: </v>
      </c>
      <c r="B12" s="935"/>
      <c r="C12" s="936"/>
      <c r="D12" s="610" t="str">
        <f>Translations!$B$70</f>
        <v>&lt;insert name of Operator&gt;</v>
      </c>
    </row>
    <row r="13" spans="1:4" ht="13.15" customHeight="1" x14ac:dyDescent="0.2">
      <c r="A13" s="573" t="str">
        <f>Translations!$B$199</f>
        <v>Address of Aircraft Operator:</v>
      </c>
      <c r="B13" s="857"/>
      <c r="C13" s="858"/>
      <c r="D13" s="610"/>
    </row>
    <row r="14" spans="1:4" ht="13.15" customHeight="1" x14ac:dyDescent="0.2">
      <c r="A14" s="573" t="str">
        <f>Translations!$B$73</f>
        <v xml:space="preserve">Unique ID: </v>
      </c>
      <c r="B14" s="857"/>
      <c r="C14" s="858"/>
      <c r="D14" s="610"/>
    </row>
    <row r="15" spans="1:4" s="99" customFormat="1" ht="13.15" customHeight="1" x14ac:dyDescent="0.2">
      <c r="A15" s="573" t="str">
        <f>Translations!$B$200</f>
        <v>CRCO Reference Number:</v>
      </c>
      <c r="B15" s="857"/>
      <c r="C15" s="858"/>
      <c r="D15" s="169"/>
    </row>
    <row r="16" spans="1:4" s="61" customFormat="1" ht="38.25" x14ac:dyDescent="0.2">
      <c r="A16" s="573" t="str">
        <f>Translations!$B$75</f>
        <v>Date(s) of relevant approved MP and period of validity for each plan:</v>
      </c>
      <c r="B16" s="857"/>
      <c r="C16" s="858"/>
      <c r="D16" s="611" t="str">
        <f>Translations!$B$401</f>
        <v xml:space="preserve">&lt; Please include all approved MP versions that are relevant for the reporting period, including the versions that have been approved just before the issuing of the verification report and are relevant for the reporting period.  </v>
      </c>
    </row>
    <row r="17" spans="1:4" s="61" customFormat="1" x14ac:dyDescent="0.2">
      <c r="A17" s="573" t="str">
        <f>Translations!$B$76</f>
        <v>Approving Competent Authority:</v>
      </c>
      <c r="B17" s="857"/>
      <c r="C17" s="858"/>
      <c r="D17" s="611" t="str">
        <f>Translations!$B$77</f>
        <v>&lt;Insert Competent Authority that is responsbile for approval of the monitoring plan and significant changes thereof&gt;</v>
      </c>
    </row>
    <row r="18" spans="1:4" s="99" customFormat="1" ht="25.5" x14ac:dyDescent="0.2">
      <c r="A18" s="573" t="str">
        <f>Translations!$B$201</f>
        <v>Approved Monitoring Plan Reference Number:</v>
      </c>
      <c r="B18" s="857"/>
      <c r="C18" s="858"/>
      <c r="D18" s="169"/>
    </row>
    <row r="19" spans="1:4" s="99" customFormat="1" ht="38.25" x14ac:dyDescent="0.2">
      <c r="A19" s="601" t="str">
        <f>Translations!$B$637</f>
        <v>What tool is used to generate the non-CO2 aviation effects report?</v>
      </c>
      <c r="B19" s="996" t="s">
        <v>5</v>
      </c>
      <c r="C19" s="997"/>
      <c r="D19" s="611" t="str">
        <f>Translations!$B$638</f>
        <v>&lt;please indicate which tool the aircraft operator uses to monitor the CO2e per flight and generate the non-CO2 aviation effects report&gt;</v>
      </c>
    </row>
    <row r="20" spans="1:4" ht="38.25" x14ac:dyDescent="0.2">
      <c r="A20" s="601" t="str">
        <f>Translations!$B$639</f>
        <v>Is the aircraft operator a small emitter or is it emitting less than 3000 tonnes of CO2?</v>
      </c>
      <c r="B20" s="1002" t="s">
        <v>5</v>
      </c>
      <c r="C20" s="1003"/>
      <c r="D20" s="611" t="str">
        <f>Translations!$B$640</f>
        <v>&lt; for more information on the definition of small emitter and aircraft operator less than 3000 tonnes of CO2 please see section ** MRR GD2&gt;</v>
      </c>
    </row>
    <row r="21" spans="1:4" ht="13.15" customHeight="1" thickBot="1" x14ac:dyDescent="0.25">
      <c r="A21" s="592" t="str">
        <f>Translations!$B$81</f>
        <v>Annex 1 Activity:</v>
      </c>
      <c r="B21" s="926" t="str">
        <f>Translations!$B$204</f>
        <v>Aviation</v>
      </c>
      <c r="C21" s="927"/>
      <c r="D21" s="93"/>
    </row>
    <row r="22" spans="1:4" ht="9" customHeight="1" x14ac:dyDescent="0.2">
      <c r="A22" s="620"/>
      <c r="B22" s="55"/>
      <c r="C22" s="55"/>
      <c r="D22" s="90"/>
    </row>
    <row r="23" spans="1:4" ht="9" customHeight="1" thickBot="1" x14ac:dyDescent="0.25">
      <c r="A23" s="620"/>
      <c r="B23" s="55"/>
      <c r="C23" s="55"/>
      <c r="D23" s="90"/>
    </row>
    <row r="24" spans="1:4" ht="14.25" customHeight="1" thickBot="1" x14ac:dyDescent="0.25">
      <c r="A24" s="861" t="str">
        <f>Translations!$B$641</f>
        <v>DETAILS ON NON-CO2 AVIATION EFFECTS</v>
      </c>
      <c r="B24" s="862"/>
      <c r="C24" s="863"/>
      <c r="D24" s="538" t="str">
        <f>IF(AND(SUM($B$30)=0,SUM($C$30)=0),"",Materiality_NonCO2)</f>
        <v/>
      </c>
    </row>
    <row r="25" spans="1:4" x14ac:dyDescent="0.2">
      <c r="A25" s="160" t="str">
        <f>Translations!$B$83</f>
        <v>Reporting Year:</v>
      </c>
      <c r="B25" s="920"/>
      <c r="C25" s="921"/>
      <c r="D25" s="93"/>
    </row>
    <row r="26" spans="1:4" ht="38.25" customHeight="1" x14ac:dyDescent="0.2">
      <c r="A26" s="575" t="str">
        <f>Translations!$B$84</f>
        <v>Reference document:</v>
      </c>
      <c r="B26" s="922"/>
      <c r="C26" s="923"/>
      <c r="D26" s="611" t="str">
        <f>Translations!$B$642</f>
        <v>&lt; insert the name of the file containing the non-CO2 aviation effects report, including date and version number&gt; This would be the name of the electronic fiel which should contain a date and version number in the file naming convention &gt;</v>
      </c>
    </row>
    <row r="27" spans="1:4" x14ac:dyDescent="0.2">
      <c r="A27" s="575" t="str">
        <f>Translations!$B$206</f>
        <v>Type of report:</v>
      </c>
      <c r="B27" s="855" t="s">
        <v>8</v>
      </c>
      <c r="C27" s="856"/>
      <c r="D27" s="611"/>
    </row>
    <row r="28" spans="1:4" ht="27.75" customHeight="1" x14ac:dyDescent="0.2">
      <c r="A28" s="575" t="str">
        <f>Translations!$B$643</f>
        <v>Date of the non-CO2 aviation effects report</v>
      </c>
      <c r="B28" s="922"/>
      <c r="C28" s="923"/>
      <c r="D28" s="611" t="str">
        <f>Translations!$B$87</f>
        <v>&lt;insert the date of the report subject to verification (this should match the date of the report into which this verification opinion is inserted/the final version of the report if it has been revised or updated prior to final verification</v>
      </c>
    </row>
    <row r="29" spans="1:4" ht="18" customHeight="1" x14ac:dyDescent="0.2">
      <c r="A29" s="962" t="str">
        <f>Translations!$B$644</f>
        <v>Non-CO2 aviation effects data</v>
      </c>
      <c r="B29" s="998" t="str">
        <f>Translations!$B$468</f>
        <v>Total EU ETS Emissions tCO2e (non-CO2 effects):</v>
      </c>
      <c r="C29" s="999"/>
      <c r="D29" s="611"/>
    </row>
    <row r="30" spans="1:4" ht="13.15" customHeight="1" x14ac:dyDescent="0.2">
      <c r="A30" s="963"/>
      <c r="B30" s="1000"/>
      <c r="C30" s="1001"/>
      <c r="D30" s="170" t="str">
        <f>Translations!$B$89</f>
        <v>&lt; insert figures only&gt;</v>
      </c>
    </row>
    <row r="31" spans="1:4" ht="13.15" customHeight="1" x14ac:dyDescent="0.2">
      <c r="A31" s="963"/>
      <c r="B31" s="970" t="str">
        <f>IF(AND(SUM($B$30)=0,SUM($C$30)=0),"",Materiality_NonCO2)</f>
        <v/>
      </c>
      <c r="C31" s="971"/>
      <c r="D31" s="171" t="str">
        <f>Translations!$B$469</f>
        <v>&lt; auto message based on values inserted at line 27 tells verifier how to apply materiality level &gt;</v>
      </c>
    </row>
    <row r="32" spans="1:4" ht="39" customHeight="1" x14ac:dyDescent="0.2">
      <c r="A32" s="168" t="str">
        <f>Translations!$B$645</f>
        <v>Type of primary source input into NEATS or another IT tool approved  by the Commission</v>
      </c>
      <c r="B32" s="924"/>
      <c r="C32" s="925"/>
      <c r="D32" s="611" t="str">
        <f>Translations!$B$646</f>
        <v>&lt; please fill in the type of primary source data that is input by the aircraft operator into NEATS or another IT toool approved by the Commission: e.g. flight information data, flight trajectory data, aircraft properties data, aircraft performance data, fuel properties data&gt;</v>
      </c>
    </row>
    <row r="33" spans="1:4" ht="32.25" customHeight="1" x14ac:dyDescent="0.2">
      <c r="A33" s="168" t="str">
        <f>Translations!$B$647</f>
        <v>Fuel burn module or emissions estimation module used:</v>
      </c>
      <c r="B33" s="924"/>
      <c r="C33" s="925"/>
      <c r="D33" s="611" t="str">
        <f>Translations!$B$648</f>
        <v>&lt; please provide information on the module used, if the aircraft operator uses their own fuel burn module or estimation emission module&gt;</v>
      </c>
    </row>
    <row r="34" spans="1:4" ht="31.15" customHeight="1" thickBot="1" x14ac:dyDescent="0.25">
      <c r="A34" s="161" t="str">
        <f>Translations!$B$212</f>
        <v>Changes to the Aircraft Operator during the reporting year:</v>
      </c>
      <c r="B34" s="915"/>
      <c r="C34" s="916"/>
      <c r="D34" s="611" t="str">
        <f>Translations!$B$649</f>
        <v>&lt; provide brief details of any changes that have occurred during the reporting year that materially affect the non-CO2 aviation effects being reported and the trend from year to year, and that have not already been disclosed above&gt;</v>
      </c>
    </row>
    <row r="35" spans="1:4" ht="9" customHeight="1" thickBot="1" x14ac:dyDescent="0.25">
      <c r="A35" s="620"/>
      <c r="B35" s="55"/>
      <c r="C35" s="55"/>
      <c r="D35" s="93"/>
    </row>
    <row r="36" spans="1:4" ht="14.25" customHeight="1" thickBot="1" x14ac:dyDescent="0.25">
      <c r="A36" s="754" t="str">
        <f>Translations!$B$103</f>
        <v>SITE VERIFICATION DETAILS</v>
      </c>
      <c r="B36" s="919"/>
      <c r="C36" s="755"/>
      <c r="D36" s="90"/>
    </row>
    <row r="37" spans="1:4" ht="33" customHeight="1" thickBot="1" x14ac:dyDescent="0.25">
      <c r="A37" s="603" t="str">
        <f>Translations!$B$213</f>
        <v>Physical site visit carried out during the verification:</v>
      </c>
      <c r="B37" s="968"/>
      <c r="C37" s="969"/>
      <c r="D37" s="604" t="str">
        <f>Translations!$B$473</f>
        <v xml:space="preserve">Yes / No &lt; Noting the AVR definition of 'site' for aviation. If the site visit was waived under Article 33, please provide brief details below under justification as to why not. See section 3.2.7 Guidance Document III.&gt;
</v>
      </c>
    </row>
    <row r="38" spans="1:4" ht="93.4" customHeight="1" x14ac:dyDescent="0.2">
      <c r="A38" s="574" t="str">
        <f>Translations!$B$215</f>
        <v>Virtual site visit carried out during the verification:</v>
      </c>
      <c r="B38" s="968"/>
      <c r="C38" s="969"/>
      <c r="D38" s="368" t="str">
        <f>Translations!$B$216</f>
        <v>Yes/No &lt;If the site visit was carried out virtually because of force majeure or Article 34b reasons  and complete the section below on justification for carrying out virtual site visits under Article 34a (force majeure) or Article 34b&gt;. Please  fill in the dates of visit, the number of days spent virtually on the verification and name of EU ETS (lead) auditors and technical experts involved in the virtual site visits under the boxes below.  If  the virtual site visit was followed up by a physical site visit in the same verification once the force majeure circumstance was lifted, please select yes and fill in under justification for conducting a virtual site visit that a virtual site visit was carried out which was followed up by a physical site visit. Please follow the instructions for filling in the justification box and specify the reasons for carrying out a physical site visit in this verification. Section 4 in KGN II.5 on site visits provides more information&gt;</v>
      </c>
    </row>
    <row r="39" spans="1:4" ht="28.5" customHeight="1" x14ac:dyDescent="0.2">
      <c r="A39" s="573" t="str">
        <f>Translations!$B$106</f>
        <v>Date(s) of visit(s):</v>
      </c>
      <c r="B39" s="855"/>
      <c r="C39" s="856"/>
      <c r="D39" s="604" t="str">
        <f>Translations!$B$474</f>
        <v>&lt;please fill in the box if the site is physically visited or if a virtual site visit has been carried out according to Article 34a AVR or Article 34b AVR. Enter N/A if no  visit was carried out at all&gt;</v>
      </c>
    </row>
    <row r="40" spans="1:4" ht="27.75" customHeight="1" x14ac:dyDescent="0.2">
      <c r="A40" s="573" t="str">
        <f>Translations!$B$218</f>
        <v>Number of days for site visit:</v>
      </c>
      <c r="B40" s="855"/>
      <c r="C40" s="856"/>
      <c r="D40" s="604" t="str">
        <f>Translations!$B$474</f>
        <v>&lt;please fill in the box if the site is physically visited or if a virtual site visit has been carried out according to Article 34a AVR or Article 34b AVR. Enter N/A if no  visit was carried out at all&gt;</v>
      </c>
    </row>
    <row r="41" spans="1:4" ht="38.25" x14ac:dyDescent="0.2">
      <c r="A41" s="573" t="str">
        <f>Translations!$B$219</f>
        <v>Name of EU ETS (lead) auditor(s) and technical experts undertaking site visit(s):</v>
      </c>
      <c r="B41" s="964"/>
      <c r="C41" s="976"/>
      <c r="D41" s="404" t="str">
        <f>Translations!$B$110</f>
        <v>&lt;Insert the name of the EU ETS lead auditor, the EU ETS auditor and technical expert involved in site visits</v>
      </c>
    </row>
    <row r="42" spans="1:4" ht="33.75" customHeight="1" x14ac:dyDescent="0.2">
      <c r="A42" s="573" t="str">
        <f>Translations!$B$475</f>
        <v>Article 33: Justification for not undertaking site visit:</v>
      </c>
      <c r="B42" s="855"/>
      <c r="C42" s="856"/>
      <c r="D42" s="604" t="str">
        <f>Translations!$B$221</f>
        <v>&lt;if a site visit was waived in accordance with Artilce 33 AVR, insert brief reasons why visit was not considered necessary&gt;</v>
      </c>
    </row>
    <row r="43" spans="1:4" ht="67.900000000000006" customHeight="1" x14ac:dyDescent="0.2">
      <c r="A43" s="573" t="str">
        <f>Translations!$B$430</f>
        <v xml:space="preserve">AVR Article 34a: Justification for conducting a virtual site visit </v>
      </c>
      <c r="B43" s="855"/>
      <c r="C43" s="856"/>
      <c r="D43" s="604" t="str">
        <f>Translations!$B$431</f>
        <v>&lt; if a virtual site visit was carried out because of force majeure (Article 34a AVR), insert brief reasons why a virtual site visit was considered necessary. Please also specify the date on which approval of the CA was obtained for the virtual site visit. If a generic authorisation for virtual site visit was issued in accordance with Article 34a(4) of the AVR please specify this. If the virtual site visit was followed-up by a physical site visit, please include the reasons for doing so and give the data of the physical site visit and the corresponding reporting period. For more information please see section 4 of KGN II.5 on site visits.&gt;</v>
      </c>
    </row>
    <row r="44" spans="1:4" ht="38.25" x14ac:dyDescent="0.2">
      <c r="A44" s="573" t="str">
        <f>Translations!$B$476</f>
        <v>AVR Article 34a: Date of written approval from Competent Authority for a virtual site visit:</v>
      </c>
      <c r="B44" s="855"/>
      <c r="C44" s="856"/>
      <c r="D44" s="611" t="str">
        <f>Translations!$B$477</f>
        <v>&lt;If a virtual site visit is carried out because of force majeure in accordance with Article 34a AVR, the date of written Competent Authority approval for virtual site visit requirement is: &lt; insert date&gt;</v>
      </c>
    </row>
    <row r="45" spans="1:4" ht="45.75" customHeight="1" x14ac:dyDescent="0.2">
      <c r="A45" s="601" t="str">
        <f>Translations!$B$432</f>
        <v>AVR Article 34b: Justification for conducting a virtual site visit</v>
      </c>
      <c r="B45" s="857"/>
      <c r="C45" s="858"/>
      <c r="D45" s="604" t="str">
        <f>Translations!$B$433</f>
        <v>&lt; if a virtual site visit was carried out in accordance with Article 34b AVR, insert brief reasons why a virtual site visit was considered necessary and confirmation that the verification was not carried out under any of the situations falling under Article 34b(3). For more information please see section 4 of KGN II.5 on site visits.&gt;</v>
      </c>
    </row>
    <row r="46" spans="1:4" ht="31.9" customHeight="1" x14ac:dyDescent="0.2">
      <c r="A46" s="601" t="str">
        <f>Translations!$B$434</f>
        <v>Date of last physical site visit and  corresponding reporting period</v>
      </c>
      <c r="B46" s="857"/>
      <c r="C46" s="858"/>
      <c r="D46" s="604" t="str">
        <f>Translations!$B$435</f>
        <v>&lt; If a virtual site visit is carried in accordance with Article 34a or 34b AVR, provide the date of last physical site visit carried out and the reporting period to which it related.&gt;</v>
      </c>
    </row>
    <row r="47" spans="1:4" ht="9" customHeight="1" x14ac:dyDescent="0.2">
      <c r="A47" s="65"/>
      <c r="B47" s="66"/>
      <c r="C47" s="66"/>
      <c r="D47" s="90"/>
    </row>
    <row r="48" spans="1:4" ht="14.25" customHeight="1" thickBot="1" x14ac:dyDescent="0.25">
      <c r="A48" s="906" t="str">
        <f>Translations!$B$437</f>
        <v>COMPLIANCE WITH EU ETS RULES FOR EU ETS tCO2 DECLARED ABOVE</v>
      </c>
      <c r="B48" s="907"/>
      <c r="C48" s="1004"/>
      <c r="D48" s="949" t="str">
        <f>Translations!$B$222</f>
        <v>Only brief answers are required here.  If more detail is needed  for a No response, add this to the relevant section of Annex 1 relating to findings on uncorrected non-compliances or non-conformities&gt;</v>
      </c>
    </row>
    <row r="49" spans="1:4" ht="12.75" customHeight="1" x14ac:dyDescent="0.2">
      <c r="A49" s="908" t="str">
        <f>Translations!$B$117</f>
        <v>Monitoring Plan requirements met:</v>
      </c>
      <c r="B49" s="964"/>
      <c r="C49" s="964"/>
      <c r="D49" s="950"/>
    </row>
    <row r="50" spans="1:4" ht="15" customHeight="1" x14ac:dyDescent="0.2">
      <c r="A50" s="741"/>
      <c r="B50" s="951" t="str">
        <f>Translations!$B$118</f>
        <v>If no, because.......</v>
      </c>
      <c r="C50" s="951"/>
      <c r="D50" s="156"/>
    </row>
    <row r="51" spans="1:4" ht="16.899999999999999" customHeight="1" x14ac:dyDescent="0.2">
      <c r="A51" s="741"/>
      <c r="B51" s="855"/>
      <c r="C51" s="855"/>
      <c r="D51" s="611" t="str">
        <f>Translations!$B$119</f>
        <v>&lt; insert reasons why the rule is not complied with&gt;</v>
      </c>
    </row>
    <row r="52" spans="1:4" ht="16.149999999999999" customHeight="1" x14ac:dyDescent="0.2">
      <c r="A52" s="741" t="str">
        <f>Translations!$B$121</f>
        <v>EU Regulation on M&amp;R met:</v>
      </c>
      <c r="B52" s="964"/>
      <c r="C52" s="964"/>
      <c r="D52" s="611"/>
    </row>
    <row r="53" spans="1:4" ht="14.65" customHeight="1" x14ac:dyDescent="0.2">
      <c r="A53" s="741"/>
      <c r="B53" s="951" t="str">
        <f>Translations!$B$118</f>
        <v>If no, because.......</v>
      </c>
      <c r="C53" s="951"/>
      <c r="D53" s="611"/>
    </row>
    <row r="54" spans="1:4" ht="17.649999999999999" customHeight="1" x14ac:dyDescent="0.2">
      <c r="A54" s="741"/>
      <c r="B54" s="855"/>
      <c r="C54" s="855"/>
      <c r="D54" s="611" t="str">
        <f>Translations!$B$119</f>
        <v>&lt; insert reasons why the rule is not complied with&gt;</v>
      </c>
    </row>
    <row r="55" spans="1:4" ht="16.149999999999999" customHeight="1" x14ac:dyDescent="0.2">
      <c r="A55" s="728" t="str">
        <f>Translations!$B$478</f>
        <v>Flight exemption criteria met:</v>
      </c>
      <c r="B55" s="964"/>
      <c r="C55" s="964"/>
      <c r="D55" s="611"/>
    </row>
    <row r="56" spans="1:4" ht="15" customHeight="1" x14ac:dyDescent="0.2">
      <c r="A56" s="728"/>
      <c r="B56" s="901" t="str">
        <f>Translations!$B$118</f>
        <v>If no, because.......</v>
      </c>
      <c r="C56" s="901"/>
      <c r="D56" s="611"/>
    </row>
    <row r="57" spans="1:4" ht="19.149999999999999" customHeight="1" x14ac:dyDescent="0.2">
      <c r="A57" s="728"/>
      <c r="B57" s="964"/>
      <c r="C57" s="964"/>
      <c r="D57" s="611" t="str">
        <f>Translations!$B$119</f>
        <v>&lt; insert reasons why the rule is not complied with&gt;</v>
      </c>
    </row>
    <row r="58" spans="1:4" ht="15" customHeight="1" thickBot="1" x14ac:dyDescent="0.25">
      <c r="A58" s="906" t="str">
        <f>Translations!$B$439</f>
        <v>COMPLIANCE WITH EU REGULATION ON A&amp;V</v>
      </c>
      <c r="B58" s="907"/>
      <c r="C58" s="907"/>
      <c r="D58" s="611"/>
    </row>
    <row r="59" spans="1:4" ht="17.649999999999999" customHeight="1" x14ac:dyDescent="0.2">
      <c r="A59" s="908" t="str">
        <f>Translations!$B$440</f>
        <v>Data verified in detail and back to source: 
(EU ETS AVR Article 14 &amp; Article 16(2)(g))</v>
      </c>
      <c r="B59" s="964"/>
      <c r="C59" s="964"/>
    </row>
    <row r="60" spans="1:4" ht="15" customHeight="1" x14ac:dyDescent="0.2">
      <c r="A60" s="751"/>
      <c r="B60" s="951" t="str">
        <f>Translations!$B$118</f>
        <v>If no, because.......</v>
      </c>
      <c r="C60" s="951"/>
      <c r="D60" s="611"/>
    </row>
    <row r="61" spans="1:4" ht="19.899999999999999" customHeight="1" x14ac:dyDescent="0.2">
      <c r="A61" s="751"/>
      <c r="B61" s="855"/>
      <c r="C61" s="855"/>
      <c r="D61" s="1005" t="str">
        <f>Translations!$B$125</f>
        <v>&lt; insert brief reasons why detailed data verification is not considered necessary and/or why data was not verified back to primary source data&gt;</v>
      </c>
    </row>
    <row r="62" spans="1:4" ht="14.65" customHeight="1" x14ac:dyDescent="0.2">
      <c r="A62" s="751"/>
      <c r="B62" s="965" t="str">
        <f>Translations!$B$441</f>
        <v>If yes, was this part of site verification….</v>
      </c>
      <c r="C62" s="965"/>
      <c r="D62" s="1005"/>
    </row>
    <row r="63" spans="1:4" ht="13.5" customHeight="1" x14ac:dyDescent="0.2">
      <c r="A63" s="751"/>
      <c r="B63" s="855"/>
      <c r="C63" s="855"/>
      <c r="D63" s="90"/>
    </row>
    <row r="64" spans="1:4" ht="17.649999999999999" customHeight="1" x14ac:dyDescent="0.2">
      <c r="A64" s="741" t="str">
        <f>Translations!$B$442</f>
        <v>Control activities are documented, implemented, maintained and effective to mitigate the inherent risks:
(EU ETS AVR Article 14(b))</v>
      </c>
      <c r="B64" s="964"/>
      <c r="C64" s="964"/>
      <c r="D64" s="611"/>
    </row>
    <row r="65" spans="1:4" ht="15.75" customHeight="1" x14ac:dyDescent="0.2">
      <c r="A65" s="741"/>
      <c r="B65" s="951" t="str">
        <f>Translations!$B$118</f>
        <v>If no, because.......</v>
      </c>
      <c r="C65" s="951"/>
      <c r="D65" s="611"/>
    </row>
    <row r="66" spans="1:4" ht="32.65" customHeight="1" x14ac:dyDescent="0.2">
      <c r="A66" s="741"/>
      <c r="B66" s="855"/>
      <c r="C66" s="855"/>
      <c r="D66" s="611" t="str">
        <f>Translations!$B$119</f>
        <v>&lt; insert reasons why the rule is not complied with&gt;</v>
      </c>
    </row>
    <row r="67" spans="1:4" ht="17.649999999999999" customHeight="1" x14ac:dyDescent="0.2">
      <c r="A67" s="728" t="str">
        <f>Translations!$B$443</f>
        <v>Procedures listed in monitoring plan are documented, implemented, maintained and effective to mitigate the inherent risks and control risks:
(EU ETS AVR Article 14(c))</v>
      </c>
      <c r="B67" s="964"/>
      <c r="C67" s="964"/>
      <c r="D67" s="611"/>
    </row>
    <row r="68" spans="1:4" ht="19.5" customHeight="1" x14ac:dyDescent="0.2">
      <c r="A68" s="728"/>
      <c r="B68" s="951" t="str">
        <f>Translations!$B$118</f>
        <v>If no, because.......</v>
      </c>
      <c r="C68" s="951"/>
      <c r="D68" s="611"/>
    </row>
    <row r="69" spans="1:4" ht="47.65" customHeight="1" x14ac:dyDescent="0.2">
      <c r="A69" s="728"/>
      <c r="B69" s="855"/>
      <c r="C69" s="855"/>
      <c r="D69" s="611" t="str">
        <f>Translations!$B$119</f>
        <v>&lt; insert reasons why the rule is not complied with&gt;</v>
      </c>
    </row>
    <row r="70" spans="1:4" ht="16.149999999999999" customHeight="1" x14ac:dyDescent="0.2">
      <c r="A70" s="728" t="str">
        <f>Translations!$B$491</f>
        <v>Data verification:
(EU ETS AVR Article 16 (1),(2g),(2i))</v>
      </c>
      <c r="B70" s="964"/>
      <c r="C70" s="964"/>
      <c r="D70" s="611" t="str">
        <f>Translations!$B$227</f>
        <v>&lt;data verification completed as required&gt;</v>
      </c>
    </row>
    <row r="71" spans="1:4" ht="17.649999999999999" customHeight="1" x14ac:dyDescent="0.2">
      <c r="A71" s="728"/>
      <c r="B71" s="951" t="str">
        <f>Translations!$B$118</f>
        <v>If no, because.......</v>
      </c>
      <c r="C71" s="951"/>
      <c r="D71" s="611"/>
    </row>
    <row r="72" spans="1:4" ht="30" customHeight="1" x14ac:dyDescent="0.2">
      <c r="A72" s="728"/>
      <c r="B72" s="855"/>
      <c r="C72" s="855"/>
      <c r="D72" s="611" t="str">
        <f>Translations!$B$492</f>
        <v>&lt; insert brief reasons why detailed data verification is not considered necessary and/or why data was not verified back to primary source data&gt;</v>
      </c>
    </row>
    <row r="73" spans="1:4" s="102" customFormat="1" ht="25.9" customHeight="1" x14ac:dyDescent="0.2">
      <c r="A73" s="728" t="str">
        <f>Translations!$B$493</f>
        <v>Completeness of flights/data when compared to air traffic data e.g. Eurocontrol:
(EU ETS AVR Article 16(2)(d))</v>
      </c>
      <c r="B73" s="964"/>
      <c r="C73" s="964"/>
      <c r="D73" s="611" t="str">
        <f>Translations!$B$494</f>
        <v>&lt; please indicate whether a check has been carried out on the completeness of flight information data and whether the data was complete. For further information please see section 7.3.1 GD III on verification in ETS Aviation&gt;</v>
      </c>
    </row>
    <row r="74" spans="1:4" s="102" customFormat="1" ht="20.65" customHeight="1" x14ac:dyDescent="0.2">
      <c r="A74" s="728"/>
      <c r="B74" s="951" t="str">
        <f>Translations!$B$118</f>
        <v>If no, because.......</v>
      </c>
      <c r="C74" s="951"/>
      <c r="D74" s="173"/>
    </row>
    <row r="75" spans="1:4" ht="18.399999999999999" customHeight="1" x14ac:dyDescent="0.2">
      <c r="A75" s="728"/>
      <c r="B75" s="897"/>
      <c r="C75" s="897"/>
      <c r="D75" s="611" t="str">
        <f>Translations!$B$229</f>
        <v>&lt; insert reasons why data is not complete or comparable&gt;</v>
      </c>
    </row>
    <row r="76" spans="1:4" s="102" customFormat="1" ht="25.9" customHeight="1" x14ac:dyDescent="0.2">
      <c r="A76" s="728" t="str">
        <f>Translations!$B$650</f>
        <v>Completeness of flight trajectory data
(EU ETS AVR Article 16(2a)</v>
      </c>
      <c r="B76" s="899"/>
      <c r="C76" s="899"/>
      <c r="D76" s="611" t="str">
        <f>Translations!$B$651</f>
        <v>&lt; please indicate whether the flight trajectory data is complete taking into account the approved monitoring plan and whether data is complete and comparable. For further information please see section 7.3.2 GD III on verification in ETS aviation&gt;</v>
      </c>
    </row>
    <row r="77" spans="1:4" s="102" customFormat="1" ht="17.649999999999999" customHeight="1" x14ac:dyDescent="0.2">
      <c r="A77" s="728"/>
      <c r="B77" s="901" t="str">
        <f>Translations!$B$118</f>
        <v>If no, because.......</v>
      </c>
      <c r="C77" s="901"/>
      <c r="D77" s="173"/>
    </row>
    <row r="78" spans="1:4" ht="17.649999999999999" customHeight="1" x14ac:dyDescent="0.2">
      <c r="A78" s="728"/>
      <c r="B78" s="897"/>
      <c r="C78" s="897"/>
      <c r="D78" s="611" t="str">
        <f>Translations!$B$229</f>
        <v>&lt; insert reasons why data is not complete or comparable&gt;</v>
      </c>
    </row>
    <row r="79" spans="1:4" s="102" customFormat="1" ht="46.15" customHeight="1" x14ac:dyDescent="0.2">
      <c r="A79" s="728" t="str">
        <f>Translations!$B$652</f>
        <v>Consistency of data on aircraft types
(EU ETS AVR Article 16(2b)(a)</v>
      </c>
      <c r="B79" s="899"/>
      <c r="C79" s="899"/>
      <c r="D79" s="611" t="str">
        <f>Translations!$B$653</f>
        <v>&lt; please indicate whether a check has been carried out on the consistency between the aircraft types listed in the approved monitoring plan with reported data on aircraft types and those recorded in internal records and whether the data on aircraft type is consistent. For further information please see section 7.3.3 GD III on verification in ETS aviation&gt;</v>
      </c>
    </row>
    <row r="80" spans="1:4" s="102" customFormat="1" ht="16.5" customHeight="1" x14ac:dyDescent="0.2">
      <c r="A80" s="728"/>
      <c r="B80" s="901" t="str">
        <f>Translations!$B$118</f>
        <v>If no, because.......</v>
      </c>
      <c r="C80" s="901"/>
      <c r="D80" s="611"/>
    </row>
    <row r="81" spans="1:4" ht="19.5" customHeight="1" x14ac:dyDescent="0.2">
      <c r="A81" s="728"/>
      <c r="B81" s="897"/>
      <c r="C81" s="897"/>
      <c r="D81" s="611" t="str">
        <f>Translations!$B$231</f>
        <v>&lt; insert reasons why data is not consistent&gt;</v>
      </c>
    </row>
    <row r="82" spans="1:4" ht="19.149999999999999" customHeight="1" x14ac:dyDescent="0.2">
      <c r="A82" s="957" t="str">
        <f>Translations!$B$654</f>
        <v>Consistency of data sources and procedures on aircraft engines
(EU ETS AVR Article 16(2b) (b)</v>
      </c>
      <c r="B82" s="899"/>
      <c r="C82" s="899"/>
      <c r="D82" s="955" t="str">
        <f>Translations!$B$655</f>
        <v>&lt; please indicate whether a check has been carried out on the consistency between aircraft operator’s data sources and procedures on aircraft engines with the aircraft engine unique identifier number listed in the International Civil Aviation Organization (ICAO) engine emissions databank or equivalent data source that is used to identify engines attached to the aircraft and whether the data is consistent. For further information please see section 7.3.4 GD III on verification in ETS aviation&gt;</v>
      </c>
    </row>
    <row r="83" spans="1:4" ht="37.9" customHeight="1" x14ac:dyDescent="0.2">
      <c r="A83" s="958"/>
      <c r="B83" s="901" t="str">
        <f>Translations!$B$118</f>
        <v>If no, because.......</v>
      </c>
      <c r="C83" s="901"/>
      <c r="D83" s="955"/>
    </row>
    <row r="84" spans="1:4" ht="31.9" customHeight="1" x14ac:dyDescent="0.2">
      <c r="A84" s="959"/>
      <c r="B84" s="897"/>
      <c r="C84" s="897"/>
      <c r="D84" s="539" t="str">
        <f>Translations!$B$501</f>
        <v>&lt;insert reasons why the check was not performed&gt; 
&lt;if a check has been performed and inconsistencies in the completeness and accuracy were observed, please state this&gt;</v>
      </c>
    </row>
    <row r="85" spans="1:4" ht="22.9" customHeight="1" x14ac:dyDescent="0.2">
      <c r="A85" s="957" t="str">
        <f>Translations!$B$656</f>
        <v>Consistency of data on aircraft mass, take-off mass or load factor with mass balance documentation and data reported by the aircraft operator
(EU ETS AVR Article 16(2b))</v>
      </c>
      <c r="B85" s="899"/>
      <c r="C85" s="899"/>
      <c r="D85" s="955" t="str">
        <f>Translations!$B$657</f>
        <v>&lt;please indicate whether a check has been carried out on the consistency between the aircraft mass, take-off mass or load factor in the aircraft operator’s internal records and mass and balance documentation with the data reported by the aircraft operator and whether the data is consistent. For further information please see section 7.3.5 GD III on verification in ETS aviation&gt;</v>
      </c>
    </row>
    <row r="86" spans="1:4" ht="22.15" customHeight="1" x14ac:dyDescent="0.2">
      <c r="A86" s="958"/>
      <c r="B86" s="901" t="str">
        <f>Translations!$B$118</f>
        <v>If no, because.......</v>
      </c>
      <c r="C86" s="901"/>
      <c r="D86" s="955"/>
    </row>
    <row r="87" spans="1:4" ht="33.4" customHeight="1" x14ac:dyDescent="0.2">
      <c r="A87" s="959"/>
      <c r="B87" s="897"/>
      <c r="C87" s="897"/>
      <c r="D87" s="539" t="str">
        <f>Translations!$B$504</f>
        <v>&lt;insert reasons why the check was not performed&gt; 
&lt;if a check has been performed and inconsistencies in the completeness and accuracy were observed, please state this&gt;</v>
      </c>
    </row>
    <row r="88" spans="1:4" ht="40.9" customHeight="1" x14ac:dyDescent="0.2">
      <c r="A88" s="957" t="str">
        <f>Translations!$B$658</f>
        <v>Consistency of aircraft performance data
(EU ETS AVR Article 16(2c))</v>
      </c>
      <c r="B88" s="899"/>
      <c r="C88" s="899"/>
      <c r="D88" s="539" t="str">
        <f>Translations!$B$659</f>
        <v>&lt; please indicate whether a check has been carried out on the consistency between flight trajectory data and aircraft performance data along its trajectory and consistency on fuel consumption, fuel delivery, fuel flow and energy efficiency data. For further information please see section 7.3.6 of GD III on verification in ETS aviation&gt;</v>
      </c>
    </row>
    <row r="89" spans="1:4" ht="15" customHeight="1" x14ac:dyDescent="0.2">
      <c r="A89" s="958"/>
      <c r="B89" s="901" t="str">
        <f>Translations!$B$118</f>
        <v>If no, because.......</v>
      </c>
      <c r="C89" s="901"/>
      <c r="D89" s="539"/>
    </row>
    <row r="90" spans="1:4" ht="27.75" customHeight="1" x14ac:dyDescent="0.2">
      <c r="A90" s="959"/>
      <c r="B90" s="897"/>
      <c r="C90" s="897"/>
      <c r="D90" s="539" t="str">
        <f>Translations!$B$501</f>
        <v>&lt;insert reasons why the check was not performed&gt; 
&lt;if a check has been performed and inconsistencies in the completeness and accuracy were observed, please state this&gt;</v>
      </c>
    </row>
    <row r="91" spans="1:4" ht="42" customHeight="1" x14ac:dyDescent="0.2">
      <c r="A91" s="957" t="str">
        <f>Translations!$B$663</f>
        <v>Consistency of fuel properties data 
(EU ETS AVR Article 16(2d))</v>
      </c>
      <c r="B91" s="899"/>
      <c r="C91" s="899"/>
      <c r="D91" s="539" t="str">
        <f>Translations!$B$661</f>
        <v>&lt; please indicate whether a check has been carried out on the method to determine fuel properties, the valiidty of input informate used to determine fuel properties data and the consistency of fuel properties data. Please also specify whether inconsistencies have been found. For further information please see section 7.3.7 GD III on verification in ETS aviation&gt;</v>
      </c>
    </row>
    <row r="92" spans="1:4" ht="19.149999999999999" customHeight="1" x14ac:dyDescent="0.2">
      <c r="A92" s="958"/>
      <c r="B92" s="901" t="str">
        <f>Translations!$B$118</f>
        <v>If no, because.......</v>
      </c>
      <c r="C92" s="901"/>
      <c r="D92" s="539"/>
    </row>
    <row r="93" spans="1:4" ht="28.15" customHeight="1" x14ac:dyDescent="0.2">
      <c r="A93" s="959"/>
      <c r="B93" s="897"/>
      <c r="C93" s="897"/>
      <c r="D93" s="539" t="str">
        <f>Translations!$B$501</f>
        <v>&lt;insert reasons why the check was not performed&gt; 
&lt;if a check has been performed and inconsistencies in the completeness and accuracy were observed, please state this&gt;</v>
      </c>
    </row>
    <row r="94" spans="1:4" ht="42" customHeight="1" x14ac:dyDescent="0.2">
      <c r="A94" s="905" t="str">
        <f>Translations!$B$445</f>
        <v>Correct application of monitoring methodology:
(EU ETS AVR Article 17)</v>
      </c>
      <c r="B94" s="899"/>
      <c r="C94" s="899"/>
      <c r="D94" s="539" t="str">
        <f>Translations!$B$662</f>
        <v>&lt; please specify whether the method approved in the monitoring plan was applied correctly. This information needs to be completed if the aircraft operator uses its own fuel burn module or emissions estimation module. For further information please see section 7.3.8 GD III on verification in ETS aviation&gt;</v>
      </c>
    </row>
    <row r="95" spans="1:4" ht="16.149999999999999" customHeight="1" x14ac:dyDescent="0.2">
      <c r="A95" s="905"/>
      <c r="B95" s="901" t="str">
        <f>Translations!$B$118</f>
        <v>If no, because.......</v>
      </c>
      <c r="C95" s="901"/>
      <c r="D95" s="405"/>
    </row>
    <row r="96" spans="1:4" ht="30" customHeight="1" x14ac:dyDescent="0.2">
      <c r="A96" s="905"/>
      <c r="B96" s="897"/>
      <c r="C96" s="897"/>
      <c r="D96" s="604" t="str">
        <f>Translations!$B$119</f>
        <v>&lt; insert reasons why the rule is not complied with&gt;</v>
      </c>
    </row>
    <row r="97" spans="1:4" ht="17.649999999999999" customHeight="1" x14ac:dyDescent="0.2">
      <c r="A97" s="728" t="str">
        <f>Translations!$B$664</f>
        <v>Verification of methods to apply missing data:
(EU ETS AVR Article 18(1a)</v>
      </c>
      <c r="B97" s="899"/>
      <c r="C97" s="899"/>
      <c r="D97" s="92"/>
    </row>
    <row r="98" spans="1:4" ht="16.5" customHeight="1" x14ac:dyDescent="0.2">
      <c r="A98" s="728"/>
      <c r="B98" s="901" t="str">
        <f>Translations!$B$118</f>
        <v>If no, because.......</v>
      </c>
      <c r="C98" s="901"/>
      <c r="D98" s="156"/>
    </row>
    <row r="99" spans="1:4" ht="43.15" customHeight="1" x14ac:dyDescent="0.2">
      <c r="A99" s="728"/>
      <c r="B99" s="897"/>
      <c r="C99" s="897"/>
      <c r="D99" s="611" t="str">
        <f>Translations!$B$665</f>
        <v>&lt; insert reasons why the non-CO2 aviation effects report is not complete and state whether there are data gaps that have used an alternate methodology or default value specified in Annex IIIa MRR. For further information please see section 7.4 GD III on verification in ETS aviation&gt;</v>
      </c>
    </row>
    <row r="100" spans="1:4" ht="17.649999999999999" customHeight="1" x14ac:dyDescent="0.2">
      <c r="A100" s="741" t="str">
        <f>Translations!$B$137</f>
        <v>Competent Authority (Annex 2) guidance on M&amp;R met:</v>
      </c>
      <c r="B100" s="899"/>
      <c r="C100" s="899"/>
      <c r="D100" s="611"/>
    </row>
    <row r="101" spans="1:4" ht="16.5" customHeight="1" x14ac:dyDescent="0.2">
      <c r="A101" s="741"/>
      <c r="B101" s="901" t="str">
        <f>Translations!$B$118</f>
        <v>If no, because.......</v>
      </c>
      <c r="C101" s="901"/>
      <c r="D101" s="156"/>
    </row>
    <row r="102" spans="1:4" ht="17.649999999999999" customHeight="1" x14ac:dyDescent="0.2">
      <c r="A102" s="741"/>
      <c r="B102" s="897"/>
      <c r="C102" s="897"/>
      <c r="D102" s="611" t="str">
        <f>Translations!$B$119</f>
        <v>&lt; insert reasons why the rule is not complied with&gt;</v>
      </c>
    </row>
    <row r="103" spans="1:4" ht="30" customHeight="1" x14ac:dyDescent="0.2">
      <c r="A103" s="573" t="str">
        <f>Translations!$B$138</f>
        <v>Previous year Non-Conformity(ies) corrected:</v>
      </c>
      <c r="B103" s="899"/>
      <c r="C103" s="899"/>
      <c r="D103" s="604"/>
    </row>
    <row r="104" spans="1:4" s="61" customFormat="1" ht="51.75" thickBot="1" x14ac:dyDescent="0.25">
      <c r="A104" s="103" t="str">
        <f>Translations!$B$236</f>
        <v>Changes etc identified and not reported to the Competent Authority/included in updated MP:</v>
      </c>
      <c r="B104" s="897"/>
      <c r="C104" s="897"/>
      <c r="D104" s="611" t="str">
        <f>Translations!$B$498</f>
        <v>&lt; please provide, in Annex 3, a brief summary of key conditions applied, changes, clarifications or variations approved by the Competent Authority and NOT included within a re-issued monitoring plan at the time of completion of the verification;  or additional changes identified by the verifier and not reported before the relevant year end&gt;</v>
      </c>
    </row>
    <row r="105" spans="1:4" ht="9" customHeight="1" thickBot="1" x14ac:dyDescent="0.25">
      <c r="A105" s="620"/>
      <c r="B105" s="55"/>
      <c r="C105" s="55"/>
      <c r="D105" s="90"/>
    </row>
    <row r="106" spans="1:4" ht="15" customHeight="1" thickBot="1" x14ac:dyDescent="0.25">
      <c r="A106" s="725" t="str">
        <f>Translations!$B$141</f>
        <v>COMPLIANCE WITH THE MONITORING AND REPORTING PRINCIPLES</v>
      </c>
      <c r="B106" s="893"/>
      <c r="C106" s="726"/>
      <c r="D106" s="90"/>
    </row>
    <row r="107" spans="1:4" ht="15" customHeight="1" x14ac:dyDescent="0.2">
      <c r="A107" s="877" t="str">
        <f>Translations!$B$142</f>
        <v>Accuracy:</v>
      </c>
      <c r="B107" s="972"/>
      <c r="C107" s="973"/>
      <c r="D107" s="611" t="str">
        <f>Translations!$B$143</f>
        <v>&lt; only brief comments are required in this section   NOTE - it is recognised that some principles are aspirational and it may not be possible to confirm absolute 'compliance'.  In addition, some principles are reliant upon others being met before 'compliance' can be 'confirmed'.&gt;</v>
      </c>
    </row>
    <row r="108" spans="1:4" ht="14.65" customHeight="1" x14ac:dyDescent="0.2">
      <c r="A108" s="877"/>
      <c r="B108" s="966" t="str">
        <f>Translations!$B$118</f>
        <v>If no, because.......</v>
      </c>
      <c r="C108" s="967"/>
      <c r="D108" s="156"/>
    </row>
    <row r="109" spans="1:4" ht="14.65" customHeight="1" x14ac:dyDescent="0.2">
      <c r="A109" s="727"/>
      <c r="B109" s="868"/>
      <c r="C109" s="869"/>
      <c r="D109" s="611" t="str">
        <f>Translations!$B$146</f>
        <v>&lt; insert reasons why the principle is not complied with</v>
      </c>
    </row>
    <row r="110" spans="1:4" ht="14.65" customHeight="1" x14ac:dyDescent="0.2">
      <c r="A110" s="876" t="str">
        <f>Translations!$B$144</f>
        <v>Completeness:</v>
      </c>
      <c r="B110" s="942"/>
      <c r="C110" s="943"/>
      <c r="D110" s="611"/>
    </row>
    <row r="111" spans="1:4" ht="15" customHeight="1" x14ac:dyDescent="0.2">
      <c r="A111" s="877"/>
      <c r="B111" s="966" t="str">
        <f>Translations!$B$118</f>
        <v>If no, because.......</v>
      </c>
      <c r="C111" s="967"/>
      <c r="D111" s="156"/>
    </row>
    <row r="112" spans="1:4" ht="14.65" customHeight="1" x14ac:dyDescent="0.2">
      <c r="A112" s="727"/>
      <c r="B112" s="868"/>
      <c r="C112" s="869"/>
      <c r="D112" s="611" t="str">
        <f>Translations!$B$146</f>
        <v>&lt; insert reasons why the principle is not complied with</v>
      </c>
    </row>
    <row r="113" spans="1:4" ht="13.5" customHeight="1" x14ac:dyDescent="0.2">
      <c r="A113" s="876" t="str">
        <f>Translations!$B$145</f>
        <v>Consistency:</v>
      </c>
      <c r="B113" s="942"/>
      <c r="C113" s="943"/>
      <c r="D113" s="611"/>
    </row>
    <row r="114" spans="1:4" ht="16.149999999999999" customHeight="1" x14ac:dyDescent="0.2">
      <c r="A114" s="877"/>
      <c r="B114" s="966" t="str">
        <f>Translations!$B$118</f>
        <v>If no, because.......</v>
      </c>
      <c r="C114" s="967"/>
      <c r="D114" s="611"/>
    </row>
    <row r="115" spans="1:4" ht="14.65" customHeight="1" x14ac:dyDescent="0.2">
      <c r="A115" s="727"/>
      <c r="B115" s="868"/>
      <c r="C115" s="869"/>
      <c r="D115" s="611" t="str">
        <f>Translations!$B$146</f>
        <v>&lt; insert reasons why the principle is not complied with</v>
      </c>
    </row>
    <row r="116" spans="1:4" s="61" customFormat="1" x14ac:dyDescent="0.2">
      <c r="A116" s="876" t="str">
        <f>Translations!$B$147</f>
        <v>Comparability over time:</v>
      </c>
      <c r="B116" s="974"/>
      <c r="C116" s="975"/>
      <c r="D116" s="157"/>
    </row>
    <row r="117" spans="1:4" ht="31.5" customHeight="1" x14ac:dyDescent="0.2">
      <c r="A117" s="877"/>
      <c r="B117" s="942"/>
      <c r="C117" s="943"/>
      <c r="D117" s="611" t="str">
        <f>Translations!B666</f>
        <v>&lt; provide brief comments on whether there have been signficant changes to the monitoring methodology such that the current reported non-CO2 aviation effects cannot be compared to previous periods.&gt;</v>
      </c>
    </row>
    <row r="118" spans="1:4" s="96" customFormat="1" ht="14.65" customHeight="1" x14ac:dyDescent="0.2">
      <c r="A118" s="877"/>
      <c r="B118" s="966" t="str">
        <f>Translations!$B$118</f>
        <v>If no, because.......</v>
      </c>
      <c r="C118" s="967"/>
      <c r="D118" s="611"/>
    </row>
    <row r="119" spans="1:4" ht="14.65" customHeight="1" x14ac:dyDescent="0.2">
      <c r="A119" s="727"/>
      <c r="B119" s="868"/>
      <c r="C119" s="869"/>
      <c r="D119" s="611" t="str">
        <f>Translations!$B$146</f>
        <v>&lt; insert reasons why the principle is not complied with</v>
      </c>
    </row>
    <row r="120" spans="1:4" ht="14.65" customHeight="1" x14ac:dyDescent="0.2">
      <c r="A120" s="876" t="str">
        <f>Translations!$B$149</f>
        <v>Transparency:</v>
      </c>
      <c r="B120" s="942"/>
      <c r="C120" s="943"/>
    </row>
    <row r="121" spans="1:4" ht="16.5" customHeight="1" x14ac:dyDescent="0.2">
      <c r="A121" s="877"/>
      <c r="B121" s="966" t="str">
        <f>Translations!$B$118</f>
        <v>If no, because.......</v>
      </c>
      <c r="C121" s="982"/>
      <c r="D121" s="611"/>
    </row>
    <row r="122" spans="1:4" ht="14.65" customHeight="1" x14ac:dyDescent="0.2">
      <c r="A122" s="727"/>
      <c r="B122" s="942"/>
      <c r="C122" s="943"/>
      <c r="D122" s="611" t="str">
        <f>Translations!$B$146</f>
        <v>&lt; insert reasons why the principle is not complied with</v>
      </c>
    </row>
    <row r="123" spans="1:4" s="61" customFormat="1" ht="16.5" customHeight="1" x14ac:dyDescent="0.2">
      <c r="A123" s="952" t="str">
        <f>Translations!$B$150</f>
        <v>Integrity of methodology:</v>
      </c>
      <c r="B123" s="942"/>
      <c r="C123" s="943"/>
      <c r="D123" s="108"/>
    </row>
    <row r="124" spans="1:4" s="61" customFormat="1" ht="30" customHeight="1" x14ac:dyDescent="0.2">
      <c r="A124" s="953"/>
      <c r="B124" s="960" t="str">
        <f>Translations!$B$118</f>
        <v>If no, because.......</v>
      </c>
      <c r="C124" s="961"/>
      <c r="D124" s="611" t="str">
        <f>Translations!$B$146</f>
        <v>&lt; insert reasons why the principle is not complied with</v>
      </c>
    </row>
    <row r="125" spans="1:4" ht="14.65" customHeight="1" x14ac:dyDescent="0.2">
      <c r="A125" s="954"/>
      <c r="B125" s="857"/>
      <c r="C125" s="858"/>
      <c r="D125" s="611" t="str">
        <f>Translations!$B$146</f>
        <v>&lt; insert reasons why the principle is not complied with</v>
      </c>
    </row>
    <row r="126" spans="1:4" s="105" customFormat="1" ht="30" customHeight="1" thickBot="1" x14ac:dyDescent="0.25">
      <c r="A126" s="104" t="str">
        <f>Translations!$B$151</f>
        <v>Continuous improvement:</v>
      </c>
      <c r="B126" s="984"/>
      <c r="C126" s="985"/>
      <c r="D126" s="611" t="str">
        <f>Translations!$B$152</f>
        <v>&lt;please outline in Annex 1 any key points of performance improvement identified or state here why non-applicable&gt;</v>
      </c>
    </row>
    <row r="127" spans="1:4" ht="9" customHeight="1" x14ac:dyDescent="0.2">
      <c r="A127" s="106"/>
      <c r="B127" s="635"/>
      <c r="C127" s="635"/>
      <c r="D127" s="611"/>
    </row>
    <row r="128" spans="1:4" ht="26.65" customHeight="1" thickBot="1" x14ac:dyDescent="0.25">
      <c r="A128" s="159"/>
      <c r="B128" s="956"/>
      <c r="C128" s="956"/>
      <c r="D128" s="175"/>
    </row>
    <row r="129" spans="1:4" ht="15" customHeight="1" thickBot="1" x14ac:dyDescent="0.25">
      <c r="A129" s="861" t="str">
        <f>Translations!$B$153</f>
        <v>OPINION</v>
      </c>
      <c r="B129" s="862"/>
      <c r="C129" s="863"/>
      <c r="D129" s="162" t="str">
        <f>Translations!$B$508</f>
        <v>Delete the Opinion Template text lines in this OPTION that are NOT applicable - THE OPINION TEXT SELECTED APPLIES WHERE ONLY EU ETS ARE REPORTED</v>
      </c>
    </row>
    <row r="130" spans="1:4" ht="70.5" customHeight="1" x14ac:dyDescent="0.2">
      <c r="A130" s="603" t="str">
        <f>Translations!$B$155</f>
        <v xml:space="preserve">OPINION - verified as satisfactory: </v>
      </c>
      <c r="B130" s="980" t="str">
        <f>Translations!$B$667</f>
        <v xml:space="preserve">We have conducted a verification of the non-CO2 aviation effects data reported by the above Aircraft Operator in its non-CO2 aviation effects report as presented above for the EU ETS. On the basis of the verification work undertaken (see Annex 2) these data are fairly stated. </v>
      </c>
      <c r="C130" s="981"/>
      <c r="D130" s="611" t="str">
        <f>Translations!$B$510</f>
        <v>&lt; Either this opinion text if there is no problem and there are no specific comments to be made in relation to things that might affect data quality or the interpretation of the opinion by a user for the EU ETS. This opinion statement may only be selected if there are no uncorrected misstatements, non-conformities and non-compliances. NOTE - only a positive form of words is acceptable for a verified opinion - DO NOT CHANGE THE FORM OF WORDS IN THESE OPINION TEXTS - AMEND THE REPORT TYPE AND ADD DETAIL WHERE REQUESTED.</v>
      </c>
    </row>
    <row r="131" spans="1:4" ht="31.5" customHeight="1" x14ac:dyDescent="0.2">
      <c r="A131" s="739" t="str">
        <f>Translations!$B$159</f>
        <v xml:space="preserve">OPINION - verified with comments: </v>
      </c>
      <c r="B131" s="990" t="str">
        <f>Translations!$B$668</f>
        <v>We have conducated a verification of the non-CO2 aviation effects data reported by the above Aircraft Operator in its non-CO2 aviation effects report as presented above for the EU ETS. On the basis of the verification work undertaken (see Annex 2) these data are fairly stated, with the exception of:</v>
      </c>
      <c r="C131" s="991"/>
      <c r="D131" s="611" t="str">
        <f>Translations!$B$512</f>
        <v>&lt; OR this opinion text if the opinion is qualified with comments for the user of the opinion in relation to EU ETS reporting. 
Please provide brief details of any exceptions that might affect the data and therefore qualify the opinion.</v>
      </c>
    </row>
    <row r="132" spans="1:4" ht="27.75" customHeight="1" x14ac:dyDescent="0.2">
      <c r="A132" s="740"/>
      <c r="B132" s="992"/>
      <c r="C132" s="993"/>
      <c r="D132" s="611" t="str">
        <f>Translations!$B$513</f>
        <v>‌NOTE - only a positive form of words is acceptable for a verified opinion - DO NOT CHANGE THE FORM OF WORDS IN THESE OPINION TEXTS - AMEND THE REPORT TYPE AND ADD DETAIL OR ADD COMMENTS WHERE REQUESTED</v>
      </c>
    </row>
    <row r="133" spans="1:4" ht="12.75" customHeight="1" x14ac:dyDescent="0.2">
      <c r="A133" s="874" t="str">
        <f>Translations!$B$163</f>
        <v>Comments which qualify the opinion:</v>
      </c>
      <c r="B133" s="947" t="s">
        <v>1</v>
      </c>
      <c r="C133" s="948"/>
      <c r="D133" s="756" t="str">
        <f>Translations!$B$514</f>
        <v xml:space="preserve">&lt;Note - these are effectively warning caveats to the opinion user including indication of non-material misstatements, non-compliances and non-conformities remaining at the point of confirming the verification opinion (just a summary of main points if the verifier specifically wishes to draw a user's attention to them; the details of all non-material misstatements and non-conformities, non-compliances and recommendations for improvements should be listed in the findings in Annex 1).
</v>
      </c>
    </row>
    <row r="134" spans="1:4" ht="12.75" customHeight="1" x14ac:dyDescent="0.2">
      <c r="A134" s="874"/>
      <c r="B134" s="947" t="s">
        <v>2</v>
      </c>
      <c r="C134" s="948" t="s">
        <v>2</v>
      </c>
      <c r="D134" s="756"/>
    </row>
    <row r="135" spans="1:4" ht="12.75" customHeight="1" x14ac:dyDescent="0.2">
      <c r="A135" s="874"/>
      <c r="B135" s="947" t="s">
        <v>3</v>
      </c>
      <c r="C135" s="948" t="s">
        <v>3</v>
      </c>
      <c r="D135" s="756"/>
    </row>
    <row r="136" spans="1:4" ht="12.75" customHeight="1" x14ac:dyDescent="0.2">
      <c r="A136" s="874"/>
      <c r="B136" s="947"/>
      <c r="C136" s="948"/>
      <c r="D136" s="756"/>
    </row>
    <row r="137" spans="1:4" ht="12.75" customHeight="1" x14ac:dyDescent="0.2">
      <c r="A137" s="874"/>
      <c r="B137" s="947"/>
      <c r="C137" s="948"/>
      <c r="D137" s="756"/>
    </row>
    <row r="138" spans="1:4" ht="12.75" customHeight="1" x14ac:dyDescent="0.2">
      <c r="A138" s="874"/>
      <c r="B138" s="947"/>
      <c r="C138" s="948"/>
      <c r="D138" s="756"/>
    </row>
    <row r="139" spans="1:4" ht="12.75" customHeight="1" x14ac:dyDescent="0.2">
      <c r="A139" s="874"/>
      <c r="B139" s="947"/>
      <c r="C139" s="948"/>
      <c r="D139" s="756" t="str">
        <f>Translations!$B$165</f>
        <v>&lt;insert comments in relation to any exceptions that have been noted that might/ do affect the verification and therefore which caveat the opinion. Please number each comment separately.&gt;</v>
      </c>
    </row>
    <row r="140" spans="1:4" ht="19.149999999999999" customHeight="1" x14ac:dyDescent="0.2">
      <c r="A140" s="874"/>
      <c r="B140" s="947"/>
      <c r="C140" s="948"/>
      <c r="D140" s="756"/>
    </row>
    <row r="141" spans="1:4" ht="12" customHeight="1" x14ac:dyDescent="0.2">
      <c r="A141" s="874"/>
      <c r="B141" s="947"/>
      <c r="C141" s="948"/>
      <c r="D141" s="616"/>
    </row>
    <row r="142" spans="1:4" ht="12.75" customHeight="1" x14ac:dyDescent="0.2">
      <c r="A142" s="875"/>
      <c r="B142" s="947"/>
      <c r="C142" s="948"/>
      <c r="D142" s="616"/>
    </row>
    <row r="143" spans="1:4" ht="70.150000000000006" customHeight="1" x14ac:dyDescent="0.2">
      <c r="A143" s="733" t="str">
        <f>Translations!$B$166</f>
        <v xml:space="preserve">OPINION - not verified: </v>
      </c>
      <c r="B143" s="977" t="str">
        <f>Translations!$B$669</f>
        <v>We have conducted a verification of the non-CO2 aviation effects data reported by the above Aircraft Operator in its non-CO2 aviation effects Report as presented above for the EU ETS. On the basis of the work undertaken (see Annex 2) these data CANNOT be verified due to - &lt; select/delete as appropriate&gt;</v>
      </c>
      <c r="C143" s="978"/>
      <c r="D143" s="576" t="str">
        <f>Translations!$B$516</f>
        <v>&lt; OR this opinion text if it is not possible to verify the data due to material misstatement(s), limitation of scope or non-conformities that provide insufficient clarity and prevent the verifier from stating with reasonable assurance that the data are free from material misstatements. These issues (material misstatements, non-conformities or non-compliance) should be specifically identified, as material items, in Annex 1, along with non-material concerns remaining at the point of final verification)</v>
      </c>
    </row>
    <row r="144" spans="1:4" ht="12.75" customHeight="1" x14ac:dyDescent="0.2">
      <c r="A144" s="734"/>
      <c r="B144" s="872" t="str">
        <f>Translations!$B$247</f>
        <v>- uncorrected material mis-statement (individual or in aggregate)</v>
      </c>
      <c r="C144" s="979"/>
      <c r="D144" s="616" t="str">
        <f>Translations!$B$173</f>
        <v>&lt;select the appropriate reasons from the list provided or add a reason if relevant&gt;</v>
      </c>
    </row>
    <row r="145" spans="1:4" ht="12.75" customHeight="1" x14ac:dyDescent="0.2">
      <c r="A145" s="734"/>
      <c r="B145" s="872" t="str">
        <f>Translations!$B$170</f>
        <v>- uncorrected material non-conformity (individual or in aggregate)</v>
      </c>
      <c r="C145" s="873"/>
      <c r="D145" s="616"/>
    </row>
    <row r="146" spans="1:4" ht="12.75" customHeight="1" x14ac:dyDescent="0.2">
      <c r="A146" s="734"/>
      <c r="B146" s="872" t="str">
        <f>Translations!$B$171</f>
        <v>- limitations in the data or information made available for verification</v>
      </c>
      <c r="C146" s="873"/>
      <c r="D146" s="616"/>
    </row>
    <row r="147" spans="1:4" ht="12.75" customHeight="1" x14ac:dyDescent="0.2">
      <c r="A147" s="734"/>
      <c r="B147" s="872" t="str">
        <f>Translations!$B$172</f>
        <v>- limitations of scope due to lack of clarity &amp; or scope of the approved monitoring plan</v>
      </c>
      <c r="C147" s="873"/>
      <c r="D147" s="156"/>
    </row>
    <row r="148" spans="1:4" ht="12.75" customHeight="1" x14ac:dyDescent="0.2">
      <c r="A148" s="734"/>
      <c r="B148" s="872" t="str">
        <f>Translations!$B$174</f>
        <v>- the monitoring plan is not approved by the competent authority</v>
      </c>
      <c r="C148" s="873"/>
      <c r="D148" s="156"/>
    </row>
    <row r="149" spans="1:4" ht="12.75" customHeight="1" thickBot="1" x14ac:dyDescent="0.25">
      <c r="A149" s="79"/>
      <c r="B149" s="371"/>
      <c r="C149" s="372"/>
      <c r="D149" s="156"/>
    </row>
    <row r="150" spans="1:4" x14ac:dyDescent="0.2">
      <c r="A150" s="159"/>
      <c r="B150" s="613"/>
      <c r="C150" s="613"/>
      <c r="D150" s="611"/>
    </row>
    <row r="151" spans="1:4" ht="10.5" customHeight="1" thickBot="1" x14ac:dyDescent="0.25">
      <c r="A151" s="65"/>
      <c r="B151" s="635"/>
      <c r="C151" s="635"/>
      <c r="D151" s="90"/>
    </row>
    <row r="152" spans="1:4" ht="13.5" thickBot="1" x14ac:dyDescent="0.25">
      <c r="A152" s="725" t="str">
        <f>Translations!$B$175</f>
        <v>VERIFICATION TEAM</v>
      </c>
      <c r="B152" s="893"/>
      <c r="C152" s="726"/>
      <c r="D152" s="90"/>
    </row>
    <row r="153" spans="1:4" x14ac:dyDescent="0.2">
      <c r="A153" s="160" t="str">
        <f>Translations!$B$176</f>
        <v>Lead EU ETS Auditor:</v>
      </c>
      <c r="B153" s="994"/>
      <c r="C153" s="995"/>
      <c r="D153" s="101" t="str">
        <f>Translations!$B$177</f>
        <v>&lt;insert name</v>
      </c>
    </row>
    <row r="154" spans="1:4" x14ac:dyDescent="0.2">
      <c r="A154" s="575" t="str">
        <f>Translations!$B$178</f>
        <v>EU ETS Auditor(s):</v>
      </c>
      <c r="B154" s="983"/>
      <c r="C154" s="858"/>
      <c r="D154" s="101" t="str">
        <f>Translations!$B$177</f>
        <v>&lt;insert name</v>
      </c>
    </row>
    <row r="155" spans="1:4" ht="25.5" x14ac:dyDescent="0.2">
      <c r="A155" s="575" t="str">
        <f>Translations!$B$179</f>
        <v>Technical Expert(s) (EU ETS Auditor):</v>
      </c>
      <c r="B155" s="983"/>
      <c r="C155" s="858"/>
      <c r="D155" s="101" t="str">
        <f>Translations!$B$177</f>
        <v>&lt;insert name</v>
      </c>
    </row>
    <row r="156" spans="1:4" x14ac:dyDescent="0.2">
      <c r="A156" s="575" t="str">
        <f>Translations!$B$180</f>
        <v>Independent Reviewer:</v>
      </c>
      <c r="B156" s="983"/>
      <c r="C156" s="858"/>
      <c r="D156" s="101" t="str">
        <f>Translations!$B$177</f>
        <v>&lt;insert name</v>
      </c>
    </row>
    <row r="157" spans="1:4" ht="26.25" thickBot="1" x14ac:dyDescent="0.25">
      <c r="A157" s="161" t="str">
        <f>Translations!$B$181</f>
        <v>Technical Expert(s) (Independent Review):</v>
      </c>
      <c r="B157" s="987"/>
      <c r="C157" s="985"/>
      <c r="D157" s="101" t="str">
        <f>Translations!$B$177</f>
        <v>&lt;insert name</v>
      </c>
    </row>
    <row r="158" spans="1:4" ht="13.5" thickBot="1" x14ac:dyDescent="0.25">
      <c r="A158" s="620"/>
      <c r="B158" s="55"/>
      <c r="C158" s="55"/>
      <c r="D158" s="90"/>
    </row>
    <row r="159" spans="1:4" x14ac:dyDescent="0.2">
      <c r="A159" s="160" t="str">
        <f>CONCATENATE(Translations!$B$182," ",$B$163,":")</f>
        <v>Signed on behalf of :</v>
      </c>
      <c r="B159" s="988"/>
      <c r="C159" s="936"/>
      <c r="D159" s="611" t="str">
        <f>Translations!$B$183</f>
        <v>&lt;insert authorised signature here</v>
      </c>
    </row>
    <row r="160" spans="1:4" ht="40.9" customHeight="1" x14ac:dyDescent="0.2">
      <c r="A160" s="575" t="str">
        <f>Translations!$B$248</f>
        <v>Name of authorised signatory :</v>
      </c>
      <c r="B160" s="989"/>
      <c r="C160" s="925"/>
      <c r="D160" s="611" t="str">
        <f>Translations!$B$670</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organisation.&gt;</v>
      </c>
    </row>
    <row r="161" spans="1:4" ht="13.5" thickBot="1" x14ac:dyDescent="0.25">
      <c r="A161" s="161" t="str">
        <f>Translations!$B$539</f>
        <v>Date of Opinion(s) :</v>
      </c>
      <c r="B161" s="986"/>
      <c r="C161" s="916"/>
      <c r="D161" s="611" t="str">
        <f>Translations!$B$187</f>
        <v>&lt;insert date of opinion - Note this date must change if the opinion is updated</v>
      </c>
    </row>
    <row r="162" spans="1:4" ht="13.5" thickBot="1" x14ac:dyDescent="0.25">
      <c r="A162" s="620"/>
      <c r="B162" s="55"/>
      <c r="C162" s="55"/>
      <c r="D162" s="611"/>
    </row>
    <row r="163" spans="1:4" x14ac:dyDescent="0.2">
      <c r="A163" s="160" t="str">
        <f>Translations!$B$188</f>
        <v>Name of verifier:</v>
      </c>
      <c r="B163" s="988"/>
      <c r="C163" s="936"/>
      <c r="D163" s="611" t="str">
        <f>Translations!$B$189</f>
        <v>&lt;insert formal name of the verifier</v>
      </c>
    </row>
    <row r="164" spans="1:4" x14ac:dyDescent="0.2">
      <c r="A164" s="575" t="str">
        <f>Translations!$B$250</f>
        <v>Contact Address :</v>
      </c>
      <c r="B164" s="989"/>
      <c r="C164" s="925"/>
      <c r="D164" s="611" t="str">
        <f>Translations!$B$191</f>
        <v>&lt;insert formal contact address of the verifier, including email address</v>
      </c>
    </row>
    <row r="165" spans="1:4" x14ac:dyDescent="0.2">
      <c r="A165" s="575" t="str">
        <f>Translations!$B$192</f>
        <v>Date of verification contract:</v>
      </c>
      <c r="B165" s="989"/>
      <c r="C165" s="925"/>
      <c r="D165" s="93"/>
    </row>
    <row r="166" spans="1:4" ht="25.5" x14ac:dyDescent="0.2">
      <c r="A166" s="575" t="str">
        <f>Translations!$B$251</f>
        <v>Is the Verifier Accredited or Certified natural person?</v>
      </c>
      <c r="B166" s="989"/>
      <c r="C166" s="925"/>
      <c r="D166" s="112"/>
    </row>
    <row r="167" spans="1:4" ht="38.25" x14ac:dyDescent="0.2">
      <c r="A167" s="168" t="str">
        <f>Translations!$B$457</f>
        <v>Name of National AB or authority certifying the verifier under EU ETS:</v>
      </c>
      <c r="B167" s="989"/>
      <c r="C167" s="925"/>
      <c r="D167" s="611" t="str">
        <f>Translations!$B$540</f>
        <v>&lt; insert the national Accreditation Body's name e.g. COFRAC if verifier is accredited; insert name of the Certifying National Authority if the verifier is certified under AVR Article 55(2);  insert the name of the Swiss approving body, if relevant.&gt;</v>
      </c>
    </row>
    <row r="168" spans="1:4" ht="39" thickBot="1" x14ac:dyDescent="0.25">
      <c r="A168" s="161" t="str">
        <f>Translations!$B$541</f>
        <v xml:space="preserve">Accreditation/ Certification/ Registration number under EU ETS: </v>
      </c>
      <c r="B168" s="986"/>
      <c r="C168" s="916"/>
      <c r="D168" s="611" t="str">
        <f>Translations!$B$197</f>
        <v>&lt; as issued by the above Accreditation Body/ Certifying National Authority&gt;</v>
      </c>
    </row>
  </sheetData>
  <sheetProtection sheet="1" formatCells="0" formatColumns="0" formatRows="0"/>
  <customSheetViews>
    <customSheetView guid="{3EE4370E-84AC-4220-AECA-2B19C5F3775F}" showPageBreaks="1" hiddenRows="1" view="pageBreakPreview" topLeftCell="A58">
      <selection activeCell="B63" sqref="B63"/>
      <rowBreaks count="1" manualBreakCount="1">
        <brk id="35"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61">
      <selection activeCell="B62" sqref="B62"/>
      <rowBreaks count="1" manualBreakCount="1">
        <brk id="35"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s>
  <mergeCells count="187">
    <mergeCell ref="D61:D62"/>
    <mergeCell ref="B103:C103"/>
    <mergeCell ref="B104:C104"/>
    <mergeCell ref="B88:C88"/>
    <mergeCell ref="B89:C89"/>
    <mergeCell ref="A88:A90"/>
    <mergeCell ref="B91:C91"/>
    <mergeCell ref="B92:C92"/>
    <mergeCell ref="B93:C93"/>
    <mergeCell ref="A91:A93"/>
    <mergeCell ref="B87:C87"/>
    <mergeCell ref="B97:C97"/>
    <mergeCell ref="B98:C98"/>
    <mergeCell ref="B99:C99"/>
    <mergeCell ref="B94:C94"/>
    <mergeCell ref="B90:C90"/>
    <mergeCell ref="B81:C81"/>
    <mergeCell ref="B82:C82"/>
    <mergeCell ref="B83:C83"/>
    <mergeCell ref="B84:C84"/>
    <mergeCell ref="B85:C85"/>
    <mergeCell ref="B86:C86"/>
    <mergeCell ref="B73:C73"/>
    <mergeCell ref="B74:C74"/>
    <mergeCell ref="B26:C26"/>
    <mergeCell ref="A24:C24"/>
    <mergeCell ref="B38:C38"/>
    <mergeCell ref="B64:C64"/>
    <mergeCell ref="B65:C65"/>
    <mergeCell ref="B66:C66"/>
    <mergeCell ref="B67:C67"/>
    <mergeCell ref="B69:C69"/>
    <mergeCell ref="B68:C68"/>
    <mergeCell ref="B60:C60"/>
    <mergeCell ref="B55:C55"/>
    <mergeCell ref="B56:C56"/>
    <mergeCell ref="B57:C57"/>
    <mergeCell ref="A48:C48"/>
    <mergeCell ref="B49:C49"/>
    <mergeCell ref="B39:C39"/>
    <mergeCell ref="A52:A54"/>
    <mergeCell ref="A55:A57"/>
    <mergeCell ref="A67:A69"/>
    <mergeCell ref="D8:D10"/>
    <mergeCell ref="B70:C70"/>
    <mergeCell ref="B71:C71"/>
    <mergeCell ref="B72:C72"/>
    <mergeCell ref="B43:C43"/>
    <mergeCell ref="A152:C152"/>
    <mergeCell ref="B153:C153"/>
    <mergeCell ref="A76:A78"/>
    <mergeCell ref="B77:C77"/>
    <mergeCell ref="B78:C78"/>
    <mergeCell ref="B79:C79"/>
    <mergeCell ref="B80:C80"/>
    <mergeCell ref="B101:C101"/>
    <mergeCell ref="B96:C96"/>
    <mergeCell ref="A97:A99"/>
    <mergeCell ref="A94:A96"/>
    <mergeCell ref="B108:C108"/>
    <mergeCell ref="A107:A109"/>
    <mergeCell ref="B109:C109"/>
    <mergeCell ref="B100:C100"/>
    <mergeCell ref="A143:A148"/>
    <mergeCell ref="B125:C125"/>
    <mergeCell ref="B19:C19"/>
    <mergeCell ref="B29:C29"/>
    <mergeCell ref="B154:C154"/>
    <mergeCell ref="B110:C110"/>
    <mergeCell ref="B146:C146"/>
    <mergeCell ref="B139:C139"/>
    <mergeCell ref="B122:C122"/>
    <mergeCell ref="B126:C126"/>
    <mergeCell ref="B115:C115"/>
    <mergeCell ref="B112:C112"/>
    <mergeCell ref="B168:C168"/>
    <mergeCell ref="B155:C155"/>
    <mergeCell ref="B156:C156"/>
    <mergeCell ref="B157:C157"/>
    <mergeCell ref="B159:C159"/>
    <mergeCell ref="B160:C160"/>
    <mergeCell ref="B161:C161"/>
    <mergeCell ref="B166:C166"/>
    <mergeCell ref="B164:C164"/>
    <mergeCell ref="B163:C163"/>
    <mergeCell ref="B136:C136"/>
    <mergeCell ref="B134:C134"/>
    <mergeCell ref="B167:C167"/>
    <mergeCell ref="B165:C165"/>
    <mergeCell ref="B131:C132"/>
    <mergeCell ref="A129:C129"/>
    <mergeCell ref="B42:C42"/>
    <mergeCell ref="A58:C58"/>
    <mergeCell ref="A11:C11"/>
    <mergeCell ref="B12:C12"/>
    <mergeCell ref="B119:C119"/>
    <mergeCell ref="A110:A112"/>
    <mergeCell ref="B135:C135"/>
    <mergeCell ref="B148:C148"/>
    <mergeCell ref="B118:C118"/>
    <mergeCell ref="B120:C120"/>
    <mergeCell ref="B143:C143"/>
    <mergeCell ref="B144:C144"/>
    <mergeCell ref="B130:C130"/>
    <mergeCell ref="B138:C138"/>
    <mergeCell ref="B141:C141"/>
    <mergeCell ref="B142:C142"/>
    <mergeCell ref="B121:C121"/>
    <mergeCell ref="B75:C75"/>
    <mergeCell ref="B30:C30"/>
    <mergeCell ref="B32:C32"/>
    <mergeCell ref="B33:C33"/>
    <mergeCell ref="B34:C34"/>
    <mergeCell ref="B21:C21"/>
    <mergeCell ref="B20:C20"/>
    <mergeCell ref="B147:C147"/>
    <mergeCell ref="B102:C102"/>
    <mergeCell ref="B140:C140"/>
    <mergeCell ref="A131:A132"/>
    <mergeCell ref="B124:C124"/>
    <mergeCell ref="B145:C145"/>
    <mergeCell ref="B14:C14"/>
    <mergeCell ref="B13:C13"/>
    <mergeCell ref="B28:C28"/>
    <mergeCell ref="B25:C25"/>
    <mergeCell ref="A29:A31"/>
    <mergeCell ref="B123:C123"/>
    <mergeCell ref="A85:A87"/>
    <mergeCell ref="B52:C52"/>
    <mergeCell ref="A116:A119"/>
    <mergeCell ref="B62:C62"/>
    <mergeCell ref="B44:C44"/>
    <mergeCell ref="B50:C50"/>
    <mergeCell ref="B51:C51"/>
    <mergeCell ref="B46:C46"/>
    <mergeCell ref="B61:C61"/>
    <mergeCell ref="A59:A63"/>
    <mergeCell ref="A64:A66"/>
    <mergeCell ref="A100:A102"/>
    <mergeCell ref="D139:D140"/>
    <mergeCell ref="B63:C63"/>
    <mergeCell ref="A123:A125"/>
    <mergeCell ref="A49:A51"/>
    <mergeCell ref="A133:A142"/>
    <mergeCell ref="D85:D86"/>
    <mergeCell ref="B128:C128"/>
    <mergeCell ref="B117:C117"/>
    <mergeCell ref="A82:A84"/>
    <mergeCell ref="A113:A115"/>
    <mergeCell ref="A106:C106"/>
    <mergeCell ref="B114:C114"/>
    <mergeCell ref="A73:A75"/>
    <mergeCell ref="B137:C137"/>
    <mergeCell ref="A70:A72"/>
    <mergeCell ref="B59:C59"/>
    <mergeCell ref="B111:C111"/>
    <mergeCell ref="B113:C113"/>
    <mergeCell ref="A120:A122"/>
    <mergeCell ref="B76:C76"/>
    <mergeCell ref="B107:C107"/>
    <mergeCell ref="B116:C116"/>
    <mergeCell ref="B95:C95"/>
    <mergeCell ref="D82:D83"/>
    <mergeCell ref="A1:C1"/>
    <mergeCell ref="B2:C2"/>
    <mergeCell ref="B3:C3"/>
    <mergeCell ref="B5:C5"/>
    <mergeCell ref="B4:C4"/>
    <mergeCell ref="B133:C133"/>
    <mergeCell ref="A79:A81"/>
    <mergeCell ref="D48:D49"/>
    <mergeCell ref="B53:C53"/>
    <mergeCell ref="B54:C54"/>
    <mergeCell ref="D133:D138"/>
    <mergeCell ref="A36:C36"/>
    <mergeCell ref="B45:C45"/>
    <mergeCell ref="B40:C40"/>
    <mergeCell ref="B37:C37"/>
    <mergeCell ref="A8:C8"/>
    <mergeCell ref="A9:C9"/>
    <mergeCell ref="B15:C15"/>
    <mergeCell ref="B16:C16"/>
    <mergeCell ref="B17:C17"/>
    <mergeCell ref="B18:C18"/>
    <mergeCell ref="B31:C31"/>
    <mergeCell ref="B27:C27"/>
    <mergeCell ref="B41:C41"/>
  </mergeCells>
  <phoneticPr fontId="0" type="noConversion"/>
  <dataValidations xWindow="486" yWindow="409" count="12">
    <dataValidation allowBlank="1" showErrorMessage="1" prompt="Insert name" sqref="B153:B157 C154:C157"/>
    <dataValidation type="list" allowBlank="1" showErrorMessage="1" prompt="Please select" sqref="B166:C166">
      <formula1>accreditedcertified</formula1>
    </dataValidation>
    <dataValidation type="list" allowBlank="1" showErrorMessage="1" prompt="Please select" sqref="B116 B107 B110 B113 B123 B120">
      <formula1>PrinciplesCompliance</formula1>
    </dataValidation>
    <dataValidation type="list" allowBlank="1" showErrorMessage="1" prompt="Please select" sqref="B126">
      <formula1>PrinciplesCompliance2</formula1>
    </dataValidation>
    <dataValidation type="list" allowBlank="1" showErrorMessage="1" prompt="Please select" sqref="B104">
      <formula1>Rulescompliance2</formula1>
    </dataValidation>
    <dataValidation type="list" allowBlank="1" showErrorMessage="1" prompt="Please select" sqref="B52 B55 B49 B59 B63:B64 B67 B70 B73 B76 B94 B97 B100">
      <formula1>RulesCompliance</formula1>
    </dataValidation>
    <dataValidation type="list" allowBlank="1" showErrorMessage="1" prompt="Please select" sqref="B103">
      <formula1>rulescompliance3</formula1>
    </dataValidation>
    <dataValidation type="list" allowBlank="1" showErrorMessage="1" prompt="Please select" sqref="B37:B38">
      <formula1>sitevisit</formula1>
    </dataValidation>
    <dataValidation type="list" allowBlank="1" showInputMessage="1" showErrorMessage="1" sqref="B25">
      <formula1>reportingyear</formula1>
    </dataValidation>
    <dataValidation type="list" allowBlank="1" showInputMessage="1" showErrorMessage="1" sqref="B19:C19">
      <formula1>NonCO2_Tool</formula1>
    </dataValidation>
    <dataValidation type="list" allowBlank="1" showInputMessage="1" showErrorMessage="1" sqref="B20:C20">
      <formula1>AO_Type</formula1>
    </dataValidation>
    <dataValidation type="list" allowBlank="1" showErrorMessage="1" prompt="Please select" sqref="B79:C79 B82:C82 B85:C85 B88:C88 B91:C91">
      <formula1>yesno</formula1>
    </dataValidation>
  </dataValidations>
  <pageMargins left="0.41" right="0.43" top="0.35433070866141736" bottom="0.67" header="0.23622047244094491" footer="0.26"/>
  <pageSetup paperSize="9" scale="91" fitToHeight="0" orientation="portrait"/>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85"/>
  <sheetViews>
    <sheetView workbookViewId="0">
      <selection sqref="A1:C1"/>
    </sheetView>
  </sheetViews>
  <sheetFormatPr defaultColWidth="11.28515625" defaultRowHeight="12.75" x14ac:dyDescent="0.2"/>
  <cols>
    <col min="1" max="1" width="4.7109375" style="48" customWidth="1"/>
    <col min="2" max="2" width="24.140625" style="48" customWidth="1"/>
    <col min="3" max="3" width="75.7109375" style="49" customWidth="1"/>
    <col min="4" max="4" width="9.7109375" style="62" customWidth="1"/>
    <col min="5" max="5" width="75.7109375" style="51" customWidth="1"/>
    <col min="6" max="16384" width="11.28515625" style="51"/>
  </cols>
  <sheetData>
    <row r="1" spans="1:5" x14ac:dyDescent="0.2">
      <c r="A1" s="750" t="str">
        <f>Translations!$B$253</f>
        <v>Verification Report - Emissions Trading System</v>
      </c>
      <c r="B1" s="750"/>
      <c r="C1" s="750"/>
      <c r="D1" s="620"/>
      <c r="E1" s="85" t="str">
        <f>Translations!$B$64</f>
        <v>GUIDANCE FOR VERIFIERS</v>
      </c>
    </row>
    <row r="2" spans="1:5" ht="13.5" thickBot="1" x14ac:dyDescent="0.25">
      <c r="A2" s="750" t="str">
        <f>Translations!$B$67</f>
        <v>EU ETS Annual CO2e Emissions Reporting</v>
      </c>
      <c r="B2" s="750"/>
      <c r="C2" s="750"/>
      <c r="D2" s="620"/>
      <c r="E2" s="86"/>
    </row>
    <row r="3" spans="1:5" s="64" customFormat="1" ht="13.5" thickBot="1" x14ac:dyDescent="0.25">
      <c r="A3" s="87"/>
      <c r="B3" s="87"/>
      <c r="C3" s="336"/>
      <c r="D3" s="65"/>
      <c r="E3" s="88" t="str">
        <f>Translations!$B$254</f>
        <v>Please enter the name of the operator as entered in sheet "Opinion Statement"</v>
      </c>
    </row>
    <row r="4" spans="1:5" x14ac:dyDescent="0.2">
      <c r="A4" s="1007" t="str">
        <f>Translations!$B$255</f>
        <v xml:space="preserve">Annex 1A - Misstatements, Non-conformities, Non-compliances and Recommended Improvements </v>
      </c>
      <c r="B4" s="1007"/>
      <c r="C4" s="1007"/>
      <c r="D4" s="1007"/>
      <c r="E4" s="86"/>
    </row>
    <row r="5" spans="1:5" ht="13.5" customHeight="1" x14ac:dyDescent="0.2">
      <c r="A5" s="620"/>
      <c r="B5" s="620"/>
      <c r="C5" s="55"/>
      <c r="D5" s="620"/>
      <c r="E5" s="86"/>
    </row>
    <row r="6" spans="1:5" ht="26.25" thickBot="1" x14ac:dyDescent="0.25">
      <c r="A6" s="89" t="s">
        <v>9</v>
      </c>
      <c r="B6" s="176" t="str">
        <f>Translations!$B$570</f>
        <v>Scheme:</v>
      </c>
      <c r="C6" s="620" t="str">
        <f>Translations!$B$256</f>
        <v>Uncorrected Misstatements that were not corrected before issuance of the verification report</v>
      </c>
      <c r="D6" s="65" t="str">
        <f>Translations!$B$257</f>
        <v>Material?</v>
      </c>
      <c r="E6" s="90" t="str">
        <f>Translations!$B$571</f>
        <v>Please select "Yes" or "No" in the column "Material?" as appropriate AND specify which scheme the finding relates to</v>
      </c>
    </row>
    <row r="7" spans="1:5" ht="12.75" customHeight="1" x14ac:dyDescent="0.2">
      <c r="A7" s="91" t="s">
        <v>10</v>
      </c>
      <c r="B7" s="337" t="str">
        <f>Translations!$B$259</f>
        <v>-- select --</v>
      </c>
      <c r="C7" s="337"/>
      <c r="D7" s="329" t="str">
        <f>Translations!$B$259</f>
        <v>-- select --</v>
      </c>
      <c r="E7" s="950" t="str">
        <f>Translations!$B$260</f>
        <v>&lt; Please insert relevant description, one line per uncorrected misstatement point.  If further space is required, please add rows and individually number points.  If there are NO uncorrected misstatements please state NOT APPLICABLE in the first row.</v>
      </c>
    </row>
    <row r="8" spans="1:5" x14ac:dyDescent="0.2">
      <c r="A8" s="56" t="s">
        <v>11</v>
      </c>
      <c r="B8" s="599" t="str">
        <f>Translations!$B$259</f>
        <v>-- select --</v>
      </c>
      <c r="C8" s="599"/>
      <c r="D8" s="600" t="str">
        <f>Translations!$B$259</f>
        <v>-- select --</v>
      </c>
      <c r="E8" s="950"/>
    </row>
    <row r="9" spans="1:5" ht="12.75" customHeight="1" x14ac:dyDescent="0.2">
      <c r="A9" s="56" t="s">
        <v>12</v>
      </c>
      <c r="B9" s="599" t="str">
        <f>Translations!$B$259</f>
        <v>-- select --</v>
      </c>
      <c r="C9" s="599"/>
      <c r="D9" s="600" t="str">
        <f>Translations!$B$259</f>
        <v>-- select --</v>
      </c>
      <c r="E9" s="950"/>
    </row>
    <row r="10" spans="1:5" ht="12.75" customHeight="1" x14ac:dyDescent="0.2">
      <c r="A10" s="56" t="s">
        <v>13</v>
      </c>
      <c r="B10" s="599" t="str">
        <f>Translations!$B$259</f>
        <v>-- select --</v>
      </c>
      <c r="C10" s="599"/>
      <c r="D10" s="600" t="str">
        <f>Translations!$B$259</f>
        <v>-- select --</v>
      </c>
      <c r="E10" s="950"/>
    </row>
    <row r="11" spans="1:5" ht="12.75" customHeight="1" x14ac:dyDescent="0.2">
      <c r="A11" s="56" t="s">
        <v>14</v>
      </c>
      <c r="B11" s="599" t="str">
        <f>Translations!$B$259</f>
        <v>-- select --</v>
      </c>
      <c r="C11" s="599"/>
      <c r="D11" s="600" t="str">
        <f>Translations!$B$259</f>
        <v>-- select --</v>
      </c>
      <c r="E11" s="950"/>
    </row>
    <row r="12" spans="1:5" ht="12.75" customHeight="1" x14ac:dyDescent="0.2">
      <c r="A12" s="56" t="s">
        <v>15</v>
      </c>
      <c r="B12" s="599" t="str">
        <f>Translations!$B$259</f>
        <v>-- select --</v>
      </c>
      <c r="C12" s="599"/>
      <c r="D12" s="600" t="str">
        <f>Translations!$B$259</f>
        <v>-- select --</v>
      </c>
      <c r="E12" s="950" t="str">
        <f>Translations!$B$261</f>
        <v>&lt; State details of misstatement including nature, size, and which element of the report it relates to; and why it has a material effect, if applicable.  Need to clearly state whether the misstatement is over-stated (e.g. higher than it should be) or under-stated (lower than it should be)&gt; For more information on how to classify and report misstatements please see the guidance of the European Commission Services.</v>
      </c>
    </row>
    <row r="13" spans="1:5" ht="12.75" customHeight="1" x14ac:dyDescent="0.2">
      <c r="A13" s="56" t="s">
        <v>16</v>
      </c>
      <c r="B13" s="599" t="str">
        <f>Translations!$B$259</f>
        <v>-- select --</v>
      </c>
      <c r="C13" s="599"/>
      <c r="D13" s="600" t="str">
        <f>Translations!$B$259</f>
        <v>-- select --</v>
      </c>
      <c r="E13" s="950"/>
    </row>
    <row r="14" spans="1:5" ht="15" customHeight="1" x14ac:dyDescent="0.2">
      <c r="A14" s="56" t="s">
        <v>17</v>
      </c>
      <c r="B14" s="599" t="str">
        <f>Translations!$B$259</f>
        <v>-- select --</v>
      </c>
      <c r="C14" s="599"/>
      <c r="D14" s="600" t="str">
        <f>Translations!$B$259</f>
        <v>-- select --</v>
      </c>
      <c r="E14" s="950"/>
    </row>
    <row r="15" spans="1:5" ht="12.75" customHeight="1" x14ac:dyDescent="0.2">
      <c r="A15" s="56" t="s">
        <v>18</v>
      </c>
      <c r="B15" s="599" t="str">
        <f>Translations!$B$259</f>
        <v>-- select --</v>
      </c>
      <c r="C15" s="599"/>
      <c r="D15" s="600" t="str">
        <f>Translations!$B$259</f>
        <v>-- select --</v>
      </c>
      <c r="E15" s="950"/>
    </row>
    <row r="16" spans="1:5" ht="13.5" thickBot="1" x14ac:dyDescent="0.25">
      <c r="A16" s="57" t="s">
        <v>19</v>
      </c>
      <c r="B16" s="607" t="str">
        <f>Translations!$B$259</f>
        <v>-- select --</v>
      </c>
      <c r="C16" s="607"/>
      <c r="D16" s="608" t="str">
        <f>Translations!$B$259</f>
        <v>-- select --</v>
      </c>
      <c r="E16" s="950"/>
    </row>
    <row r="17" spans="1:5" x14ac:dyDescent="0.2">
      <c r="A17" s="620"/>
      <c r="B17" s="620"/>
      <c r="C17" s="55"/>
      <c r="D17" s="620"/>
      <c r="E17" s="92"/>
    </row>
    <row r="18" spans="1:5" ht="13.5" customHeight="1" x14ac:dyDescent="0.2">
      <c r="A18" s="89" t="s">
        <v>20</v>
      </c>
      <c r="B18" s="89"/>
      <c r="C18" s="620" t="str">
        <f>Translations!$B$262</f>
        <v>Uncorrected Non-conformities with approved Monitoring Plan</v>
      </c>
      <c r="D18" s="65"/>
      <c r="E18" s="93"/>
    </row>
    <row r="19" spans="1:5" ht="26.25" customHeight="1" thickBot="1" x14ac:dyDescent="0.25">
      <c r="A19" s="89"/>
      <c r="B19" s="176" t="str">
        <f>Translations!$B$570</f>
        <v>Scheme:</v>
      </c>
      <c r="C19" s="94" t="str">
        <f>Translations!$B$263</f>
        <v>&lt; Including discrepancies between approved plan and actual sources, source streams and boundaries etc identified during verification</v>
      </c>
      <c r="D19" s="95" t="str">
        <f>Translations!$B$257</f>
        <v>Material?</v>
      </c>
      <c r="E19" s="90"/>
    </row>
    <row r="20" spans="1:5" ht="12.75" customHeight="1" x14ac:dyDescent="0.2">
      <c r="A20" s="91" t="s">
        <v>21</v>
      </c>
      <c r="B20" s="337" t="str">
        <f>Translations!$B$259</f>
        <v>-- select --</v>
      </c>
      <c r="C20" s="337"/>
      <c r="D20" s="329" t="str">
        <f>Translations!$B$259</f>
        <v>-- select --</v>
      </c>
      <c r="E20" s="756" t="str">
        <f>Translations!$B$264</f>
        <v>&lt; Please complete any relevant data.  One line per non-conformity point.  If further space is required, please add rows and individually number points.  If there are NO non-conformities please state NOT APPLICABLE in the first row.</v>
      </c>
    </row>
    <row r="21" spans="1:5" x14ac:dyDescent="0.2">
      <c r="A21" s="56" t="s">
        <v>22</v>
      </c>
      <c r="B21" s="599" t="str">
        <f>Translations!$B$259</f>
        <v>-- select --</v>
      </c>
      <c r="C21" s="599"/>
      <c r="D21" s="600" t="str">
        <f>Translations!$B$259</f>
        <v>-- select --</v>
      </c>
      <c r="E21" s="756"/>
    </row>
    <row r="22" spans="1:5" ht="12.75" customHeight="1" x14ac:dyDescent="0.2">
      <c r="A22" s="56" t="s">
        <v>23</v>
      </c>
      <c r="B22" s="599" t="str">
        <f>Translations!$B$259</f>
        <v>-- select --</v>
      </c>
      <c r="C22" s="599"/>
      <c r="D22" s="600" t="str">
        <f>Translations!$B$259</f>
        <v>-- select --</v>
      </c>
      <c r="E22" s="756"/>
    </row>
    <row r="23" spans="1:5" ht="12.75" customHeight="1" x14ac:dyDescent="0.2">
      <c r="A23" s="56" t="s">
        <v>24</v>
      </c>
      <c r="B23" s="599" t="str">
        <f>Translations!$B$259</f>
        <v>-- select --</v>
      </c>
      <c r="C23" s="599"/>
      <c r="D23" s="600" t="str">
        <f>Translations!$B$259</f>
        <v>-- select --</v>
      </c>
      <c r="E23" s="756"/>
    </row>
    <row r="24" spans="1:5" ht="12.75" customHeight="1" x14ac:dyDescent="0.2">
      <c r="A24" s="56" t="s">
        <v>25</v>
      </c>
      <c r="B24" s="599" t="str">
        <f>Translations!$B$259</f>
        <v>-- select --</v>
      </c>
      <c r="C24" s="599"/>
      <c r="D24" s="600" t="str">
        <f>Translations!$B$259</f>
        <v>-- select --</v>
      </c>
      <c r="E24" s="756"/>
    </row>
    <row r="25" spans="1:5" ht="12.75" customHeight="1" x14ac:dyDescent="0.2">
      <c r="A25" s="56" t="s">
        <v>26</v>
      </c>
      <c r="B25" s="599" t="str">
        <f>Translations!$B$259</f>
        <v>-- select --</v>
      </c>
      <c r="C25" s="599"/>
      <c r="D25" s="600" t="str">
        <f>Translations!$B$259</f>
        <v>-- select --</v>
      </c>
      <c r="E25" s="756" t="str">
        <f>Translations!$B$265</f>
        <v>&lt;State details of non-conformity including nature and size of non-conformity and which element of the monitoring plan it relates to&gt; For more information on how to classify and report non-conformities please see the guidance of the European Commission Services.</v>
      </c>
    </row>
    <row r="26" spans="1:5" ht="13.5" customHeight="1" x14ac:dyDescent="0.2">
      <c r="A26" s="56" t="s">
        <v>27</v>
      </c>
      <c r="B26" s="599" t="str">
        <f>Translations!$B$259</f>
        <v>-- select --</v>
      </c>
      <c r="C26" s="599"/>
      <c r="D26" s="600" t="str">
        <f>Translations!$B$259</f>
        <v>-- select --</v>
      </c>
      <c r="E26" s="756"/>
    </row>
    <row r="27" spans="1:5" ht="13.5" customHeight="1" x14ac:dyDescent="0.2">
      <c r="A27" s="56" t="s">
        <v>28</v>
      </c>
      <c r="B27" s="599" t="str">
        <f>Translations!$B$259</f>
        <v>-- select --</v>
      </c>
      <c r="C27" s="599"/>
      <c r="D27" s="600" t="str">
        <f>Translations!$B$259</f>
        <v>-- select --</v>
      </c>
      <c r="E27" s="756"/>
    </row>
    <row r="28" spans="1:5" ht="13.5" customHeight="1" x14ac:dyDescent="0.2">
      <c r="A28" s="56" t="s">
        <v>29</v>
      </c>
      <c r="B28" s="599" t="str">
        <f>Translations!$B$259</f>
        <v>-- select --</v>
      </c>
      <c r="C28" s="599"/>
      <c r="D28" s="600" t="str">
        <f>Translations!$B$259</f>
        <v>-- select --</v>
      </c>
      <c r="E28" s="756"/>
    </row>
    <row r="29" spans="1:5" ht="13.5" thickBot="1" x14ac:dyDescent="0.25">
      <c r="A29" s="57" t="s">
        <v>30</v>
      </c>
      <c r="B29" s="607" t="str">
        <f>Translations!$B$259</f>
        <v>-- select --</v>
      </c>
      <c r="C29" s="607"/>
      <c r="D29" s="608" t="str">
        <f>Translations!$B$259</f>
        <v>-- select --</v>
      </c>
      <c r="E29" s="756"/>
    </row>
    <row r="30" spans="1:5" x14ac:dyDescent="0.2">
      <c r="A30" s="620"/>
      <c r="B30" s="620"/>
      <c r="C30" s="55"/>
      <c r="D30" s="620"/>
      <c r="E30" s="92"/>
    </row>
    <row r="31" spans="1:5" s="60" customFormat="1" ht="13.5" customHeight="1" thickBot="1" x14ac:dyDescent="0.25">
      <c r="A31" s="89" t="s">
        <v>31</v>
      </c>
      <c r="B31" s="176" t="str">
        <f>Translations!$B$570</f>
        <v>Scheme:</v>
      </c>
      <c r="C31" s="620" t="str">
        <f>Translations!$B$266</f>
        <v>Uncorrected Non-compliances with MRR which were identified during verification</v>
      </c>
      <c r="D31" s="95" t="str">
        <f>Translations!$B$257</f>
        <v>Material?</v>
      </c>
      <c r="E31" s="90"/>
    </row>
    <row r="32" spans="1:5" s="60" customFormat="1" ht="12.75" customHeight="1" x14ac:dyDescent="0.2">
      <c r="A32" s="91" t="s">
        <v>32</v>
      </c>
      <c r="B32" s="337" t="str">
        <f>Translations!$B$259</f>
        <v>-- select --</v>
      </c>
      <c r="C32" s="337"/>
      <c r="D32" s="329" t="str">
        <f>Translations!$B$259</f>
        <v>-- select --</v>
      </c>
      <c r="E32" s="1008" t="str">
        <f>Translations!$B$267</f>
        <v>&lt; Please complete any relevant data.  One line per non-compliance point.  If further space is required, please add rows and individually number points.  If there are NO non-compliances please state NOT APPLICABLE in the first row.</v>
      </c>
    </row>
    <row r="33" spans="1:5" s="60" customFormat="1" x14ac:dyDescent="0.2">
      <c r="A33" s="56" t="s">
        <v>33</v>
      </c>
      <c r="B33" s="599" t="str">
        <f>Translations!$B$259</f>
        <v>-- select --</v>
      </c>
      <c r="C33" s="599"/>
      <c r="D33" s="600" t="str">
        <f>Translations!$B$259</f>
        <v>-- select --</v>
      </c>
      <c r="E33" s="1008"/>
    </row>
    <row r="34" spans="1:5" s="60" customFormat="1" ht="12.75" customHeight="1" x14ac:dyDescent="0.2">
      <c r="A34" s="56" t="s">
        <v>34</v>
      </c>
      <c r="B34" s="599" t="str">
        <f>Translations!$B$259</f>
        <v>-- select --</v>
      </c>
      <c r="C34" s="599"/>
      <c r="D34" s="600" t="str">
        <f>Translations!$B$259</f>
        <v>-- select --</v>
      </c>
      <c r="E34" s="1008"/>
    </row>
    <row r="35" spans="1:5" s="60" customFormat="1" ht="12.75" customHeight="1" x14ac:dyDescent="0.2">
      <c r="A35" s="56" t="s">
        <v>35</v>
      </c>
      <c r="B35" s="599" t="str">
        <f>Translations!$B$259</f>
        <v>-- select --</v>
      </c>
      <c r="C35" s="599"/>
      <c r="D35" s="600" t="str">
        <f>Translations!$B$259</f>
        <v>-- select --</v>
      </c>
      <c r="E35" s="1008"/>
    </row>
    <row r="36" spans="1:5" s="60" customFormat="1" ht="12.75" customHeight="1" x14ac:dyDescent="0.2">
      <c r="A36" s="56" t="s">
        <v>36</v>
      </c>
      <c r="B36" s="599" t="str">
        <f>Translations!$B$259</f>
        <v>-- select --</v>
      </c>
      <c r="C36" s="599"/>
      <c r="D36" s="600" t="str">
        <f>Translations!$B$259</f>
        <v>-- select --</v>
      </c>
      <c r="E36" s="1008"/>
    </row>
    <row r="37" spans="1:5" s="60" customFormat="1" ht="12.75" customHeight="1" x14ac:dyDescent="0.2">
      <c r="A37" s="56" t="s">
        <v>37</v>
      </c>
      <c r="B37" s="599" t="str">
        <f>Translations!$B$259</f>
        <v>-- select --</v>
      </c>
      <c r="C37" s="599"/>
      <c r="D37" s="600" t="str">
        <f>Translations!$B$259</f>
        <v>-- select --</v>
      </c>
      <c r="E37" s="1008" t="str">
        <f>Translations!$B$268</f>
        <v>&lt;State details of non-compliance including nature and size of non-compliance and which element of the Monitoring and Reporting Regulation it relates to&gt; For more information on how to classify and report non-compliances please see the guidance of the European Commission Services.</v>
      </c>
    </row>
    <row r="38" spans="1:5" s="60" customFormat="1" ht="13.5" customHeight="1" x14ac:dyDescent="0.2">
      <c r="A38" s="56" t="s">
        <v>38</v>
      </c>
      <c r="B38" s="599" t="str">
        <f>Translations!$B$259</f>
        <v>-- select --</v>
      </c>
      <c r="C38" s="599"/>
      <c r="D38" s="600" t="str">
        <f>Translations!$B$259</f>
        <v>-- select --</v>
      </c>
      <c r="E38" s="1008"/>
    </row>
    <row r="39" spans="1:5" s="60" customFormat="1" ht="13.5" customHeight="1" x14ac:dyDescent="0.2">
      <c r="A39" s="56" t="s">
        <v>39</v>
      </c>
      <c r="B39" s="599" t="str">
        <f>Translations!$B$259</f>
        <v>-- select --</v>
      </c>
      <c r="C39" s="599"/>
      <c r="D39" s="600" t="str">
        <f>Translations!$B$259</f>
        <v>-- select --</v>
      </c>
      <c r="E39" s="1008"/>
    </row>
    <row r="40" spans="1:5" s="60" customFormat="1" ht="13.5" customHeight="1" x14ac:dyDescent="0.2">
      <c r="A40" s="56" t="s">
        <v>40</v>
      </c>
      <c r="B40" s="599" t="str">
        <f>Translations!$B$259</f>
        <v>-- select --</v>
      </c>
      <c r="C40" s="599"/>
      <c r="D40" s="600" t="str">
        <f>Translations!$B$259</f>
        <v>-- select --</v>
      </c>
      <c r="E40" s="1008"/>
    </row>
    <row r="41" spans="1:5" s="60" customFormat="1" ht="13.5" thickBot="1" x14ac:dyDescent="0.25">
      <c r="A41" s="57" t="s">
        <v>41</v>
      </c>
      <c r="B41" s="607" t="str">
        <f>Translations!$B$259</f>
        <v>-- select --</v>
      </c>
      <c r="C41" s="607"/>
      <c r="D41" s="608" t="str">
        <f>Translations!$B$259</f>
        <v>-- select --</v>
      </c>
      <c r="E41" s="1008"/>
    </row>
    <row r="42" spans="1:5" x14ac:dyDescent="0.2">
      <c r="A42" s="620"/>
      <c r="B42" s="620"/>
      <c r="C42" s="55"/>
      <c r="D42" s="620"/>
      <c r="E42" s="92"/>
    </row>
    <row r="43" spans="1:5" ht="13.5" customHeight="1" thickBot="1" x14ac:dyDescent="0.25">
      <c r="A43" s="89" t="s">
        <v>42</v>
      </c>
      <c r="B43" s="176" t="str">
        <f>Translations!$B$570</f>
        <v>Scheme:</v>
      </c>
      <c r="C43" s="620" t="str">
        <f>Translations!$B$269</f>
        <v xml:space="preserve">Recommended Improvements, if any </v>
      </c>
      <c r="D43" s="620"/>
      <c r="E43" s="92"/>
    </row>
    <row r="44" spans="1:5" ht="12.75" customHeight="1" x14ac:dyDescent="0.2">
      <c r="A44" s="91" t="s">
        <v>43</v>
      </c>
      <c r="B44" s="337" t="str">
        <f>Translations!$B$259</f>
        <v>-- select --</v>
      </c>
      <c r="C44" s="329"/>
      <c r="D44" s="65"/>
      <c r="E44" s="1008" t="str">
        <f>Translations!$B$270</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v>
      </c>
    </row>
    <row r="45" spans="1:5" x14ac:dyDescent="0.2">
      <c r="A45" s="56" t="s">
        <v>44</v>
      </c>
      <c r="B45" s="599" t="str">
        <f>Translations!$B$259</f>
        <v>-- select --</v>
      </c>
      <c r="C45" s="600"/>
      <c r="D45" s="65"/>
      <c r="E45" s="1008"/>
    </row>
    <row r="46" spans="1:5" ht="12.75" customHeight="1" x14ac:dyDescent="0.2">
      <c r="A46" s="56" t="s">
        <v>45</v>
      </c>
      <c r="B46" s="599" t="str">
        <f>Translations!$B$259</f>
        <v>-- select --</v>
      </c>
      <c r="C46" s="600"/>
      <c r="D46" s="65"/>
      <c r="E46" s="1008"/>
    </row>
    <row r="47" spans="1:5" ht="12.75" customHeight="1" x14ac:dyDescent="0.2">
      <c r="A47" s="56" t="s">
        <v>46</v>
      </c>
      <c r="B47" s="599" t="str">
        <f>Translations!$B$259</f>
        <v>-- select --</v>
      </c>
      <c r="C47" s="600"/>
      <c r="D47" s="65"/>
      <c r="E47" s="1008"/>
    </row>
    <row r="48" spans="1:5" ht="12.75" customHeight="1" x14ac:dyDescent="0.2">
      <c r="A48" s="56" t="s">
        <v>47</v>
      </c>
      <c r="B48" s="599" t="str">
        <f>Translations!$B$259</f>
        <v>-- select --</v>
      </c>
      <c r="C48" s="600"/>
      <c r="D48" s="65"/>
      <c r="E48" s="1008"/>
    </row>
    <row r="49" spans="1:5" ht="12.75" customHeight="1" x14ac:dyDescent="0.2">
      <c r="A49" s="56" t="s">
        <v>48</v>
      </c>
      <c r="B49" s="599" t="str">
        <f>Translations!$B$259</f>
        <v>-- select --</v>
      </c>
      <c r="C49" s="600"/>
      <c r="D49" s="65"/>
      <c r="E49" s="1008">
        <f>Translations!$B$271</f>
        <v>0</v>
      </c>
    </row>
    <row r="50" spans="1:5" ht="12.75" customHeight="1" x14ac:dyDescent="0.2">
      <c r="A50" s="56" t="s">
        <v>49</v>
      </c>
      <c r="B50" s="599" t="str">
        <f>Translations!$B$259</f>
        <v>-- select --</v>
      </c>
      <c r="C50" s="600"/>
      <c r="D50" s="65"/>
      <c r="E50" s="1008"/>
    </row>
    <row r="51" spans="1:5" ht="12.75" customHeight="1" x14ac:dyDescent="0.2">
      <c r="A51" s="56" t="s">
        <v>50</v>
      </c>
      <c r="B51" s="599" t="str">
        <f>Translations!$B$259</f>
        <v>-- select --</v>
      </c>
      <c r="C51" s="600"/>
      <c r="D51" s="65"/>
      <c r="E51" s="1008"/>
    </row>
    <row r="52" spans="1:5" ht="12.75" customHeight="1" x14ac:dyDescent="0.2">
      <c r="A52" s="56" t="s">
        <v>51</v>
      </c>
      <c r="B52" s="599" t="str">
        <f>Translations!$B$259</f>
        <v>-- select --</v>
      </c>
      <c r="C52" s="600"/>
      <c r="D52" s="65"/>
      <c r="E52" s="1008"/>
    </row>
    <row r="53" spans="1:5" ht="13.5" thickBot="1" x14ac:dyDescent="0.25">
      <c r="A53" s="57" t="s">
        <v>52</v>
      </c>
      <c r="B53" s="607" t="str">
        <f>Translations!$B$259</f>
        <v>-- select --</v>
      </c>
      <c r="C53" s="608"/>
      <c r="D53" s="65"/>
      <c r="E53" s="1008"/>
    </row>
    <row r="54" spans="1:5" x14ac:dyDescent="0.2">
      <c r="A54" s="620"/>
      <c r="B54" s="620"/>
      <c r="C54" s="55"/>
      <c r="D54" s="620"/>
      <c r="E54" s="92"/>
    </row>
    <row r="55" spans="1:5" s="60" customFormat="1" ht="38.25" customHeight="1" thickBot="1" x14ac:dyDescent="0.25">
      <c r="A55" s="89" t="s">
        <v>53</v>
      </c>
      <c r="B55" s="176" t="str">
        <f>Translations!$B$570</f>
        <v>Scheme:</v>
      </c>
      <c r="C55" s="620" t="str">
        <f>Translations!$B$272</f>
        <v>Prior year Non-conformities that have NOT been resolved.  
Any prior year Non-conformities reported in the previous Verification Report that have been resolved do not need to be listed here.</v>
      </c>
      <c r="D55" s="620"/>
      <c r="E55" s="92"/>
    </row>
    <row r="56" spans="1:5" s="60" customFormat="1" ht="12.75" customHeight="1" x14ac:dyDescent="0.2">
      <c r="A56" s="91" t="s">
        <v>54</v>
      </c>
      <c r="B56" s="337" t="str">
        <f>Translations!$B$259</f>
        <v>-- select --</v>
      </c>
      <c r="C56" s="329"/>
      <c r="D56" s="65"/>
      <c r="E56" s="1008" t="str">
        <f>Translations!$B$273</f>
        <v>&lt; Please complete any relevant data.  One cell per unresolved prior year improvement point.  If further space is required, please add rows and individually number points.  If there are NO outstanding improvement points please state NOT APPLICABLE in the first row.</v>
      </c>
    </row>
    <row r="57" spans="1:5" s="60" customFormat="1" x14ac:dyDescent="0.2">
      <c r="A57" s="56" t="s">
        <v>55</v>
      </c>
      <c r="B57" s="599" t="str">
        <f>Translations!$B$259</f>
        <v>-- select --</v>
      </c>
      <c r="C57" s="600"/>
      <c r="D57" s="65"/>
      <c r="E57" s="1008"/>
    </row>
    <row r="58" spans="1:5" s="60" customFormat="1" ht="12.75" customHeight="1" x14ac:dyDescent="0.2">
      <c r="A58" s="56" t="s">
        <v>56</v>
      </c>
      <c r="B58" s="599" t="str">
        <f>Translations!$B$259</f>
        <v>-- select --</v>
      </c>
      <c r="C58" s="600"/>
      <c r="D58" s="65"/>
      <c r="E58" s="1008"/>
    </row>
    <row r="59" spans="1:5" s="60" customFormat="1" ht="12.75" customHeight="1" x14ac:dyDescent="0.2">
      <c r="A59" s="56" t="s">
        <v>57</v>
      </c>
      <c r="B59" s="599" t="str">
        <f>Translations!$B$259</f>
        <v>-- select --</v>
      </c>
      <c r="C59" s="600"/>
      <c r="D59" s="65"/>
      <c r="E59" s="1008"/>
    </row>
    <row r="60" spans="1:5" s="60" customFormat="1" ht="12.75" customHeight="1" x14ac:dyDescent="0.2">
      <c r="A60" s="56" t="s">
        <v>58</v>
      </c>
      <c r="B60" s="599" t="str">
        <f>Translations!$B$259</f>
        <v>-- select --</v>
      </c>
      <c r="C60" s="600"/>
      <c r="D60" s="65"/>
      <c r="E60" s="1008"/>
    </row>
    <row r="61" spans="1:5" s="60" customFormat="1" ht="12.75" customHeight="1" x14ac:dyDescent="0.2">
      <c r="A61" s="56" t="s">
        <v>59</v>
      </c>
      <c r="B61" s="599" t="str">
        <f>Translations!$B$259</f>
        <v>-- select --</v>
      </c>
      <c r="C61" s="600"/>
      <c r="D61" s="65"/>
      <c r="E61" s="1008"/>
    </row>
    <row r="62" spans="1:5" s="60" customFormat="1" ht="12.75" customHeight="1" x14ac:dyDescent="0.2">
      <c r="A62" s="56" t="s">
        <v>60</v>
      </c>
      <c r="B62" s="599" t="str">
        <f>Translations!$B$259</f>
        <v>-- select --</v>
      </c>
      <c r="C62" s="600"/>
      <c r="D62" s="65"/>
      <c r="E62" s="1008"/>
    </row>
    <row r="63" spans="1:5" s="60" customFormat="1" ht="12.75" customHeight="1" x14ac:dyDescent="0.2">
      <c r="A63" s="56" t="s">
        <v>61</v>
      </c>
      <c r="B63" s="599" t="str">
        <f>Translations!$B$259</f>
        <v>-- select --</v>
      </c>
      <c r="C63" s="600"/>
      <c r="D63" s="65"/>
      <c r="E63" s="1008"/>
    </row>
    <row r="64" spans="1:5" s="60" customFormat="1" ht="12.75" customHeight="1" x14ac:dyDescent="0.2">
      <c r="A64" s="56" t="s">
        <v>62</v>
      </c>
      <c r="B64" s="599" t="str">
        <f>Translations!$B$259</f>
        <v>-- select --</v>
      </c>
      <c r="C64" s="600"/>
      <c r="D64" s="65"/>
      <c r="E64" s="1008"/>
    </row>
    <row r="65" spans="1:5" s="60" customFormat="1" ht="13.5" thickBot="1" x14ac:dyDescent="0.25">
      <c r="A65" s="57" t="s">
        <v>63</v>
      </c>
      <c r="B65" s="607" t="str">
        <f>Translations!$B$259</f>
        <v>-- select --</v>
      </c>
      <c r="C65" s="608"/>
      <c r="D65" s="65"/>
      <c r="E65" s="1008"/>
    </row>
    <row r="66" spans="1:5" s="60" customFormat="1" x14ac:dyDescent="0.2">
      <c r="A66" s="96"/>
      <c r="B66" s="96"/>
      <c r="C66" s="96"/>
      <c r="D66" s="96"/>
      <c r="E66" s="92"/>
    </row>
    <row r="67" spans="1:5" s="60" customFormat="1" x14ac:dyDescent="0.2">
      <c r="A67" s="1007" t="str">
        <f>Translations!$B$275</f>
        <v>Annex 1B - Methodologies to close data gaps</v>
      </c>
      <c r="B67" s="1007"/>
      <c r="C67" s="1007"/>
      <c r="D67" s="1007"/>
      <c r="E67" s="92"/>
    </row>
    <row r="68" spans="1:5" s="60" customFormat="1" x14ac:dyDescent="0.2">
      <c r="A68" s="615"/>
      <c r="B68" s="615"/>
      <c r="C68" s="615"/>
      <c r="D68" s="615"/>
      <c r="E68" s="92"/>
    </row>
    <row r="69" spans="1:5" s="60" customFormat="1" ht="13.5" thickBot="1" x14ac:dyDescent="0.25">
      <c r="A69" s="615"/>
      <c r="B69" s="177" t="str">
        <f>Translations!$B$570</f>
        <v>Scheme:</v>
      </c>
      <c r="C69" s="338" t="str">
        <f>Translations!$B$259</f>
        <v>-- select --</v>
      </c>
      <c r="D69" s="615"/>
      <c r="E69" s="92"/>
    </row>
    <row r="70" spans="1:5" s="60" customFormat="1" x14ac:dyDescent="0.2">
      <c r="A70" s="620"/>
      <c r="B70" s="620"/>
      <c r="C70" s="357" t="str">
        <f>Translations!$B$276</f>
        <v>Was a data gap method required?</v>
      </c>
      <c r="D70" s="339" t="str">
        <f>Translations!$B$259</f>
        <v>-- select --</v>
      </c>
      <c r="E70" s="1006" t="str">
        <f>Translations!$B$572</f>
        <v>&lt; a data gap method as required by Article 66 MRR or Annex 16 of the Swiss CO2 Ordinance (in the case of Swiss ETS).  Please select which scheme the data gap comment applies to</v>
      </c>
    </row>
    <row r="71" spans="1:5" s="60" customFormat="1" ht="25.5" x14ac:dyDescent="0.2">
      <c r="A71" s="620"/>
      <c r="B71" s="620"/>
      <c r="C71" s="358" t="str">
        <f>Translations!$B$573</f>
        <v>If Yes, was this approved by the competent authority before completion of the verification?</v>
      </c>
      <c r="D71" s="340" t="str">
        <f>Translations!$B$259</f>
        <v>-- select --</v>
      </c>
      <c r="E71" s="1006"/>
    </row>
    <row r="72" spans="1:5" s="60" customFormat="1" ht="25.5" x14ac:dyDescent="0.2">
      <c r="A72" s="620"/>
      <c r="B72" s="620"/>
      <c r="C72" s="358" t="str">
        <f>Translations!$B$574</f>
        <v>If Yes, did the number of flights with data gaps exceed 5% of the annual reported flights?</v>
      </c>
      <c r="D72" s="340" t="str">
        <f>Translations!$B$259</f>
        <v>-- select --</v>
      </c>
      <c r="E72" s="183" t="str">
        <f>Translations!$B$575</f>
        <v>&lt; If it concerns the verification of an operator's emission report orthe aircraft operator's non-CO2 aviation effects report, this question can be left blank.</v>
      </c>
    </row>
    <row r="73" spans="1:5" s="60" customFormat="1" x14ac:dyDescent="0.2">
      <c r="A73" s="620"/>
      <c r="B73" s="620"/>
      <c r="C73" s="359" t="str">
        <f>Translations!$B$278</f>
        <v xml:space="preserve">If No, - </v>
      </c>
      <c r="D73" s="97"/>
      <c r="E73" s="606"/>
    </row>
    <row r="74" spans="1:5" s="60" customFormat="1" x14ac:dyDescent="0.2">
      <c r="A74" s="620"/>
      <c r="B74" s="620"/>
      <c r="C74" s="360" t="str">
        <f>Translations!$B$279</f>
        <v>- was the method used conservative (If No, please provide more details)</v>
      </c>
      <c r="D74" s="340" t="str">
        <f>Translations!$B$259</f>
        <v>-- select --</v>
      </c>
      <c r="E74" s="606"/>
    </row>
    <row r="75" spans="1:5" s="60" customFormat="1" ht="13.5" thickBot="1" x14ac:dyDescent="0.25">
      <c r="A75" s="620"/>
      <c r="B75" s="620"/>
      <c r="C75" s="361" t="str">
        <f>Translations!$B$280</f>
        <v>- did the method lead to a material misstatement (If Yes, please provide more details)</v>
      </c>
      <c r="D75" s="341" t="str">
        <f>Translations!$B$259</f>
        <v>-- select --</v>
      </c>
      <c r="E75" s="606"/>
    </row>
    <row r="76" spans="1:5" s="60" customFormat="1" x14ac:dyDescent="0.2">
      <c r="A76" s="620"/>
      <c r="B76" s="620"/>
      <c r="C76" s="561"/>
      <c r="D76" s="617"/>
      <c r="E76" s="606"/>
    </row>
    <row r="77" spans="1:5" s="60" customFormat="1" ht="13.5" thickBot="1" x14ac:dyDescent="0.25">
      <c r="A77" s="615"/>
      <c r="B77" s="177" t="str">
        <f>Translations!$B$570</f>
        <v>Scheme:</v>
      </c>
      <c r="C77" s="338" t="str">
        <f>Translations!$B$259</f>
        <v>-- select --</v>
      </c>
      <c r="D77" s="615"/>
      <c r="E77" s="92"/>
    </row>
    <row r="78" spans="1:5" s="60" customFormat="1" ht="38.25" x14ac:dyDescent="0.2">
      <c r="A78" s="620"/>
      <c r="B78" s="620"/>
      <c r="C78" s="357" t="str">
        <f>Translations!$B$276</f>
        <v>Was a data gap method required?</v>
      </c>
      <c r="D78" s="339" t="str">
        <f>Translations!$B$259</f>
        <v>-- select --</v>
      </c>
      <c r="E78" s="178" t="str">
        <f>Translations!$B$572</f>
        <v>&lt; a data gap method as required by Article 66 MRR or Annex 16 of the Swiss CO2 Ordinance (in the case of Swiss ETS).  Please select which scheme the data gap comment applies to</v>
      </c>
    </row>
    <row r="79" spans="1:5" s="60" customFormat="1" ht="25.5" x14ac:dyDescent="0.2">
      <c r="A79" s="620"/>
      <c r="B79" s="620"/>
      <c r="C79" s="358" t="str">
        <f>Translations!$B$573</f>
        <v>If Yes, was this approved by the competent authority before completion of the verification?</v>
      </c>
      <c r="D79" s="340" t="str">
        <f>Translations!$B$259</f>
        <v>-- select --</v>
      </c>
      <c r="E79" s="606"/>
    </row>
    <row r="80" spans="1:5" s="60" customFormat="1" ht="24.75" customHeight="1" x14ac:dyDescent="0.2">
      <c r="A80" s="620"/>
      <c r="B80" s="620"/>
      <c r="C80" s="358" t="str">
        <f>Translations!$B$574</f>
        <v>If Yes, did the number of flights with data gaps exceed 5% of the annual reported flights?</v>
      </c>
      <c r="D80" s="340" t="str">
        <f>Translations!$B$259</f>
        <v>-- select --</v>
      </c>
      <c r="E80" s="183" t="str">
        <f>Translations!$B$576</f>
        <v>&lt; if it concerns the verification of an operator's emission report or the aircraft operator's non-CO2 aviation effects report, this question can be left blank</v>
      </c>
    </row>
    <row r="81" spans="1:5" s="60" customFormat="1" x14ac:dyDescent="0.2">
      <c r="A81" s="620"/>
      <c r="B81" s="620"/>
      <c r="C81" s="359" t="str">
        <f>Translations!$B$278</f>
        <v xml:space="preserve">If No, - </v>
      </c>
      <c r="D81" s="97"/>
      <c r="E81" s="606"/>
    </row>
    <row r="82" spans="1:5" s="60" customFormat="1" x14ac:dyDescent="0.2">
      <c r="A82" s="620"/>
      <c r="B82" s="620"/>
      <c r="C82" s="360" t="str">
        <f>Translations!$B$279</f>
        <v>- was the method used conservative (If No, please provide more details)</v>
      </c>
      <c r="D82" s="340" t="str">
        <f>Translations!$B$259</f>
        <v>-- select --</v>
      </c>
      <c r="E82" s="606"/>
    </row>
    <row r="83" spans="1:5" s="60" customFormat="1" ht="13.5" thickBot="1" x14ac:dyDescent="0.25">
      <c r="A83" s="620"/>
      <c r="B83" s="620"/>
      <c r="C83" s="361" t="str">
        <f>Translations!$B$280</f>
        <v>- did the method lead to a material misstatement (If Yes, please provide more details)</v>
      </c>
      <c r="D83" s="341" t="str">
        <f>Translations!$B$259</f>
        <v>-- select --</v>
      </c>
      <c r="E83" s="606"/>
    </row>
    <row r="84" spans="1:5" s="60" customFormat="1" x14ac:dyDescent="0.2">
      <c r="A84" s="620"/>
      <c r="B84" s="620"/>
      <c r="C84" s="561"/>
      <c r="D84" s="617"/>
      <c r="E84" s="606"/>
    </row>
    <row r="85" spans="1:5" x14ac:dyDescent="0.2">
      <c r="A85" s="620"/>
      <c r="B85" s="620"/>
      <c r="C85" s="561"/>
      <c r="D85" s="617"/>
      <c r="E85" s="606"/>
    </row>
  </sheetData>
  <sheetProtection sheet="1" formatCells="0" formatColumns="0" formatRows="0"/>
  <customSheetViews>
    <customSheetView guid="{3EE4370E-84AC-4220-AECA-2B19C5F3775F}" fitToPage="1" topLeftCell="A43">
      <selection activeCell="A80" sqref="A80"/>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 right="0" top="0" bottom="0" header="0" footer="0"/>
      <pageSetup paperSize="9" scale="78" fitToHeight="0" orientation="landscape"/>
      <headerFooter alignWithMargins="0">
        <oddFooter>&amp;L&amp;F/
&amp;A&amp;C&amp;P/&amp;N&amp;RPrinted : &amp;D/&amp;T</oddFooter>
      </headerFooter>
    </customSheetView>
  </customSheetViews>
  <mergeCells count="15">
    <mergeCell ref="E12:E16"/>
    <mergeCell ref="E44:E48"/>
    <mergeCell ref="E61:E65"/>
    <mergeCell ref="E56:E60"/>
    <mergeCell ref="A1:C1"/>
    <mergeCell ref="A2:C2"/>
    <mergeCell ref="A4:D4"/>
    <mergeCell ref="E7:E11"/>
    <mergeCell ref="E70:E71"/>
    <mergeCell ref="A67:D67"/>
    <mergeCell ref="E25:E29"/>
    <mergeCell ref="E20:E24"/>
    <mergeCell ref="E37:E41"/>
    <mergeCell ref="E32:E36"/>
    <mergeCell ref="E49:E53"/>
  </mergeCells>
  <phoneticPr fontId="0" type="noConversion"/>
  <dataValidations xWindow="691" yWindow="325" count="3">
    <dataValidation type="list" allowBlank="1" showErrorMessage="1" prompt="Please select: yes or no" sqref="D7:D16 D20:D29 D32:D41">
      <formula1>SelectYesNo</formula1>
    </dataValidation>
    <dataValidation type="list" allowBlank="1" showInputMessage="1" showErrorMessage="1" sqref="D70:D72 D74:D75 D82:D83 D78:D80">
      <formula1>SelectYesNo</formula1>
    </dataValidation>
    <dataValidation type="list" allowBlank="1" showInputMessage="1" showErrorMessage="1" sqref="C77 C69 B7:B16 B20:B29 B32:B41 B44:B53 B56:B65">
      <formula1>SchemeType2</formula1>
    </dataValidation>
  </dataValidations>
  <pageMargins left="0.74803149606299213" right="0.74803149606299213" top="0.35433070866141736" bottom="0.78740157480314965" header="0.23622047244094491" footer="0.47244094488188981"/>
  <pageSetup paperSize="9" scale="77" fitToHeight="0" orientation="portrait"/>
  <headerFooter alignWithMargins="0">
    <oddFooter>&amp;L&amp;F/
&amp;A&amp;C&amp;P/&amp;N&amp;RPrinted : &amp;D/&amp;T</oddFooter>
  </headerFooter>
  <rowBreaks count="1" manualBreakCount="1">
    <brk id="66"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49"/>
  <sheetViews>
    <sheetView zoomScaleNormal="100" workbookViewId="0"/>
  </sheetViews>
  <sheetFormatPr defaultColWidth="11.28515625" defaultRowHeight="12.75" x14ac:dyDescent="0.2"/>
  <cols>
    <col min="1" max="1" width="20.28515625" style="65" customWidth="1"/>
    <col min="2" max="2" width="74.140625" style="84" customWidth="1"/>
    <col min="3" max="3" width="73.140625" style="54" customWidth="1"/>
    <col min="4" max="16384" width="11.28515625" style="64"/>
  </cols>
  <sheetData>
    <row r="1" spans="1:3" s="51" customFormat="1" x14ac:dyDescent="0.2">
      <c r="A1" s="620"/>
      <c r="B1" s="561"/>
      <c r="C1" s="50" t="str">
        <f>Translations!$B$64</f>
        <v>GUIDANCE FOR VERIFIERS</v>
      </c>
    </row>
    <row r="2" spans="1:3" s="51" customFormat="1" ht="12.75" customHeight="1" x14ac:dyDescent="0.2">
      <c r="A2" s="750" t="str">
        <f>Translations!$B$253</f>
        <v>Verification Report - Emissions Trading System</v>
      </c>
      <c r="B2" s="750"/>
      <c r="C2" s="63"/>
    </row>
    <row r="3" spans="1:3" s="51" customFormat="1" x14ac:dyDescent="0.2">
      <c r="A3" s="750" t="str">
        <f>'1) Opinion Statement (Inst)'!A9</f>
        <v>EU ETS Annual CO2e Emissions Reporting</v>
      </c>
      <c r="B3" s="750"/>
      <c r="C3" s="1018" t="str">
        <f>Translations!$B$281</f>
        <v>Note - the name of the Installation will be automatically picked up once it is entered on the Annex 1 Tab</v>
      </c>
    </row>
    <row r="4" spans="1:3" s="51" customFormat="1" ht="15" customHeight="1" x14ac:dyDescent="0.2">
      <c r="A4" s="1013" t="str">
        <f>IF(ISBLANK('Annex 1 - Findings'!C3),NameMissing,'Annex 1 - Findings'!C3)</f>
        <v>Please enter the name of the operator in sheet Annex 1.</v>
      </c>
      <c r="B4" s="1014"/>
      <c r="C4" s="1018"/>
    </row>
    <row r="5" spans="1:3" x14ac:dyDescent="0.2">
      <c r="A5" s="1009" t="str">
        <f>Translations!$B$282</f>
        <v>Annex 2 - Further information of relevance to the Opinion</v>
      </c>
      <c r="B5" s="1009"/>
      <c r="C5" s="1012" t="str">
        <f>Translations!$B$283</f>
        <v>Do not change the form of words in this worksheet EXCEPT where instructed to do so</v>
      </c>
    </row>
    <row r="6" spans="1:3" x14ac:dyDescent="0.2">
      <c r="B6" s="66"/>
      <c r="C6" s="1012"/>
    </row>
    <row r="7" spans="1:3" ht="13.5" thickBot="1" x14ac:dyDescent="0.25">
      <c r="B7" s="66"/>
      <c r="C7" s="617"/>
    </row>
    <row r="8" spans="1:3" ht="56.65" customHeight="1" x14ac:dyDescent="0.2">
      <c r="A8" s="67" t="str">
        <f>Translations!$B$284</f>
        <v xml:space="preserve">Objectives and scope of the Verification: </v>
      </c>
      <c r="B8" s="68" t="str">
        <f>Translations!$B$577</f>
        <v>To verify the Operator's annual emissions to a reasonable level of assurance for the Annual Emissions Report (as summarised in the attached Opinion Statement) under the EU Emissions Trading System and to confirm compliance with approved monitoring requirements, approved monitoring plan and the EU Regulation on Monitoring and Reporting.</v>
      </c>
    </row>
    <row r="9" spans="1:3" ht="93.75" customHeight="1" x14ac:dyDescent="0.2">
      <c r="A9" s="69" t="str">
        <f>Translations!$B$286</f>
        <v>Responsibilities:</v>
      </c>
      <c r="B9" s="70" t="str">
        <f>Translations!$B$578</f>
        <v>The Operator is solely responsible for the preparation and reporting of their annual greenhouse gas (GHG) emissions for the purposes of the EU ETS in accordance with the rules and their approved monitoring plan (as listed in the attached Opinion Statement); for any information and assessments that support the reported data; for determining the installation's objectives in relation to GHG information and for establishing and maintaining appropriate procedures, performance management and internal control systems from which the reported information is derived.</v>
      </c>
    </row>
    <row r="10" spans="1:3" x14ac:dyDescent="0.2">
      <c r="A10" s="69"/>
      <c r="B10" s="70" t="str">
        <f>Translations!$B$289</f>
        <v>The Competent Authority is responsible for</v>
      </c>
    </row>
    <row r="11" spans="1:3" x14ac:dyDescent="0.2">
      <c r="A11" s="69"/>
      <c r="B11" s="71" t="str">
        <f>Translations!$B$579</f>
        <v>- issuing and varying applicable permits to Operators</v>
      </c>
    </row>
    <row r="12" spans="1:3" ht="25.5" x14ac:dyDescent="0.2">
      <c r="A12" s="69"/>
      <c r="B12" s="71" t="str">
        <f>Translations!$B$581</f>
        <v>- enforcing the requirements of Regulation EU no. 2018/2066 on monitoring and reporting (MRR) and any conditions of applicable permits;</v>
      </c>
    </row>
    <row r="13" spans="1:3" ht="40.9" customHeight="1" x14ac:dyDescent="0.2">
      <c r="A13" s="69"/>
      <c r="B13" s="71" t="str">
        <f>Translations!$B$292</f>
        <v>- agreeing certain aspects of the verification process, e.g. site visit waivers; 
In exceptional circumstances, including those stated in Article 70(1)and 70(2) of the MRR,  the CA may determine an Operator's emissions for the purposes of the ETS.</v>
      </c>
    </row>
    <row r="14" spans="1:3" ht="94.5" customHeight="1" x14ac:dyDescent="0.2">
      <c r="A14" s="69"/>
      <c r="B14" s="72" t="str">
        <f>Translations!$B$582</f>
        <v xml:space="preserve">The Verifier (as named on the Opinion Statement) is responsible for, in accordance with its verification contract and Commission Regulation EU no. 2018/2067 on Accreditation and Verification, carrying out the verification of an Operator in the public interest, independent of the Operator and the competent authorities responsible for Directive 2003/87/EC. It is the responsibility of  the Verifier to form an independent opinion, based on the examination of information and data presented in the Annual Emissions Report, and to report that opinion to the Operator.  We also report if, in our opinion:           </v>
      </c>
      <c r="C14" s="73"/>
    </row>
    <row r="15" spans="1:3" ht="25.5" x14ac:dyDescent="0.2">
      <c r="A15" s="69"/>
      <c r="B15" s="74" t="str">
        <f>Translations!$B$295</f>
        <v xml:space="preserve">•   the Annual Emissions Report is or may be associated with misstatements (omissions, misrepresentations or errors) or non-conformities; or                                                                                                                                                              </v>
      </c>
      <c r="C15" s="75"/>
    </row>
    <row r="16" spans="1:3" ht="25.5" x14ac:dyDescent="0.2">
      <c r="A16" s="69"/>
      <c r="B16" s="74" t="str">
        <f>Translations!$B$584</f>
        <v xml:space="preserve">•   the Operator  is not complying with  Regulation EU no. 2018/2066 on monitoring and reporting , even if the monitoring plan is approved by the competent authority.                                                                                                                                                            </v>
      </c>
      <c r="C16" s="76"/>
    </row>
    <row r="17" spans="1:3" ht="28.5" customHeight="1" x14ac:dyDescent="0.2">
      <c r="A17" s="69"/>
      <c r="B17" s="74" t="str">
        <f>Translations!$B$297</f>
        <v>•   the EU ETS lead auditor/auditor has not received all the information and explanations that they require to conduct their examination to a reasonable level of assurance; or</v>
      </c>
    </row>
    <row r="18" spans="1:3" ht="51" x14ac:dyDescent="0.2">
      <c r="A18" s="69"/>
      <c r="B18" s="74" t="str">
        <f>Translations!$B$585</f>
        <v>•  improvements can be made to the Operator's performance in monitoring and reporting of emissions or non-CO2 aviation effects and/or compliance with the approved monitoring plan and Regulation EU no. 2018/2066 on monitoring and reporting.</v>
      </c>
    </row>
    <row r="19" spans="1:3" ht="127.5" x14ac:dyDescent="0.2">
      <c r="A19" s="69" t="str">
        <f>Translations!$B$299</f>
        <v xml:space="preserve">Work performed &amp; basis of the opinion: </v>
      </c>
      <c r="B19" s="77" t="str">
        <f>Translations!$B$586</f>
        <v>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approved monitoring plan.  This also involved assessing where necessary estimates and judgements made by the Operator in preparing the data and considering the overall adequacy of the presentation of the data in the Annual Emissions Report or non-CO2 aviation effects Report and its potential for material misstatement.</v>
      </c>
      <c r="C19" s="78"/>
    </row>
    <row r="20" spans="1:3" x14ac:dyDescent="0.2">
      <c r="A20" s="69" t="str">
        <f>Translations!$B$301</f>
        <v>Materiality level</v>
      </c>
      <c r="B20" s="542"/>
      <c r="C20" s="618" t="str">
        <f>Translations!$B$587</f>
        <v>See Article 23 of AVR</v>
      </c>
    </row>
    <row r="21" spans="1:3" ht="51" x14ac:dyDescent="0.2">
      <c r="A21" s="69"/>
      <c r="B21" s="342"/>
      <c r="C21" s="618" t="str">
        <f>Translations!$B$588</f>
        <v>&lt;Free Text: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2" spans="1:3" ht="42.75" customHeight="1" thickBot="1" x14ac:dyDescent="0.25">
      <c r="A22" s="79"/>
      <c r="B22" s="80" t="str">
        <f>Translations!$B$304</f>
        <v>GHG quantification is subject to inherent uncertainty due to the designed capability of measurement instrumentation and testing methodologies and incomplete scientific knowledge used in the determination of emissions factors and global warming potentials</v>
      </c>
      <c r="C22" s="53"/>
    </row>
    <row r="23" spans="1:3" ht="9" customHeight="1" thickBot="1" x14ac:dyDescent="0.25">
      <c r="B23" s="66"/>
      <c r="C23" s="53"/>
    </row>
    <row r="24" spans="1:3" ht="39.75" customHeight="1" x14ac:dyDescent="0.2">
      <c r="A24" s="1010" t="str">
        <f>Translations!$B$305</f>
        <v xml:space="preserve">Reference documents cited : 
</v>
      </c>
      <c r="B24" s="82" t="str">
        <f>Translations!$B$306</f>
        <v>Conduct of the Verification (1) - For Accredited Verifiers</v>
      </c>
      <c r="C24" s="1016" t="str">
        <f>Translations!$B$307</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25" spans="1:3" ht="26.25" customHeight="1" x14ac:dyDescent="0.2">
      <c r="A25" s="1011"/>
      <c r="B25" s="343" t="str">
        <f>Translations!$B$589</f>
        <v>1) EU Regulation EU no.  2018/2067 on verification of data and the accreditation of verifiers pursuant to Directive 2003/87/EC….. (AVR)</v>
      </c>
      <c r="C25" s="1016"/>
    </row>
    <row r="26" spans="1:3" ht="31.5" customHeight="1" x14ac:dyDescent="0.2">
      <c r="A26" s="1011"/>
      <c r="B26" s="344" t="str">
        <f>Translations!$B$590</f>
        <v>2) EN ISO 14065:2020 General principles and requirements for bodies validating and verifying environmental information</v>
      </c>
      <c r="C26" s="1016"/>
    </row>
    <row r="27" spans="1:3" ht="25.5" x14ac:dyDescent="0.2">
      <c r="A27" s="1011"/>
      <c r="B27" s="344" t="str">
        <f>Translations!$B$591</f>
        <v>3) EN ISO 14064-3:2019 Specification with guidance for the validation and verification of GHG assertions</v>
      </c>
      <c r="C27" s="1016"/>
    </row>
    <row r="28" spans="1:3" ht="25.5" x14ac:dyDescent="0.2">
      <c r="A28" s="1011"/>
      <c r="B28" s="343" t="str">
        <f>Translations!$B$311</f>
        <v>4) IAF MD 6:2014 International Accreditation Forum (IAF) Mandatory Document for the Application of ISO 14065:2013 (Issue 2, March 2014)</v>
      </c>
      <c r="C28" s="1016"/>
    </row>
    <row r="29" spans="1:3" ht="25.5" x14ac:dyDescent="0.2">
      <c r="A29" s="1011"/>
      <c r="B29" s="343" t="str">
        <f>Translations!$B$312</f>
        <v>5) Guidance developed by European Commission Services on verification and accreditation</v>
      </c>
      <c r="C29" s="1016"/>
    </row>
    <row r="30" spans="1:3" ht="25.5" x14ac:dyDescent="0.2">
      <c r="A30" s="1011"/>
      <c r="B30" s="343" t="str">
        <f>Translations!$B$313</f>
        <v xml:space="preserve">6) EA-6/03 European Co-operation for Accreditation Guidance For the Recognition of Verifiers under EU ETS Directive </v>
      </c>
      <c r="C30" s="1016"/>
    </row>
    <row r="31" spans="1:3" x14ac:dyDescent="0.2">
      <c r="A31" s="1011"/>
      <c r="B31" s="348" t="str">
        <f>Translations!$B$41</f>
        <v>Member State-specific guidance is listed here:</v>
      </c>
      <c r="C31" s="1016"/>
    </row>
    <row r="32" spans="1:3" x14ac:dyDescent="0.2">
      <c r="A32" s="1011"/>
      <c r="B32" s="345" t="s">
        <v>64</v>
      </c>
      <c r="C32" s="1016"/>
    </row>
    <row r="33" spans="1:3" ht="13.5" thickBot="1" x14ac:dyDescent="0.25">
      <c r="A33" s="1011"/>
      <c r="B33" s="346" t="s">
        <v>64</v>
      </c>
      <c r="C33" s="1016"/>
    </row>
    <row r="34" spans="1:3" ht="13.5" thickBot="1" x14ac:dyDescent="0.25">
      <c r="A34" s="69"/>
      <c r="B34" s="564"/>
      <c r="C34" s="1017"/>
    </row>
    <row r="35" spans="1:3" ht="25.5" x14ac:dyDescent="0.2">
      <c r="A35" s="69"/>
      <c r="B35" s="82" t="str">
        <f>Translations!$B$315</f>
        <v>Conduct of the Verification (2) - Additional criteria for Accredited Verifiers that are also financial assurance providers</v>
      </c>
      <c r="C35" s="1019" t="str">
        <f>Translations!$B$316</f>
        <v>&lt;This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6" spans="1:3" ht="38.25" x14ac:dyDescent="0.2">
      <c r="A36" s="69"/>
      <c r="B36" s="343" t="str">
        <f>Translations!$B$317</f>
        <v>i) International Standard on Assurance Engagements 3000 : Assurance Engagements other than Audits or Reviews of Historical Information, issued by the International Auditing and Assurance Standards Board.</v>
      </c>
      <c r="C36" s="1019"/>
    </row>
    <row r="37" spans="1:3" ht="39" thickBot="1" x14ac:dyDescent="0.25">
      <c r="A37" s="69"/>
      <c r="B37" s="346" t="str">
        <f>Translations!$B$318</f>
        <v>ii) International Standard on Assurance Engagements 3410 : Assurance Engagements on Greenhouse Gas Statements, issued by the International Auditing and Assurance Standards Board.</v>
      </c>
      <c r="C37" s="1019"/>
    </row>
    <row r="38" spans="1:3" x14ac:dyDescent="0.2">
      <c r="A38" s="69"/>
      <c r="B38" s="82" t="str">
        <f>Translations!$B$592</f>
        <v>Conduct of the Verification (3) - For Verifiers Certified under AVR Article 55(2)</v>
      </c>
      <c r="C38" s="1015" t="str">
        <f>Translations!$B$593</f>
        <v>&lt; This set should be selected only if the verifier is a Certified Natural Person as outlined under Article 55(2) of the AVR.</v>
      </c>
    </row>
    <row r="39" spans="1:3" ht="25.5" x14ac:dyDescent="0.2">
      <c r="A39" s="69"/>
      <c r="B39" s="343" t="str">
        <f>Translations!$B$594</f>
        <v>1) EC Regulation EU no.  2018/2067 on verification of data and the accreditation of verifiers pursuant to Directive 2003/87/EC….. (AVR)</v>
      </c>
      <c r="C39" s="1015"/>
    </row>
    <row r="40" spans="1:3" x14ac:dyDescent="0.2">
      <c r="A40" s="69"/>
      <c r="B40" s="343" t="str">
        <f>Translations!$B$322</f>
        <v>2) EU guidance on certified verifiers developed by the Commission Services</v>
      </c>
      <c r="C40" s="636"/>
    </row>
    <row r="41" spans="1:3" x14ac:dyDescent="0.2">
      <c r="A41" s="69"/>
      <c r="B41" s="348" t="str">
        <f>Translations!$B$41</f>
        <v>Member State-specific guidance is listed here:</v>
      </c>
      <c r="C41" s="637"/>
    </row>
    <row r="42" spans="1:3" ht="13.5" thickBot="1" x14ac:dyDescent="0.25">
      <c r="A42" s="69"/>
      <c r="B42" s="346" t="s">
        <v>64</v>
      </c>
      <c r="C42" s="637"/>
    </row>
    <row r="43" spans="1:3" x14ac:dyDescent="0.2">
      <c r="A43" s="69"/>
      <c r="B43" s="83" t="str">
        <f>Translations!$B$324</f>
        <v>Rules etc of the EU ETS</v>
      </c>
      <c r="C43" s="1015" t="str">
        <f>Translations!$B$595</f>
        <v>&lt; This set should be selected by all verifiers where reporting covers the EU ETS
Note - check to ensure that the list is valid for the Member State in which the opinon is being issued as some MS Guidance may only be applicable in an individual MS.
As a minimum, the relevant EU Regulations and EC Guidance must be included</v>
      </c>
    </row>
    <row r="44" spans="1:3" ht="25.5" x14ac:dyDescent="0.2">
      <c r="A44" s="69"/>
      <c r="B44" s="343" t="str">
        <f>Translations!$B$596</f>
        <v>A) EC Regulation EU no. 2018/2066 on the Monitoring and Reporting of GHGs pursuant to Directive 2003/87/EC (MRR)</v>
      </c>
      <c r="C44" s="1015"/>
    </row>
    <row r="45" spans="1:3" ht="25.5" x14ac:dyDescent="0.2">
      <c r="A45" s="69"/>
      <c r="B45" s="343" t="str">
        <f>Translations!$B$327</f>
        <v>B) EU Guidance developed by the European Commission Services to support the harmonised interpretation of the Monitoring and Reporting Regulation</v>
      </c>
      <c r="C45" s="1015"/>
    </row>
    <row r="46" spans="1:3" ht="25.5" x14ac:dyDescent="0.2">
      <c r="A46" s="69"/>
      <c r="B46" s="343" t="str">
        <f>Translations!$B$328</f>
        <v>C) EU Guidance material developed by the European Commission Services to support the harmonised interpretation of the AVR</v>
      </c>
      <c r="C46" s="1015"/>
    </row>
    <row r="47" spans="1:3" x14ac:dyDescent="0.2">
      <c r="A47" s="69"/>
      <c r="B47" s="348" t="str">
        <f>Translations!$B$41</f>
        <v>Member State-specific guidance is listed here:</v>
      </c>
      <c r="C47" s="1015"/>
    </row>
    <row r="48" spans="1:3" ht="13.5" thickBot="1" x14ac:dyDescent="0.25">
      <c r="A48" s="79"/>
      <c r="B48" s="346" t="s">
        <v>64</v>
      </c>
      <c r="C48" s="1015"/>
    </row>
    <row r="49" spans="2:2" ht="6.75" customHeight="1" x14ac:dyDescent="0.2">
      <c r="B49" s="66"/>
    </row>
  </sheetData>
  <sheetProtection sheet="1" formatCells="0" formatColumns="0" formatRows="0"/>
  <customSheetViews>
    <customSheetView guid="{3EE4370E-84AC-4220-AECA-2B19C5F3775F}" hiddenRows="1" topLeftCell="A16">
      <selection activeCell="B33" sqref="B33"/>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 right="0" top="0" bottom="0" header="0" footer="0"/>
      <pageSetup paperSize="9" scale="78" fitToHeight="0" orientation="landscape"/>
      <headerFooter alignWithMargins="0">
        <oddFooter>&amp;L&amp;F/
&amp;A&amp;C&amp;P/&amp;N&amp;RPrinted : &amp;D/&amp;T</oddFooter>
      </headerFooter>
    </customSheetView>
  </customSheetViews>
  <mergeCells count="11">
    <mergeCell ref="C43:C48"/>
    <mergeCell ref="C24:C34"/>
    <mergeCell ref="C3:C4"/>
    <mergeCell ref="C35:C37"/>
    <mergeCell ref="C38:C39"/>
    <mergeCell ref="A5:B5"/>
    <mergeCell ref="A24:A33"/>
    <mergeCell ref="C5:C6"/>
    <mergeCell ref="A2:B2"/>
    <mergeCell ref="A3:B3"/>
    <mergeCell ref="A4:B4"/>
  </mergeCells>
  <phoneticPr fontId="0" type="noConversion"/>
  <dataValidations count="5">
    <dataValidation type="list" allowBlank="1" showErrorMessage="1" promptTitle="Select guidance document" prompt="Select the additional and relevant guidance documents that you have used, ensuring that the correct version is cited" sqref="B32:B33">
      <formula1>conductaccredited</formula1>
    </dataValidation>
    <dataValidation type="list" allowBlank="1" showInputMessage="1" showErrorMessage="1" sqref="B31 B41">
      <formula1>MSSPECIFICGUIDANCE</formula1>
    </dataValidation>
    <dataValidation type="list" allowBlank="1" showInputMessage="1" showErrorMessage="1" prompt="Select appropriate materiality level" sqref="B20">
      <formula1>materialitythreshold</formula1>
    </dataValidation>
    <dataValidation type="list" allowBlank="1" showInputMessage="1" showErrorMessage="1" sqref="B42">
      <formula1>ConductCertified</formula1>
    </dataValidation>
    <dataValidation type="list" allowBlank="1" showInputMessage="1" showErrorMessage="1" sqref="B48">
      <formula1>EUETS_Rules</formula1>
    </dataValidation>
  </dataValidations>
  <pageMargins left="0.74803149606299213" right="0.74803149606299213" top="0.35433070866141736" bottom="0.78740157480314965" header="0.23622047244094491" footer="0.47244094488188981"/>
  <pageSetup paperSize="9" scale="93" fitToHeight="0" orientation="portrait" r:id="rId1"/>
  <headerFooter alignWithMargins="0">
    <oddFooter>&amp;L&amp;F/
&amp;A&amp;C&amp;P/&amp;N&amp;RPrinted : &amp;D/&amp;T</oddFooter>
  </headerFooter>
  <rowBreaks count="1" manualBreakCount="1">
    <brk id="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FF00"/>
    <pageSetUpPr fitToPage="1"/>
  </sheetPr>
  <dimension ref="A1:E50"/>
  <sheetViews>
    <sheetView zoomScaleNormal="100" workbookViewId="0"/>
  </sheetViews>
  <sheetFormatPr defaultColWidth="11.28515625" defaultRowHeight="12.75" x14ac:dyDescent="0.2"/>
  <cols>
    <col min="1" max="1" width="20.28515625" style="65" customWidth="1"/>
    <col min="2" max="2" width="74.140625" style="84" customWidth="1"/>
    <col min="3" max="3" width="73.140625" style="54" customWidth="1"/>
    <col min="4" max="4" width="11.28515625" style="64"/>
    <col min="5" max="5" width="55.28515625" style="64" customWidth="1"/>
    <col min="6" max="16384" width="11.28515625" style="64"/>
  </cols>
  <sheetData>
    <row r="1" spans="1:5" s="51" customFormat="1" x14ac:dyDescent="0.2">
      <c r="A1" s="620"/>
      <c r="B1" s="561"/>
      <c r="C1" s="50" t="str">
        <f>Translations!$B$64</f>
        <v>GUIDANCE FOR VERIFIERS</v>
      </c>
    </row>
    <row r="2" spans="1:5" s="51" customFormat="1" ht="12.75" customHeight="1" x14ac:dyDescent="0.2">
      <c r="A2" s="750" t="str">
        <f>Translations!$B$253</f>
        <v>Verification Report - Emissions Trading System</v>
      </c>
      <c r="B2" s="750"/>
      <c r="C2" s="63"/>
    </row>
    <row r="3" spans="1:5" s="51" customFormat="1" x14ac:dyDescent="0.2">
      <c r="A3" s="750" t="str">
        <f>'1) Opinion Statement (Inst)'!A9</f>
        <v>EU ETS Annual CO2e Emissions Reporting</v>
      </c>
      <c r="B3" s="750"/>
      <c r="C3" s="1018" t="str">
        <f>Translations!$B$281</f>
        <v>Note - the name of the Installation will be automatically picked up once it is entered on the Annex 1 Tab</v>
      </c>
    </row>
    <row r="4" spans="1:5" s="51" customFormat="1" ht="15" customHeight="1" x14ac:dyDescent="0.2">
      <c r="A4" s="1013" t="str">
        <f>IF(ISBLANK('Annex 1 - Findings'!C3),NameMissing,'Annex 1 - Findings'!C3)</f>
        <v>Please enter the name of the operator in sheet Annex 1.</v>
      </c>
      <c r="B4" s="1014"/>
      <c r="C4" s="1018"/>
    </row>
    <row r="5" spans="1:5" x14ac:dyDescent="0.2">
      <c r="A5" s="1009" t="str">
        <f>Translations!$B$282</f>
        <v>Annex 2 - Further information of relevance to the Opinion</v>
      </c>
      <c r="B5" s="1009"/>
      <c r="C5" s="1012" t="str">
        <f>Translations!$B$283</f>
        <v>Do not change the form of words in this worksheet EXCEPT where instructed to do so</v>
      </c>
    </row>
    <row r="6" spans="1:5" ht="13.5" thickBot="1" x14ac:dyDescent="0.25">
      <c r="B6" s="66"/>
      <c r="C6" s="1012"/>
    </row>
    <row r="7" spans="1:5" ht="18.75" customHeight="1" x14ac:dyDescent="0.2">
      <c r="A7" s="180" t="str">
        <f>Translations!$B$570</f>
        <v>Scheme:</v>
      </c>
      <c r="B7" s="347" t="s">
        <v>5</v>
      </c>
      <c r="C7" s="617"/>
    </row>
    <row r="8" spans="1:5" ht="69.75" customHeight="1" x14ac:dyDescent="0.2">
      <c r="A8" s="69" t="str">
        <f>Translations!$B$284</f>
        <v xml:space="preserve">Objectives and scope of the Verification: </v>
      </c>
      <c r="B8" s="77" t="str">
        <f>IF($B$7=EUwideConstants!$A$96,Translations!$B$598,Translations!$B$597)</f>
        <v>To verify the Aircraft Operator's annual emissions to a reasonable level of assurance for the Annual Emissions Report (as summarised in the attached Opinion Statement) under the scheme(s) listed above and to confirm compliance with the approved monitoring plan and the monitoring requirements and scheme rules as listed in the Criteria below.</v>
      </c>
      <c r="E8" s="84"/>
    </row>
    <row r="9" spans="1:5" ht="94.9" customHeight="1" x14ac:dyDescent="0.2">
      <c r="A9" s="69" t="str">
        <f>Translations!$B$286</f>
        <v>Responsibilities:</v>
      </c>
      <c r="B9" s="77" t="str">
        <f>IF($B$7=EUwideConstants!$A$96,Translations!$B$600,Translations!$B$599)</f>
        <v>The Aircraft Operator is solely responsible for the preparation and reporting of their annual greenhouse gas (GHG) emissions, for the purposes of the scheme(s) identified above, in accordance with the rules and their approved monitoring plan (as listed in the attached Opinion Statement); for any information and assessments that support the reported data; for determining the aircraft operator's objectives in relation to GHG information and for establishing and maintaining appropriate procedures, performance management and internal control systems from which the reported information is derived.</v>
      </c>
      <c r="C9" s="611" t="str">
        <f>Translations!$B$601</f>
        <v>&lt; edit to show the relevant report being audited : annual&gt;</v>
      </c>
    </row>
    <row r="10" spans="1:5" x14ac:dyDescent="0.2">
      <c r="A10" s="69"/>
      <c r="B10" s="77" t="str">
        <f>Translations!$B$289</f>
        <v>The Competent Authority is responsible for</v>
      </c>
      <c r="C10" s="611"/>
    </row>
    <row r="11" spans="1:5" x14ac:dyDescent="0.2">
      <c r="A11" s="69"/>
      <c r="B11" s="179" t="str">
        <f>Translations!$B$580</f>
        <v>- issuing and varying applicable permits to Aircraft Operators</v>
      </c>
      <c r="C11" s="611"/>
    </row>
    <row r="12" spans="1:5" ht="25.5" x14ac:dyDescent="0.2">
      <c r="A12" s="69"/>
      <c r="B12" s="179" t="str">
        <f>Translations!$B$602</f>
        <v>- enforcing the requirements of the scheme rules as outlined in the Criteria below and any conditions of applicable permits;</v>
      </c>
      <c r="C12" s="611"/>
    </row>
    <row r="13" spans="1:5" ht="45.4" customHeight="1" x14ac:dyDescent="0.2">
      <c r="A13" s="69"/>
      <c r="B13" s="179" t="str">
        <f>Translations!$B$293</f>
        <v>- agreeing certain aspects of the verification process, e.g. site visit waivers; 
In exceptional circumstances, including those stated in Article 70(1)and 70(2) of the MRR,  the CA may determine an Aircraft Operator's emissions for the purposes of the ETS.</v>
      </c>
      <c r="C13" s="611"/>
    </row>
    <row r="14" spans="1:5" ht="108" customHeight="1" x14ac:dyDescent="0.2">
      <c r="A14" s="69"/>
      <c r="B14" s="72" t="str">
        <f>Translations!$B$583</f>
        <v xml:space="preserve">The Verifier (as named on the Opinion Statement) is responsible for, in accordance with its verification contract and Commission Regulation EU no. 2018/2067 on Accreditation and Verification, carrying out the verification of an Aircraft Operator in the public interest, independent of the Aircraft Operator and the competent authorities responsible for Directive 2003/87/EC. It is the responsibility of  the Verifier to form an independent opinion, based on the examination of information and data presented in the Annual Emissions Report or non-CO2 aviation effects Report, and to report that opinion to the Aircraft Operator.  We also report if, in our opinion:           </v>
      </c>
      <c r="C14" s="81"/>
    </row>
    <row r="15" spans="1:5" ht="25.5" x14ac:dyDescent="0.2">
      <c r="A15" s="69"/>
      <c r="B15" s="74" t="str">
        <f>Translations!$B$295</f>
        <v xml:space="preserve">•   the Annual Emissions Report is or may be associated with misstatements (omissions, misrepresentations or errors) or non-conformities; or                                                                                                                                                              </v>
      </c>
      <c r="C15" s="76"/>
    </row>
    <row r="16" spans="1:5" ht="31.15" customHeight="1" x14ac:dyDescent="0.2">
      <c r="A16" s="69"/>
      <c r="B16" s="72" t="str">
        <f>Translations!$B$603</f>
        <v xml:space="preserve">•   the Aircraft Operator is not complying with the scheme rules as outlined in the Criteria below, even if the monitoring plan is approved by the competent authority.                                                                                                                                                            </v>
      </c>
      <c r="C16" s="76"/>
    </row>
    <row r="17" spans="1:3" ht="28.5" customHeight="1" x14ac:dyDescent="0.2">
      <c r="A17" s="69"/>
      <c r="B17" s="74" t="str">
        <f>Translations!$B$297</f>
        <v>•   the EU ETS lead auditor/auditor has not received all the information and explanations that they require to conduct their examination to a reasonable level of assurance; or</v>
      </c>
    </row>
    <row r="18" spans="1:3" ht="51" x14ac:dyDescent="0.2">
      <c r="A18" s="69"/>
      <c r="B18" s="72" t="str">
        <f>Translations!$B$604</f>
        <v>•  improvements can be made to the Aircraft Operator's performance in monitoring and reporting of emissions or non-CO2 aviation effects and/or compliance with the approved monitoring plan and the scheme rules on monitoring and reporting as outlined in the Criteria below.</v>
      </c>
    </row>
    <row r="19" spans="1:3" ht="114.75" x14ac:dyDescent="0.2">
      <c r="A19" s="69" t="str">
        <f>Translations!$B$299</f>
        <v xml:space="preserve">Work performed &amp; basis of the opinion: </v>
      </c>
      <c r="B19" s="77" t="str">
        <f>IF($B$7=EUwideConstants!$A$96,Translations!$B$606,Translations!$B$605)</f>
        <v>We conducted our examination having regard to the verification criteria reference documents outlined below.  This involved examining, based upon our risk analysis, evidence to give us reasonable assurance that the amounts and disclosures relating to the data have been properly prepared in accordance with the rules and principles of the relevant schemes, as outlined in the criteria reference documents below, and the Aircraft Operator's approved monitoring plan.  This also involved assessing where necessary estimates and judgements made by the Aircraft Operator in preparing the data and considering the overall adequacy of the presentation of the data in the Annual Emissions Report and its potential for material misstatement.</v>
      </c>
    </row>
    <row r="20" spans="1:3" x14ac:dyDescent="0.2">
      <c r="A20" s="69" t="str">
        <f>Translations!$B$301</f>
        <v>Materiality level</v>
      </c>
      <c r="B20" s="543" t="s">
        <v>5</v>
      </c>
      <c r="C20" s="618" t="str">
        <f>Translations!$B$587</f>
        <v>See Article 23 of AVR</v>
      </c>
    </row>
    <row r="21" spans="1:3" ht="51" x14ac:dyDescent="0.2">
      <c r="A21" s="69"/>
      <c r="B21" s="342"/>
      <c r="C21" s="618" t="str">
        <f>Translations!$B$588</f>
        <v>&lt;Free Text: 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2" spans="1:3" ht="42.75" customHeight="1" thickBot="1" x14ac:dyDescent="0.25">
      <c r="A22" s="79"/>
      <c r="B22" s="80" t="str">
        <f>Translations!$B$304</f>
        <v>GHG quantification is subject to inherent uncertainty due to the designed capability of measurement instrumentation and testing methodologies and incomplete scientific knowledge used in the determination of emissions factors and global warming potentials</v>
      </c>
      <c r="C22" s="53"/>
    </row>
    <row r="23" spans="1:3" ht="9" customHeight="1" thickBot="1" x14ac:dyDescent="0.25">
      <c r="B23" s="66"/>
      <c r="C23" s="53"/>
    </row>
    <row r="24" spans="1:3" ht="18" customHeight="1" x14ac:dyDescent="0.2">
      <c r="A24" s="1010" t="str">
        <f>Translations!$B$305</f>
        <v xml:space="preserve">Reference documents cited : 
</v>
      </c>
      <c r="B24" s="82" t="str">
        <f>Translations!$B$306</f>
        <v>Conduct of the Verification (1) - For Accredited Verifiers</v>
      </c>
      <c r="C24" s="1016" t="str">
        <f>Translations!$B$307</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25" spans="1:3" ht="26.25" customHeight="1" x14ac:dyDescent="0.2">
      <c r="A25" s="1011"/>
      <c r="B25" s="343" t="str">
        <f>Translations!$B$589</f>
        <v>1) EU Regulation EU no.  2018/2067 on verification of data and the accreditation of verifiers pursuant to Directive 2003/87/EC….. (AVR)</v>
      </c>
      <c r="C25" s="1016"/>
    </row>
    <row r="26" spans="1:3" ht="31.5" customHeight="1" x14ac:dyDescent="0.2">
      <c r="A26" s="1011"/>
      <c r="B26" s="344" t="str">
        <f>Translations!$B$590</f>
        <v>2) EN ISO 14065:2020 General principles and requirements for bodies validating and verifying environmental information</v>
      </c>
      <c r="C26" s="1016"/>
    </row>
    <row r="27" spans="1:3" ht="25.5" x14ac:dyDescent="0.2">
      <c r="A27" s="1011"/>
      <c r="B27" s="344" t="str">
        <f>Translations!$B$591</f>
        <v>3) EN ISO 14064-3:2019 Specification with guidance for the validation and verification of GHG assertions</v>
      </c>
      <c r="C27" s="1016"/>
    </row>
    <row r="28" spans="1:3" ht="25.5" x14ac:dyDescent="0.2">
      <c r="A28" s="1011"/>
      <c r="B28" s="343" t="str">
        <f>Translations!$B$311</f>
        <v>4) IAF MD 6:2014 International Accreditation Forum (IAF) Mandatory Document for the Application of ISO 14065:2013 (Issue 2, March 2014)</v>
      </c>
      <c r="C28" s="1016"/>
    </row>
    <row r="29" spans="1:3" ht="25.5" x14ac:dyDescent="0.2">
      <c r="A29" s="1011"/>
      <c r="B29" s="343" t="str">
        <f>Translations!$B$312</f>
        <v>5) Guidance developed by European Commission Services on verification and accreditation</v>
      </c>
      <c r="C29" s="1016"/>
    </row>
    <row r="30" spans="1:3" ht="25.5" x14ac:dyDescent="0.2">
      <c r="A30" s="1011"/>
      <c r="B30" s="343" t="str">
        <f>Translations!$B$313</f>
        <v xml:space="preserve">6) EA-6/03 European Co-operation for Accreditation Guidance For the Recognition of Verifiers under EU ETS Directive </v>
      </c>
      <c r="C30" s="1016"/>
    </row>
    <row r="31" spans="1:3" x14ac:dyDescent="0.2">
      <c r="A31" s="1011"/>
      <c r="B31" s="348" t="str">
        <f>Translations!$B$41</f>
        <v>Member State-specific guidance is listed here:</v>
      </c>
      <c r="C31" s="1016"/>
    </row>
    <row r="32" spans="1:3" x14ac:dyDescent="0.2">
      <c r="A32" s="1011"/>
      <c r="B32" s="345" t="s">
        <v>64</v>
      </c>
      <c r="C32" s="1016"/>
    </row>
    <row r="33" spans="1:3" ht="13.5" thickBot="1" x14ac:dyDescent="0.25">
      <c r="A33" s="1011"/>
      <c r="B33" s="346" t="s">
        <v>64</v>
      </c>
      <c r="C33" s="1016"/>
    </row>
    <row r="34" spans="1:3" ht="25.5" x14ac:dyDescent="0.2">
      <c r="A34" s="69"/>
      <c r="B34" s="82" t="str">
        <f>Translations!$B$315</f>
        <v>Conduct of the Verification (2) - Additional criteria for Accredited Verifiers that are also financial assurance providers</v>
      </c>
      <c r="C34" s="1019" t="str">
        <f>Translations!$B$316</f>
        <v>&lt;This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5" spans="1:3" ht="38.25" x14ac:dyDescent="0.2">
      <c r="A35" s="69"/>
      <c r="B35" s="343" t="str">
        <f>Translations!$B$317</f>
        <v>i) International Standard on Assurance Engagements 3000 : Assurance Engagements other than Audits or Reviews of Historical Information, issued by the International Auditing and Assurance Standards Board.</v>
      </c>
      <c r="C35" s="1019"/>
    </row>
    <row r="36" spans="1:3" ht="39" thickBot="1" x14ac:dyDescent="0.25">
      <c r="A36" s="69"/>
      <c r="B36" s="346" t="str">
        <f>Translations!$B$318</f>
        <v>ii) International Standard on Assurance Engagements 3410 : Assurance Engagements on Greenhouse Gas Statements, issued by the International Auditing and Assurance Standards Board.</v>
      </c>
      <c r="C36" s="1019"/>
    </row>
    <row r="37" spans="1:3" x14ac:dyDescent="0.2">
      <c r="A37" s="69"/>
      <c r="B37" s="82" t="str">
        <f>Translations!$B$592</f>
        <v>Conduct of the Verification (3) - For Verifiers Certified under AVR Article 55(2)</v>
      </c>
      <c r="C37" s="1015" t="str">
        <f>Translations!$B$593</f>
        <v>&lt; This set should be selected only if the verifier is a Certified Natural Person as outlined under Article 55(2) of the AVR.</v>
      </c>
    </row>
    <row r="38" spans="1:3" ht="25.5" x14ac:dyDescent="0.2">
      <c r="A38" s="69"/>
      <c r="B38" s="343" t="str">
        <f>Translations!$B$594</f>
        <v>1) EC Regulation EU no.  2018/2067 on verification of data and the accreditation of verifiers pursuant to Directive 2003/87/EC….. (AVR)</v>
      </c>
      <c r="C38" s="1015"/>
    </row>
    <row r="39" spans="1:3" x14ac:dyDescent="0.2">
      <c r="A39" s="69"/>
      <c r="B39" s="343" t="str">
        <f>Translations!$B$322</f>
        <v>2) EU guidance on certified verifiers developed by the Commission Services</v>
      </c>
      <c r="C39" s="636"/>
    </row>
    <row r="40" spans="1:3" x14ac:dyDescent="0.2">
      <c r="A40" s="69"/>
      <c r="B40" s="348" t="str">
        <f>Translations!$B$41</f>
        <v>Member State-specific guidance is listed here:</v>
      </c>
      <c r="C40" s="636"/>
    </row>
    <row r="41" spans="1:3" ht="13.5" thickBot="1" x14ac:dyDescent="0.25">
      <c r="A41" s="69"/>
      <c r="B41" s="346" t="s">
        <v>64</v>
      </c>
      <c r="C41" s="637"/>
    </row>
    <row r="42" spans="1:3" x14ac:dyDescent="0.2">
      <c r="A42" s="69" t="str">
        <f>Translations!$B$607</f>
        <v>Scheme Criteria:</v>
      </c>
      <c r="B42" s="83" t="str">
        <f>Translations!$B$324</f>
        <v>Rules etc of the EU ETS</v>
      </c>
      <c r="C42" s="1015" t="str">
        <f>Translations!$B$595</f>
        <v>&lt; This set should be selected by all verifiers where reporting covers the EU ETS
Note - check to ensure that the list is valid for the Member State in which the opinon is being issued as some MS Guidance may only be applicable in an individual MS.
As a minimum, the relevant EU Regulations and EC Guidance must be included</v>
      </c>
    </row>
    <row r="43" spans="1:3" ht="25.5" x14ac:dyDescent="0.2">
      <c r="A43" s="69"/>
      <c r="B43" s="343" t="str">
        <f>Translations!$B$596</f>
        <v>A) EC Regulation EU no. 2018/2066 on the Monitoring and Reporting of GHGs pursuant to Directive 2003/87/EC (MRR)</v>
      </c>
      <c r="C43" s="1015"/>
    </row>
    <row r="44" spans="1:3" ht="25.5" x14ac:dyDescent="0.2">
      <c r="A44" s="69"/>
      <c r="B44" s="343" t="str">
        <f>Translations!$B$327</f>
        <v>B) EU Guidance developed by the European Commission Services to support the harmonised interpretation of the Monitoring and Reporting Regulation</v>
      </c>
      <c r="C44" s="1015"/>
    </row>
    <row r="45" spans="1:3" ht="25.5" x14ac:dyDescent="0.2">
      <c r="A45" s="69"/>
      <c r="B45" s="343" t="str">
        <f>Translations!$B$328</f>
        <v>C) EU Guidance material developed by the European Commission Services to support the harmonised interpretation of the AVR</v>
      </c>
      <c r="C45" s="1015"/>
    </row>
    <row r="46" spans="1:3" x14ac:dyDescent="0.2">
      <c r="A46" s="69"/>
      <c r="B46" s="348" t="str">
        <f>Translations!$B$41</f>
        <v>Member State-specific guidance is listed here:</v>
      </c>
      <c r="C46" s="1015"/>
    </row>
    <row r="47" spans="1:3" ht="13.5" thickBot="1" x14ac:dyDescent="0.25">
      <c r="A47" s="69"/>
      <c r="B47" s="346" t="s">
        <v>64</v>
      </c>
      <c r="C47" s="1015"/>
    </row>
    <row r="48" spans="1:3" ht="13.15" customHeight="1" x14ac:dyDescent="0.2">
      <c r="A48" s="69"/>
      <c r="B48" s="83" t="str">
        <f>Translations!$B$608</f>
        <v>Rules etc of the Swiss ETS</v>
      </c>
      <c r="C48" s="1015" t="str">
        <f>Translations!$B$609</f>
        <v xml:space="preserve">&lt; This set should be selected by all verifiers where reporting covers the Swiss ETS
Note - check to ensure that the list is valid for Switzerland. </v>
      </c>
    </row>
    <row r="49" spans="1:3" ht="15.75" customHeight="1" x14ac:dyDescent="0.2">
      <c r="A49" s="69"/>
      <c r="B49" s="343" t="str">
        <f>Translations!$B$610</f>
        <v>A: Federal Act on the Reduction of CO2 Emissions</v>
      </c>
      <c r="C49" s="1015"/>
    </row>
    <row r="50" spans="1:3" ht="13.5" thickBot="1" x14ac:dyDescent="0.25">
      <c r="A50" s="69"/>
      <c r="B50" s="346" t="str">
        <f>Translations!$B$611</f>
        <v>B: Ordinance on Reduction of CO2 Eemissions</v>
      </c>
      <c r="C50" s="636"/>
    </row>
  </sheetData>
  <sheetProtection sheet="1" formatCells="0" formatColumns="0" formatRows="0"/>
  <dataConsolidate/>
  <mergeCells count="12">
    <mergeCell ref="A2:B2"/>
    <mergeCell ref="A3:B3"/>
    <mergeCell ref="C3:C4"/>
    <mergeCell ref="A4:B4"/>
    <mergeCell ref="A5:B5"/>
    <mergeCell ref="C5:C6"/>
    <mergeCell ref="C48:C49"/>
    <mergeCell ref="A24:A33"/>
    <mergeCell ref="C24:C33"/>
    <mergeCell ref="C34:C36"/>
    <mergeCell ref="C37:C38"/>
    <mergeCell ref="C42:C47"/>
  </mergeCells>
  <dataValidations count="6">
    <dataValidation type="list" allowBlank="1" showInputMessage="1" showErrorMessage="1" prompt="Select appropriate materiality level" sqref="B20">
      <formula1>materialitythreshold</formula1>
    </dataValidation>
    <dataValidation type="list" allowBlank="1" showInputMessage="1" showErrorMessage="1" sqref="B31 B40">
      <formula1>MSSPECIFICGUIDANCE</formula1>
    </dataValidation>
    <dataValidation type="list" allowBlank="1" showErrorMessage="1" promptTitle="Select guidance document" prompt="Select the additional and relevant guidance documents that you have used, ensuring that the correct version is cited" sqref="B32:B33">
      <formula1>conductaccredited</formula1>
    </dataValidation>
    <dataValidation type="list" allowBlank="1" showInputMessage="1" showErrorMessage="1" prompt="Select relevant scheme being reported" sqref="B7">
      <formula1>SchemeType2</formula1>
    </dataValidation>
    <dataValidation type="list" allowBlank="1" showInputMessage="1" showErrorMessage="1" sqref="B41">
      <formula1>ConductCertified</formula1>
    </dataValidation>
    <dataValidation type="list" allowBlank="1" showInputMessage="1" showErrorMessage="1" sqref="B47">
      <formula1>EUETS_Rules</formula1>
    </dataValidation>
  </dataValidations>
  <pageMargins left="0.74803149606299213" right="0.74803149606299213" top="0.35433070866141736" bottom="0.78740157480314965" header="0.23622047244094491" footer="0.47244094488188981"/>
  <pageSetup paperSize="9" scale="93" fitToHeight="0" orientation="portrait"/>
  <headerFooter alignWithMargins="0">
    <oddFooter>&amp;L&amp;F/
&amp;A&amp;C&amp;P/&amp;N&amp;RPrinted : &amp;D/&amp;T</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15</vt:i4>
      </vt:variant>
      <vt:variant>
        <vt:lpstr>Intervals amb nom</vt:lpstr>
      </vt:variant>
      <vt:variant>
        <vt:i4>81</vt:i4>
      </vt:variant>
    </vt:vector>
  </HeadingPairs>
  <TitlesOfParts>
    <vt:vector size="96" baseType="lpstr">
      <vt:lpstr>Guidelines and Conditions</vt:lpstr>
      <vt:lpstr>READ ME How to use this file</vt:lpstr>
      <vt:lpstr>1) Opinion Statement (Inst)</vt:lpstr>
      <vt:lpstr>2a) Opinion Statement (Avi)</vt:lpstr>
      <vt:lpstr>2b) Opinion Statement (CORSIA)</vt:lpstr>
      <vt:lpstr>2c) Opinion Statement (non-CO2)</vt:lpstr>
      <vt:lpstr>Annex 1 - Findings</vt:lpstr>
      <vt:lpstr>Annex 2 - basis of work (Inst)</vt:lpstr>
      <vt:lpstr>Annex 2 - basis of work (Avi)</vt:lpstr>
      <vt:lpstr>Annex 3 - Changes </vt:lpstr>
      <vt:lpstr>Accounting</vt:lpstr>
      <vt:lpstr>EUwideConstants</vt:lpstr>
      <vt:lpstr>MSParameters</vt:lpstr>
      <vt:lpstr>Translations</vt:lpstr>
      <vt:lpstr>VersionDocumentation</vt:lpstr>
      <vt:lpstr>'2a) Opinion Statement (Avi)'!accreditedcertified</vt:lpstr>
      <vt:lpstr>accreditedcertified</vt:lpstr>
      <vt:lpstr>'2a) Opinion Statement (Avi)'!Annex1Activities</vt:lpstr>
      <vt:lpstr>Annex1Activities</vt:lpstr>
      <vt:lpstr>AO_Type</vt:lpstr>
      <vt:lpstr>Approvedmethodologies</vt:lpstr>
      <vt:lpstr>'1) Opinion Statement (Inst)'!Àrea_d'impressió</vt:lpstr>
      <vt:lpstr>'2a) Opinion Statement (Avi)'!Àrea_d'impressió</vt:lpstr>
      <vt:lpstr>'2b) Opinion Statement (CORSIA)'!Àrea_d'impressió</vt:lpstr>
      <vt:lpstr>'2c) Opinion Statement (non-CO2)'!Àrea_d'impressió</vt:lpstr>
      <vt:lpstr>'Annex 1 - Findings'!Àrea_d'impressió</vt:lpstr>
      <vt:lpstr>'Annex 2 - basis of work (Avi)'!Àrea_d'impressió</vt:lpstr>
      <vt:lpstr>'Annex 2 - basis of work (Inst)'!Àrea_d'impressió</vt:lpstr>
      <vt:lpstr>'Guidelines and Conditions'!Àrea_d'impressió</vt:lpstr>
      <vt:lpstr>'READ ME How to use this file'!Àrea_d'impressió</vt:lpstr>
      <vt:lpstr>'2a) Opinion Statement (Avi)'!aviationreporttype</vt:lpstr>
      <vt:lpstr>aviationreporttype</vt:lpstr>
      <vt:lpstr>B1q26</vt:lpstr>
      <vt:lpstr>'2a) Opinion Statement (Avi)'!Category</vt:lpstr>
      <vt:lpstr>Category</vt:lpstr>
      <vt:lpstr>'2a) Opinion Statement (Avi)'!CompetentAuthority</vt:lpstr>
      <vt:lpstr>CompetentAuthority</vt:lpstr>
      <vt:lpstr>'2a) Opinion Statement (Avi)'!conductaccredited</vt:lpstr>
      <vt:lpstr>conductaccredited</vt:lpstr>
      <vt:lpstr>ConductCertified</vt:lpstr>
      <vt:lpstr>EUETS_Rules</vt:lpstr>
      <vt:lpstr>Materiality_NonCO2</vt:lpstr>
      <vt:lpstr>'2a) Opinion Statement (Avi)'!MaterialityEUETS</vt:lpstr>
      <vt:lpstr>MaterialityEUETS</vt:lpstr>
      <vt:lpstr>'2a) Opinion Statement (Avi)'!MaterialitySeparately</vt:lpstr>
      <vt:lpstr>MaterialitySeparately</vt:lpstr>
      <vt:lpstr>'2a) Opinion Statement (Avi)'!MaterialitySum</vt:lpstr>
      <vt:lpstr>MaterialitySum</vt:lpstr>
      <vt:lpstr>'2a) Opinion Statement (Avi)'!MaterialitySwiss</vt:lpstr>
      <vt:lpstr>MaterialitySwiss</vt:lpstr>
      <vt:lpstr>'2a) Opinion Statement (Avi)'!materialitythreshold</vt:lpstr>
      <vt:lpstr>materialitythreshold</vt:lpstr>
      <vt:lpstr>'2a) Opinion Statement (Avi)'!NameMissing</vt:lpstr>
      <vt:lpstr>NameMissing</vt:lpstr>
      <vt:lpstr>'2a) Opinion Statement (Avi)'!No</vt:lpstr>
      <vt:lpstr>No</vt:lpstr>
      <vt:lpstr>NonCO2_Tool</vt:lpstr>
      <vt:lpstr>'2a) Opinion Statement (Avi)'!PrinciplesCompliance</vt:lpstr>
      <vt:lpstr>PrinciplesCompliance</vt:lpstr>
      <vt:lpstr>'2a) Opinion Statement (Avi)'!PrinciplesCompliance2</vt:lpstr>
      <vt:lpstr>PrinciplesCompliance2</vt:lpstr>
      <vt:lpstr>PriniciplesCompliance2</vt:lpstr>
      <vt:lpstr>'2a) Opinion Statement (Avi)'!ReportingScope</vt:lpstr>
      <vt:lpstr>ReportingScope</vt:lpstr>
      <vt:lpstr>'2a) Opinion Statement (Avi)'!reportingyear</vt:lpstr>
      <vt:lpstr>reportingyear</vt:lpstr>
      <vt:lpstr>'2a) Opinion Statement (Avi)'!RulesCompliance</vt:lpstr>
      <vt:lpstr>RulesCompliance</vt:lpstr>
      <vt:lpstr>'2a) Opinion Statement (Avi)'!Rulescompliance2</vt:lpstr>
      <vt:lpstr>Rulescompliance2</vt:lpstr>
      <vt:lpstr>'2a) Opinion Statement (Avi)'!rulescompliance3</vt:lpstr>
      <vt:lpstr>rulescompliance3</vt:lpstr>
      <vt:lpstr>'2a) Opinion Statement (Avi)'!SchemeType</vt:lpstr>
      <vt:lpstr>SchemeType1</vt:lpstr>
      <vt:lpstr>SchemeType2</vt:lpstr>
      <vt:lpstr>SchemeTypeAviation</vt:lpstr>
      <vt:lpstr>'2a) Opinion Statement (Avi)'!SelectYesNo</vt:lpstr>
      <vt:lpstr>SelectYesNo</vt:lpstr>
      <vt:lpstr>Signed_on_behalf_of</vt:lpstr>
      <vt:lpstr>'2a) Opinion Statement (Avi)'!sitevisit</vt:lpstr>
      <vt:lpstr>sitevisit</vt:lpstr>
      <vt:lpstr>'2a) Opinion Statement (Avi)'!smallemitterderogations</vt:lpstr>
      <vt:lpstr>smallemitterderogations</vt:lpstr>
      <vt:lpstr>'2a) Opinion Statement (Avi)'!smalllowemitter</vt:lpstr>
      <vt:lpstr>smalllowemitter</vt:lpstr>
      <vt:lpstr>'2a) Opinion Statement (Avi)'!VOS_A</vt:lpstr>
      <vt:lpstr>VOS_A</vt:lpstr>
      <vt:lpstr>'2a) Opinion Statement (Avi)'!VOS_AandC</vt:lpstr>
      <vt:lpstr>VOS_AandC</vt:lpstr>
      <vt:lpstr>'2a) Opinion Statement (Avi)'!VOS_B</vt:lpstr>
      <vt:lpstr>VOS_B</vt:lpstr>
      <vt:lpstr>'2a) Opinion Statement (Avi)'!VOS_C</vt:lpstr>
      <vt:lpstr>VOS_C</vt:lpstr>
      <vt:lpstr>'2a) Opinion Statement (Avi)'!Yes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subject/>
  <dc:creator>Gebruiker</dc:creator>
  <cp:keywords/>
  <dc:description/>
  <cp:lastModifiedBy>Martinez Alarcon, Victor</cp:lastModifiedBy>
  <cp:revision/>
  <dcterms:created xsi:type="dcterms:W3CDTF">2005-01-10T08:03:50Z</dcterms:created>
  <dcterms:modified xsi:type="dcterms:W3CDTF">2026-02-09T07:48:04Z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