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6137429g\Desktop\CIGO\"/>
    </mc:Choice>
  </mc:AlternateContent>
  <bookViews>
    <workbookView xWindow="0" yWindow="0" windowWidth="14930" windowHeight="4200" tabRatio="795" activeTab="1"/>
  </bookViews>
  <sheets>
    <sheet name="A. NORMA VIGENT" sheetId="1" r:id="rId1"/>
    <sheet name="B. PROPOSTA NORMA" sheetId="4" r:id="rId2"/>
    <sheet name="C. ESTALVI" sheetId="8" r:id="rId3"/>
    <sheet name="D. ORIGEN DADES" sheetId="9" r:id="rId4"/>
  </sheets>
  <externalReferences>
    <externalReference r:id="rId5"/>
  </externalReferences>
  <definedNames>
    <definedName name="_num1" localSheetId="1">#REF!</definedName>
    <definedName name="_num1" localSheetId="3">#REF!</definedName>
    <definedName name="_num1">#REF!</definedName>
    <definedName name="_num10" localSheetId="1">#REF!</definedName>
    <definedName name="_num10">#REF!</definedName>
    <definedName name="_num12" localSheetId="1">#REF!</definedName>
    <definedName name="_num12">#REF!</definedName>
    <definedName name="_num3" localSheetId="1">#REF!</definedName>
    <definedName name="_num3">#REF!</definedName>
    <definedName name="_num4" localSheetId="1">#REF!</definedName>
    <definedName name="_num4">#REF!</definedName>
    <definedName name="_num5" localSheetId="1">#REF!</definedName>
    <definedName name="_num5">#REF!</definedName>
    <definedName name="_num6" localSheetId="1">#REF!</definedName>
    <definedName name="_num6">#REF!</definedName>
    <definedName name="_num7" localSheetId="1">#REF!</definedName>
    <definedName name="_num7">#REF!</definedName>
    <definedName name="_num8" localSheetId="1">#REF!</definedName>
    <definedName name="_num8">#REF!</definedName>
    <definedName name="_num9" localSheetId="1">#REF!</definedName>
    <definedName name="_num9">#REF!</definedName>
    <definedName name="Altre" localSheetId="1">#REF!</definedName>
    <definedName name="Altre">#REF!</definedName>
    <definedName name="_xlnm.Print_Area" localSheetId="0">'A. NORMA VIGENT'!$A$1:$Q$86</definedName>
    <definedName name="_xlnm.Print_Area" localSheetId="1">'B. PROPOSTA NORMA'!$A$1:$Q$90</definedName>
    <definedName name="_xlnm.Print_Area" localSheetId="3">'D. ORIGEN DADES'!$A$1:$H$37</definedName>
    <definedName name="asdasdasd" localSheetId="1">#REF!</definedName>
    <definedName name="asdasdasd">#REF!</definedName>
    <definedName name="e" localSheetId="1">#REF!</definedName>
    <definedName name="e">#REF!</definedName>
    <definedName name="Nombre1" localSheetId="1">#REF!</definedName>
    <definedName name="Nombre1">#REF!</definedName>
    <definedName name="Tasques" localSheetId="1">#REF!</definedName>
    <definedName name="Tasques">#REF!</definedName>
    <definedName name="Taulacategories" localSheetId="1">'[1]A. NORMA VIGENT'!#REF!</definedName>
    <definedName name="Taulacategories">'[1]A. NORMA VIGENT'!#REF!</definedName>
    <definedName name="_xlnm.Print_Titles" localSheetId="0">'A. NORMA VIGENT'!$1:$5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4" l="1"/>
  <c r="G37" i="4"/>
  <c r="H37" i="4" s="1"/>
  <c r="K37" i="4" l="1"/>
  <c r="M37" i="4" s="1"/>
  <c r="Q37" i="4" s="1"/>
  <c r="I37" i="4"/>
  <c r="P48" i="4"/>
  <c r="G48" i="4"/>
  <c r="H48" i="4" s="1"/>
  <c r="P47" i="4"/>
  <c r="G47" i="4"/>
  <c r="H47" i="4" s="1"/>
  <c r="P46" i="4"/>
  <c r="G46" i="4"/>
  <c r="H46" i="4" s="1"/>
  <c r="P49" i="4"/>
  <c r="G49" i="4"/>
  <c r="H49" i="4" s="1"/>
  <c r="P35" i="4"/>
  <c r="G35" i="4"/>
  <c r="H35" i="4" s="1"/>
  <c r="I48" i="4" l="1"/>
  <c r="K48" i="4" s="1"/>
  <c r="M48" i="4" s="1"/>
  <c r="Q48" i="4" s="1"/>
  <c r="I47" i="4"/>
  <c r="K47" i="4" s="1"/>
  <c r="M47" i="4" s="1"/>
  <c r="Q47" i="4" s="1"/>
  <c r="I46" i="4"/>
  <c r="K46" i="4"/>
  <c r="M46" i="4" s="1"/>
  <c r="Q46" i="4" s="1"/>
  <c r="I49" i="4"/>
  <c r="K49" i="4" s="1"/>
  <c r="M49" i="4" s="1"/>
  <c r="Q49" i="4" s="1"/>
  <c r="I35" i="4"/>
  <c r="K35" i="4"/>
  <c r="M35" i="4" s="1"/>
  <c r="Q35" i="4" s="1"/>
  <c r="O89" i="4"/>
  <c r="P72" i="4"/>
  <c r="H72" i="4"/>
  <c r="G72" i="4"/>
  <c r="O86" i="1"/>
  <c r="P69" i="1"/>
  <c r="G69" i="1"/>
  <c r="H69" i="1" s="1"/>
  <c r="O66" i="4"/>
  <c r="O64" i="1"/>
  <c r="P45" i="1"/>
  <c r="G45" i="1"/>
  <c r="H45" i="1" s="1"/>
  <c r="P63" i="1"/>
  <c r="G63" i="1"/>
  <c r="H63" i="1" s="1"/>
  <c r="P62" i="1"/>
  <c r="G62" i="1"/>
  <c r="H62" i="1" s="1"/>
  <c r="P61" i="1"/>
  <c r="G61" i="1"/>
  <c r="H61" i="1" s="1"/>
  <c r="P60" i="1"/>
  <c r="G60" i="1"/>
  <c r="H60" i="1" s="1"/>
  <c r="I60" i="1" s="1"/>
  <c r="K60" i="1" s="1"/>
  <c r="M60" i="1" s="1"/>
  <c r="Q60" i="1" s="1"/>
  <c r="P59" i="1"/>
  <c r="G59" i="1"/>
  <c r="H59" i="1" s="1"/>
  <c r="P58" i="1"/>
  <c r="G58" i="1"/>
  <c r="H58" i="1" s="1"/>
  <c r="P57" i="1"/>
  <c r="G57" i="1"/>
  <c r="H57" i="1" s="1"/>
  <c r="P56" i="1"/>
  <c r="G56" i="1"/>
  <c r="H56" i="1" s="1"/>
  <c r="I56" i="1" s="1"/>
  <c r="K56" i="1" s="1"/>
  <c r="M56" i="1" s="1"/>
  <c r="P55" i="1"/>
  <c r="G55" i="1"/>
  <c r="H55" i="1" s="1"/>
  <c r="P54" i="1"/>
  <c r="G54" i="1"/>
  <c r="H54" i="1" s="1"/>
  <c r="P53" i="1"/>
  <c r="G53" i="1"/>
  <c r="H53" i="1" s="1"/>
  <c r="P52" i="1"/>
  <c r="G52" i="1"/>
  <c r="H52" i="1" s="1"/>
  <c r="I52" i="1" s="1"/>
  <c r="K52" i="1" s="1"/>
  <c r="M52" i="1" s="1"/>
  <c r="P51" i="1"/>
  <c r="G51" i="1"/>
  <c r="H51" i="1" s="1"/>
  <c r="P50" i="1"/>
  <c r="G50" i="1"/>
  <c r="H50" i="1" s="1"/>
  <c r="P49" i="1"/>
  <c r="G49" i="1"/>
  <c r="H49" i="1" s="1"/>
  <c r="P48" i="1"/>
  <c r="G48" i="1"/>
  <c r="H48" i="1" s="1"/>
  <c r="I48" i="1" s="1"/>
  <c r="K48" i="1" s="1"/>
  <c r="M48" i="1" s="1"/>
  <c r="P47" i="1"/>
  <c r="G47" i="1"/>
  <c r="H47" i="1" s="1"/>
  <c r="P46" i="1"/>
  <c r="G46" i="1"/>
  <c r="H46" i="1" s="1"/>
  <c r="P44" i="1"/>
  <c r="G44" i="1"/>
  <c r="H44" i="1" s="1"/>
  <c r="P43" i="1"/>
  <c r="G43" i="1"/>
  <c r="H43" i="1" s="1"/>
  <c r="P44" i="4"/>
  <c r="G44" i="4"/>
  <c r="H44" i="4" s="1"/>
  <c r="P65" i="4"/>
  <c r="G65" i="4"/>
  <c r="H65" i="4" s="1"/>
  <c r="P64" i="4"/>
  <c r="G64" i="4"/>
  <c r="H64" i="4" s="1"/>
  <c r="P63" i="4"/>
  <c r="G63" i="4"/>
  <c r="H63" i="4" s="1"/>
  <c r="P62" i="4"/>
  <c r="G62" i="4"/>
  <c r="H62" i="4" s="1"/>
  <c r="I62" i="4" s="1"/>
  <c r="P61" i="4"/>
  <c r="G61" i="4"/>
  <c r="H61" i="4" s="1"/>
  <c r="P60" i="4"/>
  <c r="G60" i="4"/>
  <c r="H60" i="4" s="1"/>
  <c r="P59" i="4"/>
  <c r="G59" i="4"/>
  <c r="H59" i="4" s="1"/>
  <c r="P58" i="4"/>
  <c r="G58" i="4"/>
  <c r="H58" i="4" s="1"/>
  <c r="P57" i="4"/>
  <c r="G57" i="4"/>
  <c r="H57" i="4" s="1"/>
  <c r="P56" i="4"/>
  <c r="G56" i="4"/>
  <c r="H56" i="4" s="1"/>
  <c r="P55" i="4"/>
  <c r="G55" i="4"/>
  <c r="H55" i="4" s="1"/>
  <c r="P54" i="4"/>
  <c r="G54" i="4"/>
  <c r="H54" i="4" s="1"/>
  <c r="P53" i="4"/>
  <c r="G53" i="4"/>
  <c r="H53" i="4" s="1"/>
  <c r="P52" i="4"/>
  <c r="G52" i="4"/>
  <c r="H52" i="4" s="1"/>
  <c r="P51" i="4"/>
  <c r="G51" i="4"/>
  <c r="H51" i="4" s="1"/>
  <c r="P50" i="4"/>
  <c r="G50" i="4"/>
  <c r="H50" i="4" s="1"/>
  <c r="P45" i="4"/>
  <c r="G45" i="4"/>
  <c r="H45" i="4" s="1"/>
  <c r="P36" i="4"/>
  <c r="G36" i="4"/>
  <c r="H36" i="4" s="1"/>
  <c r="G38" i="4"/>
  <c r="H38" i="4" s="1"/>
  <c r="P38" i="4"/>
  <c r="Q56" i="1" l="1"/>
  <c r="I72" i="4"/>
  <c r="K72" i="4" s="1"/>
  <c r="M72" i="4" s="1"/>
  <c r="Q72" i="4" s="1"/>
  <c r="Q89" i="4" s="1"/>
  <c r="Q48" i="1"/>
  <c r="Q52" i="1"/>
  <c r="I43" i="1"/>
  <c r="K43" i="1" s="1"/>
  <c r="M43" i="1" s="1"/>
  <c r="Q43" i="1" s="1"/>
  <c r="I69" i="1"/>
  <c r="K69" i="1" s="1"/>
  <c r="M69" i="1" s="1"/>
  <c r="Q69" i="1" s="1"/>
  <c r="I45" i="1"/>
  <c r="K45" i="1" s="1"/>
  <c r="M45" i="1" s="1"/>
  <c r="Q45" i="1" s="1"/>
  <c r="I46" i="1"/>
  <c r="K46" i="1" s="1"/>
  <c r="M46" i="1" s="1"/>
  <c r="Q46" i="1" s="1"/>
  <c r="I44" i="1"/>
  <c r="K44" i="1" s="1"/>
  <c r="M44" i="1" s="1"/>
  <c r="Q44" i="1" s="1"/>
  <c r="I54" i="1"/>
  <c r="K54" i="1" s="1"/>
  <c r="M54" i="1" s="1"/>
  <c r="Q54" i="1" s="1"/>
  <c r="I61" i="1"/>
  <c r="K61" i="1" s="1"/>
  <c r="M61" i="1" s="1"/>
  <c r="Q61" i="1" s="1"/>
  <c r="I50" i="1"/>
  <c r="K50" i="1" s="1"/>
  <c r="M50" i="1" s="1"/>
  <c r="Q50" i="1" s="1"/>
  <c r="I57" i="1"/>
  <c r="K57" i="1" s="1"/>
  <c r="M57" i="1" s="1"/>
  <c r="Q57" i="1" s="1"/>
  <c r="I53" i="1"/>
  <c r="K53" i="1" s="1"/>
  <c r="M53" i="1" s="1"/>
  <c r="Q53" i="1" s="1"/>
  <c r="I62" i="1"/>
  <c r="K62" i="1" s="1"/>
  <c r="M62" i="1" s="1"/>
  <c r="Q62" i="1" s="1"/>
  <c r="I49" i="1"/>
  <c r="K49" i="1" s="1"/>
  <c r="M49" i="1" s="1"/>
  <c r="Q49" i="1" s="1"/>
  <c r="I58" i="1"/>
  <c r="K58" i="1" s="1"/>
  <c r="M58" i="1" s="1"/>
  <c r="Q58" i="1" s="1"/>
  <c r="I63" i="1"/>
  <c r="K63" i="1" s="1"/>
  <c r="M63" i="1" s="1"/>
  <c r="Q63" i="1" s="1"/>
  <c r="I47" i="1"/>
  <c r="K47" i="1" s="1"/>
  <c r="M47" i="1" s="1"/>
  <c r="Q47" i="1" s="1"/>
  <c r="I51" i="1"/>
  <c r="K51" i="1" s="1"/>
  <c r="M51" i="1" s="1"/>
  <c r="Q51" i="1" s="1"/>
  <c r="I55" i="1"/>
  <c r="K55" i="1" s="1"/>
  <c r="M55" i="1" s="1"/>
  <c r="Q55" i="1" s="1"/>
  <c r="I59" i="1"/>
  <c r="K59" i="1" s="1"/>
  <c r="M59" i="1" s="1"/>
  <c r="Q59" i="1" s="1"/>
  <c r="I38" i="4"/>
  <c r="K38" i="4" s="1"/>
  <c r="M38" i="4" s="1"/>
  <c r="Q38" i="4" s="1"/>
  <c r="I44" i="4"/>
  <c r="K44" i="4" s="1"/>
  <c r="M44" i="4" s="1"/>
  <c r="Q44" i="4" s="1"/>
  <c r="I59" i="4"/>
  <c r="K59" i="4" s="1"/>
  <c r="M59" i="4" s="1"/>
  <c r="Q59" i="4" s="1"/>
  <c r="I45" i="4"/>
  <c r="K45" i="4" s="1"/>
  <c r="M45" i="4" s="1"/>
  <c r="Q45" i="4" s="1"/>
  <c r="I56" i="4"/>
  <c r="K56" i="4" s="1"/>
  <c r="M56" i="4" s="1"/>
  <c r="Q56" i="4" s="1"/>
  <c r="I63" i="4"/>
  <c r="K63" i="4" s="1"/>
  <c r="M63" i="4" s="1"/>
  <c r="Q63" i="4" s="1"/>
  <c r="I51" i="4"/>
  <c r="K51" i="4" s="1"/>
  <c r="M51" i="4" s="1"/>
  <c r="Q51" i="4" s="1"/>
  <c r="I65" i="4"/>
  <c r="K65" i="4" s="1"/>
  <c r="M65" i="4" s="1"/>
  <c r="Q65" i="4" s="1"/>
  <c r="I52" i="4"/>
  <c r="K52" i="4" s="1"/>
  <c r="M52" i="4" s="1"/>
  <c r="Q52" i="4" s="1"/>
  <c r="I61" i="4"/>
  <c r="K61" i="4" s="1"/>
  <c r="M61" i="4" s="1"/>
  <c r="Q61" i="4" s="1"/>
  <c r="I53" i="4"/>
  <c r="K53" i="4" s="1"/>
  <c r="M53" i="4" s="1"/>
  <c r="Q53" i="4" s="1"/>
  <c r="I60" i="4"/>
  <c r="K60" i="4" s="1"/>
  <c r="M60" i="4" s="1"/>
  <c r="Q60" i="4" s="1"/>
  <c r="I55" i="4"/>
  <c r="K55" i="4" s="1"/>
  <c r="M55" i="4" s="1"/>
  <c r="Q55" i="4" s="1"/>
  <c r="I57" i="4"/>
  <c r="K57" i="4" s="1"/>
  <c r="M57" i="4" s="1"/>
  <c r="Q57" i="4" s="1"/>
  <c r="I64" i="4"/>
  <c r="K64" i="4" s="1"/>
  <c r="M64" i="4" s="1"/>
  <c r="Q64" i="4" s="1"/>
  <c r="I54" i="4"/>
  <c r="K54" i="4" s="1"/>
  <c r="M54" i="4" s="1"/>
  <c r="Q54" i="4" s="1"/>
  <c r="I58" i="4"/>
  <c r="K58" i="4" s="1"/>
  <c r="M58" i="4" s="1"/>
  <c r="Q58" i="4" s="1"/>
  <c r="K62" i="4"/>
  <c r="M62" i="4" s="1"/>
  <c r="Q62" i="4" s="1"/>
  <c r="I50" i="4"/>
  <c r="K50" i="4" s="1"/>
  <c r="M50" i="4" s="1"/>
  <c r="Q50" i="4" s="1"/>
  <c r="I36" i="4"/>
  <c r="K36" i="4" s="1"/>
  <c r="M36" i="4" s="1"/>
  <c r="Q36" i="4" s="1"/>
  <c r="P34" i="4"/>
  <c r="G34" i="4"/>
  <c r="H34" i="4" s="1"/>
  <c r="P33" i="4"/>
  <c r="G33" i="4"/>
  <c r="H33" i="4" s="1"/>
  <c r="P32" i="4"/>
  <c r="G32" i="4"/>
  <c r="H32" i="4" s="1"/>
  <c r="P31" i="4"/>
  <c r="G31" i="4"/>
  <c r="H31" i="4" s="1"/>
  <c r="P30" i="4"/>
  <c r="G30" i="4"/>
  <c r="H30" i="4" s="1"/>
  <c r="P29" i="4"/>
  <c r="G29" i="4"/>
  <c r="H29" i="4" s="1"/>
  <c r="P28" i="4"/>
  <c r="G28" i="4"/>
  <c r="H28" i="4" s="1"/>
  <c r="P27" i="4"/>
  <c r="G27" i="4"/>
  <c r="H27" i="4" s="1"/>
  <c r="P26" i="4"/>
  <c r="G26" i="4"/>
  <c r="H26" i="4" s="1"/>
  <c r="P25" i="4"/>
  <c r="G25" i="4"/>
  <c r="H25" i="4" s="1"/>
  <c r="P24" i="4"/>
  <c r="G24" i="4"/>
  <c r="H24" i="4" s="1"/>
  <c r="P23" i="4"/>
  <c r="G23" i="4"/>
  <c r="H23" i="4" s="1"/>
  <c r="P22" i="4"/>
  <c r="G22" i="4"/>
  <c r="H22" i="4" s="1"/>
  <c r="P21" i="4"/>
  <c r="G21" i="4"/>
  <c r="H21" i="4" s="1"/>
  <c r="P20" i="4"/>
  <c r="G20" i="4"/>
  <c r="H20" i="4" s="1"/>
  <c r="P19" i="4"/>
  <c r="G19" i="4"/>
  <c r="H19" i="4" s="1"/>
  <c r="P18" i="4"/>
  <c r="G18" i="4"/>
  <c r="H18" i="4" s="1"/>
  <c r="P17" i="4"/>
  <c r="G17" i="4"/>
  <c r="H17" i="4" s="1"/>
  <c r="P16" i="4"/>
  <c r="G16" i="4"/>
  <c r="H16" i="4" s="1"/>
  <c r="P15" i="4"/>
  <c r="G15" i="4"/>
  <c r="H15" i="4" s="1"/>
  <c r="I15" i="4" s="1"/>
  <c r="P14" i="4"/>
  <c r="G14" i="4"/>
  <c r="H14" i="4" s="1"/>
  <c r="P13" i="4"/>
  <c r="G13" i="4"/>
  <c r="H13" i="4" s="1"/>
  <c r="P12" i="4"/>
  <c r="G12" i="4"/>
  <c r="H12" i="4" s="1"/>
  <c r="P11" i="4"/>
  <c r="G11" i="4"/>
  <c r="H11" i="4" s="1"/>
  <c r="P10" i="4"/>
  <c r="G10" i="4"/>
  <c r="H10" i="4" s="1"/>
  <c r="P9" i="4"/>
  <c r="G9" i="4"/>
  <c r="H9" i="4" s="1"/>
  <c r="I9" i="4" s="1"/>
  <c r="P8" i="4"/>
  <c r="G8" i="4"/>
  <c r="H8" i="4" s="1"/>
  <c r="I8" i="4" s="1"/>
  <c r="P7" i="4"/>
  <c r="G7" i="4"/>
  <c r="H7" i="4" s="1"/>
  <c r="P6" i="4"/>
  <c r="G6" i="4"/>
  <c r="H6" i="4" s="1"/>
  <c r="P35" i="1"/>
  <c r="G35" i="1"/>
  <c r="H35" i="1" s="1"/>
  <c r="I35" i="1" s="1"/>
  <c r="K35" i="1" s="1"/>
  <c r="M35" i="1" s="1"/>
  <c r="P34" i="1"/>
  <c r="G34" i="1"/>
  <c r="H34" i="1" s="1"/>
  <c r="P33" i="1"/>
  <c r="G33" i="1"/>
  <c r="H33" i="1" s="1"/>
  <c r="P32" i="1"/>
  <c r="G32" i="1"/>
  <c r="H32" i="1" s="1"/>
  <c r="P31" i="1"/>
  <c r="G31" i="1"/>
  <c r="H31" i="1" s="1"/>
  <c r="I31" i="1" s="1"/>
  <c r="K31" i="1" s="1"/>
  <c r="M31" i="1" s="1"/>
  <c r="P30" i="1"/>
  <c r="G30" i="1"/>
  <c r="H30" i="1" s="1"/>
  <c r="P29" i="1"/>
  <c r="G29" i="1"/>
  <c r="H29" i="1" s="1"/>
  <c r="P28" i="1"/>
  <c r="G28" i="1"/>
  <c r="H28" i="1" s="1"/>
  <c r="P27" i="1"/>
  <c r="G27" i="1"/>
  <c r="H27" i="1" s="1"/>
  <c r="I27" i="1" s="1"/>
  <c r="K27" i="1" s="1"/>
  <c r="M27" i="1" s="1"/>
  <c r="P26" i="1"/>
  <c r="G26" i="1"/>
  <c r="H26" i="1" s="1"/>
  <c r="P25" i="1"/>
  <c r="G25" i="1"/>
  <c r="H25" i="1" s="1"/>
  <c r="P24" i="1"/>
  <c r="G24" i="1"/>
  <c r="H24" i="1" s="1"/>
  <c r="P23" i="1"/>
  <c r="G23" i="1"/>
  <c r="H23" i="1" s="1"/>
  <c r="I23" i="1" s="1"/>
  <c r="P22" i="1"/>
  <c r="G22" i="1"/>
  <c r="H22" i="1" s="1"/>
  <c r="P21" i="1"/>
  <c r="G21" i="1"/>
  <c r="H21" i="1" s="1"/>
  <c r="I21" i="1" s="1"/>
  <c r="K21" i="1" s="1"/>
  <c r="M21" i="1" s="1"/>
  <c r="P20" i="1"/>
  <c r="G20" i="1"/>
  <c r="H20" i="1" s="1"/>
  <c r="P19" i="1"/>
  <c r="G19" i="1"/>
  <c r="H19" i="1" s="1"/>
  <c r="I19" i="1" s="1"/>
  <c r="P18" i="1"/>
  <c r="G18" i="1"/>
  <c r="H18" i="1" s="1"/>
  <c r="P17" i="1"/>
  <c r="G17" i="1"/>
  <c r="H17" i="1" s="1"/>
  <c r="P16" i="1"/>
  <c r="G16" i="1"/>
  <c r="H16" i="1" s="1"/>
  <c r="P15" i="1"/>
  <c r="G15" i="1"/>
  <c r="H15" i="1" s="1"/>
  <c r="P8" i="1"/>
  <c r="G8" i="1"/>
  <c r="H8" i="1" s="1"/>
  <c r="Q66" i="4" l="1"/>
  <c r="Q64" i="1"/>
  <c r="Q86" i="1"/>
  <c r="I26" i="4"/>
  <c r="K26" i="4" s="1"/>
  <c r="M26" i="4" s="1"/>
  <c r="Q26" i="4" s="1"/>
  <c r="I33" i="4"/>
  <c r="K33" i="4"/>
  <c r="M33" i="4" s="1"/>
  <c r="Q33" i="4" s="1"/>
  <c r="K9" i="4"/>
  <c r="M9" i="4" s="1"/>
  <c r="Q9" i="4" s="1"/>
  <c r="I12" i="4"/>
  <c r="K12" i="4" s="1"/>
  <c r="M12" i="4" s="1"/>
  <c r="Q12" i="4" s="1"/>
  <c r="I21" i="4"/>
  <c r="K21" i="4" s="1"/>
  <c r="M21" i="4" s="1"/>
  <c r="Q21" i="4" s="1"/>
  <c r="I28" i="4"/>
  <c r="K28" i="4" s="1"/>
  <c r="M28" i="4" s="1"/>
  <c r="Q28" i="4" s="1"/>
  <c r="I6" i="4"/>
  <c r="K6" i="4" s="1"/>
  <c r="M6" i="4" s="1"/>
  <c r="Q6" i="4" s="1"/>
  <c r="I7" i="4"/>
  <c r="K7" i="4" s="1"/>
  <c r="M7" i="4" s="1"/>
  <c r="Q7" i="4" s="1"/>
  <c r="I16" i="4"/>
  <c r="K16" i="4" s="1"/>
  <c r="M16" i="4" s="1"/>
  <c r="Q16" i="4" s="1"/>
  <c r="I18" i="4"/>
  <c r="K18" i="4" s="1"/>
  <c r="M18" i="4" s="1"/>
  <c r="Q18" i="4" s="1"/>
  <c r="I25" i="4"/>
  <c r="K25" i="4" s="1"/>
  <c r="M25" i="4" s="1"/>
  <c r="Q25" i="4" s="1"/>
  <c r="I32" i="4"/>
  <c r="K32" i="4" s="1"/>
  <c r="M32" i="4" s="1"/>
  <c r="Q32" i="4" s="1"/>
  <c r="I34" i="4"/>
  <c r="K34" i="4" s="1"/>
  <c r="M34" i="4" s="1"/>
  <c r="Q34" i="4" s="1"/>
  <c r="K8" i="4"/>
  <c r="M8" i="4" s="1"/>
  <c r="Q8" i="4" s="1"/>
  <c r="I17" i="4"/>
  <c r="K17" i="4" s="1"/>
  <c r="M17" i="4" s="1"/>
  <c r="Q17" i="4" s="1"/>
  <c r="I24" i="4"/>
  <c r="K24" i="4" s="1"/>
  <c r="M24" i="4" s="1"/>
  <c r="Q24" i="4" s="1"/>
  <c r="I14" i="4"/>
  <c r="K14" i="4" s="1"/>
  <c r="M14" i="4" s="1"/>
  <c r="Q14" i="4" s="1"/>
  <c r="I30" i="4"/>
  <c r="K30" i="4" s="1"/>
  <c r="M30" i="4" s="1"/>
  <c r="Q30" i="4" s="1"/>
  <c r="I10" i="4"/>
  <c r="K10" i="4" s="1"/>
  <c r="M10" i="4" s="1"/>
  <c r="Q10" i="4" s="1"/>
  <c r="I11" i="4"/>
  <c r="K11" i="4" s="1"/>
  <c r="M11" i="4" s="1"/>
  <c r="Q11" i="4" s="1"/>
  <c r="I13" i="4"/>
  <c r="K13" i="4" s="1"/>
  <c r="M13" i="4" s="1"/>
  <c r="Q13" i="4" s="1"/>
  <c r="I20" i="4"/>
  <c r="K20" i="4" s="1"/>
  <c r="M20" i="4" s="1"/>
  <c r="Q20" i="4" s="1"/>
  <c r="I22" i="4"/>
  <c r="K22" i="4" s="1"/>
  <c r="M22" i="4" s="1"/>
  <c r="Q22" i="4" s="1"/>
  <c r="I29" i="4"/>
  <c r="K29" i="4" s="1"/>
  <c r="M29" i="4" s="1"/>
  <c r="Q29" i="4" s="1"/>
  <c r="I23" i="4"/>
  <c r="K23" i="4" s="1"/>
  <c r="M23" i="4" s="1"/>
  <c r="Q23" i="4" s="1"/>
  <c r="I27" i="4"/>
  <c r="K27" i="4" s="1"/>
  <c r="M27" i="4" s="1"/>
  <c r="Q27" i="4" s="1"/>
  <c r="I31" i="4"/>
  <c r="K31" i="4" s="1"/>
  <c r="M31" i="4" s="1"/>
  <c r="Q31" i="4" s="1"/>
  <c r="K15" i="4"/>
  <c r="M15" i="4" s="1"/>
  <c r="Q15" i="4" s="1"/>
  <c r="I19" i="4"/>
  <c r="K19" i="4" s="1"/>
  <c r="M19" i="4" s="1"/>
  <c r="Q19" i="4" s="1"/>
  <c r="Q21" i="1"/>
  <c r="I22" i="1"/>
  <c r="K22" i="1" s="1"/>
  <c r="M22" i="1" s="1"/>
  <c r="Q22" i="1" s="1"/>
  <c r="I30" i="1"/>
  <c r="K30" i="1" s="1"/>
  <c r="M30" i="1" s="1"/>
  <c r="Q30" i="1" s="1"/>
  <c r="Q31" i="1"/>
  <c r="I20" i="1"/>
  <c r="K20" i="1" s="1"/>
  <c r="M20" i="1" s="1"/>
  <c r="Q20" i="1" s="1"/>
  <c r="I28" i="1"/>
  <c r="K28" i="1" s="1"/>
  <c r="M28" i="1" s="1"/>
  <c r="Q28" i="1" s="1"/>
  <c r="I17" i="1"/>
  <c r="K17" i="1" s="1"/>
  <c r="M17" i="1" s="1"/>
  <c r="Q17" i="1" s="1"/>
  <c r="I24" i="1"/>
  <c r="K24" i="1" s="1"/>
  <c r="M24" i="1" s="1"/>
  <c r="Q24" i="1" s="1"/>
  <c r="I32" i="1"/>
  <c r="K32" i="1" s="1"/>
  <c r="M32" i="1" s="1"/>
  <c r="Q32" i="1" s="1"/>
  <c r="I16" i="1"/>
  <c r="K16" i="1" s="1"/>
  <c r="M16" i="1" s="1"/>
  <c r="Q16" i="1" s="1"/>
  <c r="I18" i="1"/>
  <c r="K18" i="1" s="1"/>
  <c r="M18" i="1" s="1"/>
  <c r="Q18" i="1" s="1"/>
  <c r="I26" i="1"/>
  <c r="K26" i="1" s="1"/>
  <c r="M26" i="1" s="1"/>
  <c r="Q26" i="1" s="1"/>
  <c r="Q27" i="1"/>
  <c r="I34" i="1"/>
  <c r="K34" i="1" s="1"/>
  <c r="M34" i="1" s="1"/>
  <c r="Q34" i="1" s="1"/>
  <c r="Q35" i="1"/>
  <c r="I15" i="1"/>
  <c r="K15" i="1" s="1"/>
  <c r="M15" i="1" s="1"/>
  <c r="Q15" i="1" s="1"/>
  <c r="K19" i="1"/>
  <c r="M19" i="1" s="1"/>
  <c r="Q19" i="1" s="1"/>
  <c r="K23" i="1"/>
  <c r="M23" i="1" s="1"/>
  <c r="Q23" i="1" s="1"/>
  <c r="I25" i="1"/>
  <c r="K25" i="1" s="1"/>
  <c r="M25" i="1" s="1"/>
  <c r="Q25" i="1" s="1"/>
  <c r="I29" i="1"/>
  <c r="K29" i="1" s="1"/>
  <c r="M29" i="1" s="1"/>
  <c r="Q29" i="1" s="1"/>
  <c r="I33" i="1"/>
  <c r="K33" i="1" s="1"/>
  <c r="M33" i="1" s="1"/>
  <c r="Q33" i="1" s="1"/>
  <c r="I8" i="1"/>
  <c r="K8" i="1" s="1"/>
  <c r="M8" i="1" s="1"/>
  <c r="Q8" i="1" s="1"/>
  <c r="G7" i="1" l="1"/>
  <c r="H7" i="1" s="1"/>
  <c r="I7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G6" i="1"/>
  <c r="H6" i="1" s="1"/>
  <c r="I6" i="1" s="1"/>
  <c r="K6" i="1" l="1"/>
  <c r="I14" i="1"/>
  <c r="K14" i="1" s="1"/>
  <c r="K13" i="1"/>
  <c r="K12" i="1"/>
  <c r="K11" i="1"/>
  <c r="K10" i="1"/>
  <c r="K9" i="1"/>
  <c r="K7" i="1"/>
  <c r="O39" i="4" l="1"/>
  <c r="M9" i="1" l="1"/>
  <c r="P9" i="1"/>
  <c r="P7" i="1" l="1"/>
  <c r="M7" i="1" l="1"/>
  <c r="Q7" i="1" s="1"/>
  <c r="Q39" i="4" l="1"/>
  <c r="C7" i="8" s="1"/>
  <c r="O36" i="1"/>
  <c r="M14" i="1"/>
  <c r="M13" i="1"/>
  <c r="P13" i="1" l="1"/>
  <c r="Q13" i="1" s="1"/>
  <c r="P14" i="1"/>
  <c r="Q14" i="1" s="1"/>
  <c r="M11" i="1" l="1"/>
  <c r="P12" i="1" l="1"/>
  <c r="M12" i="1"/>
  <c r="Q12" i="1" l="1"/>
  <c r="P11" i="1" l="1"/>
  <c r="Q11" i="1" s="1"/>
  <c r="P10" i="1"/>
  <c r="P6" i="1"/>
  <c r="M10" i="1" l="1"/>
  <c r="Q10" i="1" s="1"/>
  <c r="Q9" i="1"/>
  <c r="M6" i="1"/>
  <c r="Q6" i="1" s="1"/>
  <c r="Q36" i="1" l="1"/>
  <c r="C6" i="8" s="1"/>
  <c r="C8" i="8" s="1"/>
</calcChain>
</file>

<file path=xl/sharedStrings.xml><?xml version="1.0" encoding="utf-8"?>
<sst xmlns="http://schemas.openxmlformats.org/spreadsheetml/2006/main" count="623" uniqueCount="160">
  <si>
    <t>Grup/Nivell</t>
  </si>
  <si>
    <t>Hores treballades/ any</t>
  </si>
  <si>
    <t>Presidència</t>
  </si>
  <si>
    <t>Càrrec</t>
  </si>
  <si>
    <t>Naturalesa</t>
  </si>
  <si>
    <t>Secretaria</t>
  </si>
  <si>
    <t>Nombre
(q)</t>
  </si>
  <si>
    <t>Preu (p) € / h</t>
  </si>
  <si>
    <t>p x t</t>
  </si>
  <si>
    <r>
      <t xml:space="preserve">RESULTAT 
</t>
    </r>
    <r>
      <rPr>
        <i/>
        <sz val="10"/>
        <rFont val="Arial"/>
        <family val="2"/>
      </rPr>
      <t>(NORMATIVA VIGENT-PROPOSTA NORMATIVA)</t>
    </r>
  </si>
  <si>
    <t>NORMATIVA VIGENT</t>
  </si>
  <si>
    <t>PROPOSTA NORMATIVA</t>
  </si>
  <si>
    <t xml:space="preserve"> </t>
  </si>
  <si>
    <t>Sector públic/
Sector privat</t>
  </si>
  <si>
    <t>S. Públic</t>
  </si>
  <si>
    <t>Sector públic
/ Sector privat</t>
  </si>
  <si>
    <t>Article</t>
  </si>
  <si>
    <t>Nombre membres
(N)</t>
  </si>
  <si>
    <t>Q
(F*N)</t>
  </si>
  <si>
    <t>Cost €
Q * (p x t)</t>
  </si>
  <si>
    <t>Freqüència/
any
(F)</t>
  </si>
  <si>
    <r>
      <t>Temps (t) h</t>
    </r>
    <r>
      <rPr>
        <b/>
        <vertAlign val="superscript"/>
        <sz val="10"/>
        <rFont val="Arial"/>
        <family val="2"/>
      </rPr>
      <t>7</t>
    </r>
  </si>
  <si>
    <r>
      <t>Preu/
hora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
(p)</t>
    </r>
  </si>
  <si>
    <t>PREU</t>
  </si>
  <si>
    <t>Preu en el càlcul dels costos d'assistència a les reunions</t>
  </si>
  <si>
    <t>TEMPS</t>
  </si>
  <si>
    <t>Temps en el càlcul dels costos d'assistència</t>
  </si>
  <si>
    <t>FREQÜÈNCIA</t>
  </si>
  <si>
    <t>Freqüència en el càlcul dels costos d'assistència</t>
  </si>
  <si>
    <t>POBLACIÓ</t>
  </si>
  <si>
    <t>Població en el càlcul dels costos d'assistència</t>
  </si>
  <si>
    <t>Vicepresidència primera</t>
  </si>
  <si>
    <t>Vicepresidència segona</t>
  </si>
  <si>
    <t>Conseller/a</t>
  </si>
  <si>
    <t>Director/a general</t>
  </si>
  <si>
    <t xml:space="preserve">Total costos d'assistència </t>
  </si>
  <si>
    <t>Secretaria sectorial</t>
  </si>
  <si>
    <t>Total costos d'assistència</t>
  </si>
  <si>
    <t>Annex. Quantificació dels costos d'assistència</t>
  </si>
  <si>
    <t>ESTALVI DELS COSTOS D'ASSISTÈNCIA</t>
  </si>
  <si>
    <t>Taules retributives dels alts càrrecs i personal eventual de la Generalitat de Catalunya</t>
  </si>
  <si>
    <t>Taules retributives del personal funcionari de la Generalitat de Catalunya</t>
  </si>
  <si>
    <t xml:space="preserve"> Enquesta anual de cost laboral de l’INE</t>
  </si>
  <si>
    <t>Manual de costos estàndard</t>
  </si>
  <si>
    <t>OCDE Regulatory Compliance Cost Assessment Guidance (2014), pàgina 32</t>
  </si>
  <si>
    <r>
      <t xml:space="preserve">- </t>
    </r>
    <r>
      <rPr>
        <b/>
        <i/>
        <sz val="10"/>
        <color theme="1"/>
        <rFont val="Arial"/>
        <family val="2"/>
      </rPr>
      <t>Hores treballades /any</t>
    </r>
    <r>
      <rPr>
        <i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nombre d’hores corresponents a la jornada anual per treballador. S’utilitzen les 1.642 hores/any corresponents a una jornada laboral de 37,5 h setmanals tal com s'indica a la Resolució de 28 de febrer de 2019, de la Secretaria d’Estat de Funció Pública, per la que es dicten instruccions sobre jornada i horaris de treball del personal al servei de l’Administració General de l’Estat i els seus organismes públics.</t>
    </r>
  </si>
  <si>
    <t>Resolució de 28 de febrer de 2019 de la Secretaria d'Estat d'Administracions Públiques</t>
  </si>
  <si>
    <t>Relació dels directius de les entitats del sector públic i les seves retribucions previstes</t>
  </si>
  <si>
    <t>Cost salarial/any</t>
  </si>
  <si>
    <r>
      <t xml:space="preserve">Cost no salarial
</t>
    </r>
    <r>
      <rPr>
        <sz val="9"/>
        <rFont val="Arial"/>
        <family val="2"/>
      </rPr>
      <t>(33,16% cost salarial)</t>
    </r>
  </si>
  <si>
    <r>
      <t xml:space="preserve">Cost laboral
</t>
    </r>
    <r>
      <rPr>
        <sz val="9"/>
        <rFont val="Arial"/>
        <family val="2"/>
      </rPr>
      <t>(cost salarial+cost no salarial)</t>
    </r>
  </si>
  <si>
    <r>
      <t xml:space="preserve">Costos generals
</t>
    </r>
    <r>
      <rPr>
        <sz val="9"/>
        <rFont val="Arial"/>
        <family val="2"/>
      </rPr>
      <t>(25% costos laborals)</t>
    </r>
  </si>
  <si>
    <t xml:space="preserve"> ORIGEN DE LES DADES</t>
  </si>
  <si>
    <t>Secretaria del Govern</t>
  </si>
  <si>
    <t>Secretaria sectorial competent en matèria de govern obert</t>
  </si>
  <si>
    <t>Secretaria general del Departament de la Presidència</t>
  </si>
  <si>
    <t>Secretaria general del Departament d'Empresa i Treball</t>
  </si>
  <si>
    <t>Secretaria general del Departament d'Economia i Hisenda</t>
  </si>
  <si>
    <t>Secretaria general del Departament d'Igualtat i Feminismes</t>
  </si>
  <si>
    <t>Secretaria general del Departament d'Acció Exterior i Unió Europea</t>
  </si>
  <si>
    <t>Secretaria general del Departament d'Educació</t>
  </si>
  <si>
    <t>Secretaria general del Departament de Recerca i Universitats</t>
  </si>
  <si>
    <t>Secretaria general del Departament d'Acció Climàtica, Alimentació i Agenda Rural</t>
  </si>
  <si>
    <t>Secretaria general del Departament d'Interior</t>
  </si>
  <si>
    <t>Secretaria general del Departament de Territori</t>
  </si>
  <si>
    <t>Secretaria general del Departament de Salut</t>
  </si>
  <si>
    <t>Secretaria general del Departament de Drets Socials</t>
  </si>
  <si>
    <t>Secretaria general del Departament de Cultura</t>
  </si>
  <si>
    <t>Secretaria general del Departament de Justícia, Drets i Memòria</t>
  </si>
  <si>
    <t>Secretaria sectorial competent en matèria d'administració i funció pública</t>
  </si>
  <si>
    <t>Gabinet Jurídic de la Generalitat</t>
  </si>
  <si>
    <t>Intervenció General</t>
  </si>
  <si>
    <t>Direcció general competent en matèria de coordinació interdepartamental</t>
  </si>
  <si>
    <t>Direcció general competent en matèria d'atenció ciutadana</t>
  </si>
  <si>
    <t>Direcció general competent en matèria de pressupostos</t>
  </si>
  <si>
    <t>Direcció general competent en matèria de contractació pública</t>
  </si>
  <si>
    <t>Direcció general competent en matèria de participació ciutadana</t>
  </si>
  <si>
    <t xml:space="preserve">Direcció general competent en matèria de transparència                                                                                        </t>
  </si>
  <si>
    <t>Direcció general competent en matèria de patrimoni cultural</t>
  </si>
  <si>
    <t>Direcció general competent en matèria d'entitats jurídiques</t>
  </si>
  <si>
    <t>Escola d'Administració Pública de Catalunya</t>
  </si>
  <si>
    <t>Una persona funcionària designada per la persona que presideix la Comissió</t>
  </si>
  <si>
    <t>Decret 400/2021, de 14 de desembre, de la Comissió Interdepartamental de Govern Obert (D 400/2021)</t>
  </si>
  <si>
    <t>Art. 3
D 400/2021</t>
  </si>
  <si>
    <t>Secretaria de Govern</t>
  </si>
  <si>
    <t>Persona funcionària A-27</t>
  </si>
  <si>
    <t>Temps (t) h7</t>
  </si>
  <si>
    <t>Cost no salarial
(33,16% cost salarial)</t>
  </si>
  <si>
    <t>Cost laboral
(cost salarial+cost no salarial)</t>
  </si>
  <si>
    <t>Costos generals
(25% costos laborals)</t>
  </si>
  <si>
    <t>Preu/
hora6
(p)</t>
  </si>
  <si>
    <t>Projecte de decret de modificació de la Comissió Interdepartamental de Govern Obert (PD)</t>
  </si>
  <si>
    <t>Secretaria general</t>
  </si>
  <si>
    <t>Secretaria sectorlal</t>
  </si>
  <si>
    <t>Persona titular del departament competent en matèria de govern obert</t>
  </si>
  <si>
    <t>Membres de la Comissió Interdepartamental de Govern Obert</t>
  </si>
  <si>
    <t>Membres de la Comissió Tècnica per a la Transparència, Dades Obertes i Col·laboració</t>
  </si>
  <si>
    <t>Persona titular de la direcció general competent en matèria de transparència</t>
  </si>
  <si>
    <t>Subdirecció General d'Organització de l'Administració i del Sector Públic</t>
  </si>
  <si>
    <t>Subdirecció General de Transparència i Grups d'Interès</t>
  </si>
  <si>
    <t>Subdirecció General de Participació Ciutadana</t>
  </si>
  <si>
    <t>Subdirecció General que assumeix l'exercici de la de la funció d'unitat d'informació del Departament de la Presidència</t>
  </si>
  <si>
    <t>Subdirecció General que assumeix l'exercici de la de la funció d'unitat d'informació del Departament d'Empresa i Treball</t>
  </si>
  <si>
    <t>Subdirecció General que assumeix l'exercici de la de la funció d'unitat d'informació del Departament d'Economia i Hisenda</t>
  </si>
  <si>
    <t>Subdirecció General que assumeix l'exercici de la de la funció d'unitat d'informació del Departament d'Igualtat i Feminismes</t>
  </si>
  <si>
    <t>Subdirecció General que assumeix l'exercici de la de la funció d'unitat d'informació del Departament d'Acció Exterior i Unió Europea</t>
  </si>
  <si>
    <t>Subdirecció General que assumeix l'exercici de la de la funció d'unitat d'informació del Departament d'Educació</t>
  </si>
  <si>
    <t>Subdirecció General que assumeix l'exercici de la de la funció d'unitat d'informació del Departament de Recerca i Universitats</t>
  </si>
  <si>
    <t>Subdirecció General que assumeix l'exercici de la de la funció d'unitat d'informació del Departament d'Acció Climàtica, Alimentació i Agenda Rural</t>
  </si>
  <si>
    <t>Subdirecció General que assumeix l'exercici de la de la funció d'unitat d'informació del Departament d'Interior</t>
  </si>
  <si>
    <t>Subdirecció General que assumeix l'exercici de la de la funció d'unitat d'informació del Departament de Territori</t>
  </si>
  <si>
    <t>Subdirecció General que assumeix l'exercici de la de la funció d'unitat d'informació del Departament de Salut</t>
  </si>
  <si>
    <t>Subdirecció General que assumeix l'exercici de la de la funció d'unitat d'informació del Departament de Drets Socials</t>
  </si>
  <si>
    <t>Subdirecció General que assumeix l'exercici de la de la funció d'unitat d'informació del Departament de Cultura</t>
  </si>
  <si>
    <t>Subdirecció General que assumeix l'exercici de la de la funció d'unitat d'informació del Departament de Justícia, Drets i Memòria</t>
  </si>
  <si>
    <t>Subdirecció General en representació de l'Institut Català de les Dones</t>
  </si>
  <si>
    <t>Art. 6
D 400/2021</t>
  </si>
  <si>
    <t>Persona funcionària A-30.2</t>
  </si>
  <si>
    <t>Subdirecció General de Coordinació Interdepartamental</t>
  </si>
  <si>
    <t>Art. 2
PD (modifica l'art. 3.1 D 400/2021)</t>
  </si>
  <si>
    <t>Membres de la Comissió Tècnica per a la Transparència</t>
  </si>
  <si>
    <t>Art. 4 (que modifica l'apartat 2 de l'article 6
D 400/2021)</t>
  </si>
  <si>
    <t>Membres de la Comissió Tècnica de Participació Ciutadana</t>
  </si>
  <si>
    <t>Persona titular de la direcció general competent en matèria de participació ciutadana</t>
  </si>
  <si>
    <t>Persones interlocutores en matèria de participació ciutadana i qualitat democràtica del Departament de la Presidència</t>
  </si>
  <si>
    <t>Persones interlocutores en matèria de participació ciutadana i qualitat democràtica del Departament d'Empresa i Treball</t>
  </si>
  <si>
    <t>Persones interlocutores en matèria de participació ciutadana i qualitat democràtica del Departament d'Economia i Hisenda</t>
  </si>
  <si>
    <t>Persones interlocutores en matèria de participació ciutadana i qualitat democràtica d'unitat d'informació del Departament d'Igualtat i Feminismes</t>
  </si>
  <si>
    <t>Persones interlocutores en matèria de participació ciutadana i qualitat democràtica del Departament d'Acció Exterior i Unió Europea</t>
  </si>
  <si>
    <t>Persones interlocutores en matèria de participació ciutadana i qualitat democràtica del Departament d'Educació</t>
  </si>
  <si>
    <t>Persones interlocutores en matèria de participació ciutadana i qualitat democràtica del Departament de Recerca i Universitats</t>
  </si>
  <si>
    <t>Persones interlocutores en matèria de participació ciutadana i qualitat democràtica del Departament d'Acció Climàtica, Alimentació i Agenda Rural</t>
  </si>
  <si>
    <t>Art. 7
D 400/2021</t>
  </si>
  <si>
    <t>Persones interlocutores en matèria de participació ciutadana i qualitat democràtica del Departament d'Interior</t>
  </si>
  <si>
    <t>Persones interlocutores en matèria de participació ciutadana i qualitat democràtica del Departament de Territori</t>
  </si>
  <si>
    <t>Persones interlocutores en matèria de participació ciutadana i qualitat democràtica del Departament de Salut</t>
  </si>
  <si>
    <t>Persones interlocutores en matèria de participació ciutadana i qualitat democràtica del Departament de Drets Socials</t>
  </si>
  <si>
    <t>Persones interlocutores en matèria de participació ciutadana i qualitat democràtica del Departament de Cultura</t>
  </si>
  <si>
    <t>Persones interlocutores en matèria de participació ciutadana i qualitat democràtica del Departament de Justícia, Drets i Memòria</t>
  </si>
  <si>
    <t xml:space="preserve">Direcció general competent en matèria de dades obertes </t>
  </si>
  <si>
    <t>Direcció general competent en matèria de bon govern</t>
  </si>
  <si>
    <t>Persona titular de la subdirecció general competent en matèria de transparència</t>
  </si>
  <si>
    <t>Persona titular de la subdirecció general competent en matèria de dades obertes</t>
  </si>
  <si>
    <t>Persona titular de la subdirecció general competent en matèria de grups d'interès</t>
  </si>
  <si>
    <t>Persona titular en matèria de millora institucional de la Secretaria del Govern</t>
  </si>
  <si>
    <t>Persona titular de la subdirecció general competent en matèria de coordinació interdepartamental</t>
  </si>
  <si>
    <t xml:space="preserve">Pel que fa al nombre de reunions que se celebren, la Comissió Interdepartamental de Govern Obert s'ha de reunir en sessió ordinària dues vegades cada any (article 4.2 Decret 400/2021). També se n'ha considerat el mateix nombre de sessions -2 sessions ordinàries l'any- per als òrgans de suport (comissions tècniques). </t>
  </si>
  <si>
    <r>
      <t xml:space="preserve"> - </t>
    </r>
    <r>
      <rPr>
        <b/>
        <i/>
        <sz val="9"/>
        <color theme="1"/>
        <rFont val="Arial"/>
        <family val="2"/>
      </rPr>
      <t>Cost salarial</t>
    </r>
    <r>
      <rPr>
        <i/>
        <sz val="9"/>
        <color theme="1"/>
        <rFont val="Arial"/>
        <family val="2"/>
      </rPr>
      <t>:</t>
    </r>
    <r>
      <rPr>
        <sz val="9"/>
        <color theme="1"/>
        <rFont val="Arial"/>
        <family val="2"/>
      </rPr>
      <t xml:space="preserve"> s’obté a partir de les següents taules retributives</t>
    </r>
  </si>
  <si>
    <r>
      <t xml:space="preserve"> - </t>
    </r>
    <r>
      <rPr>
        <b/>
        <i/>
        <sz val="9"/>
        <color theme="1"/>
        <rFont val="Arial"/>
        <family val="2"/>
      </rPr>
      <t>Cost no salarial</t>
    </r>
    <r>
      <rPr>
        <sz val="9"/>
        <color theme="1"/>
        <rFont val="Arial"/>
        <family val="2"/>
      </rPr>
      <t xml:space="preserve">: s’obté aplicant el percentatge del 33,16 % al cost salarial. 
Aquest percentatge s’obté per elaboració pròpia a partir de les dades de l’Enquesta anual de cost laboral de l’INE que proporciona els costos laborals desagregats per components i per seccions. Concretament s’ha utilitzat les dades corresponents a la Secció O “Administració Pública i Defensa; Seguretat Social Obligatòria” CNAE-09/Divisió 84 per al conjunt de l’Estat espanyol, d’on s’extreu el pes dels costos no salarials sobre el cost laboral, que pel 2021 ha sigut del 24,90%, per tant, per obtenir els costos no salarials en cada categoria professional s’han d’incrementar els costos salarials en un 33,16%= ((100-75,10)/75,10)%. </t>
    </r>
  </si>
  <si>
    <r>
      <t xml:space="preserve">- </t>
    </r>
    <r>
      <rPr>
        <b/>
        <i/>
        <sz val="9"/>
        <color theme="1"/>
        <rFont val="Arial"/>
        <family val="2"/>
      </rPr>
      <t>Cost laboral</t>
    </r>
    <r>
      <rPr>
        <i/>
        <sz val="9"/>
        <color theme="1"/>
        <rFont val="Arial"/>
        <family val="2"/>
      </rPr>
      <t>:</t>
    </r>
    <r>
      <rPr>
        <sz val="9"/>
        <color theme="1"/>
        <rFont val="Arial"/>
        <family val="2"/>
      </rPr>
      <t xml:space="preserve"> s’obté de la suma del cost salarial més el cost no salarial.</t>
    </r>
  </si>
  <si>
    <r>
      <t xml:space="preserve">- </t>
    </r>
    <r>
      <rPr>
        <b/>
        <i/>
        <sz val="9"/>
        <color theme="1"/>
        <rFont val="Arial"/>
        <family val="2"/>
      </rPr>
      <t>Costos generals</t>
    </r>
    <r>
      <rPr>
        <i/>
        <sz val="9"/>
        <color theme="1"/>
        <rFont val="Arial"/>
        <family val="2"/>
      </rPr>
      <t>: s</t>
    </r>
    <r>
      <rPr>
        <sz val="9"/>
        <color theme="1"/>
        <rFont val="Arial"/>
        <family val="2"/>
      </rPr>
      <t xml:space="preserve">'obté aplicant el percentatge del 25% sobre el cost laboral segons s'indica al </t>
    </r>
    <r>
      <rPr>
        <i/>
        <sz val="9"/>
        <color theme="1"/>
        <rFont val="Arial"/>
        <family val="2"/>
      </rPr>
      <t>"Manual de Costos Estàndard". Aquests costos generals inclouen segons la definició de l’OCDE “els costos de lloguer, equipament d’oficina, subministraments i altres inputs utilitzats pel personal que es dedica a les activitats de compliment normatiu, així com despeses generals corporatives com les tasques de gestió imputables al compliment de les activitats”.</t>
    </r>
  </si>
  <si>
    <t xml:space="preserve">És el volum de treballadors necessaris per completar el compliment de la norma. En el cas del nombre de membres que participen a la Comissió, les dades provenen de l'article 3 del Decret 400/2021.  Pel que fa a la Comissió Tècnica per a la Transparència, Dades Obertes i Col·laboració són els que consten a l'article 6 de la norma esmentada i quant a la Comissió Tècnica de Participació Ciutadana els previstos a l'article 7. Pel que fa a l'opció proposada, el nombre de membres de la Comissió és el previst a l'article 2 de la proposta normativa. En relació amb la Comissió Tècnica per a la Transparència és el recollit a l'article 4 PD i quant a l'altra Comissió tècnica, atès que no se'n modifica la composició és el previst a l'article 7 del Decret 400/2021. </t>
  </si>
  <si>
    <t xml:space="preserve">Total estalvi </t>
  </si>
  <si>
    <t>El Preu/hora dels recursos humans de l’Administració pública s'ha calculat de la següent manera:</t>
  </si>
  <si>
    <t>És la quantitat de temps requerida per completar el compliment de la norma que, en aquest cas, és la durada de cada reunió. S'ha estimat en 2 hores.</t>
  </si>
  <si>
    <t>Annex Resolució PRE/1846/2023</t>
  </si>
  <si>
    <r>
      <t xml:space="preserve">- </t>
    </r>
    <r>
      <rPr>
        <b/>
        <i/>
        <sz val="9"/>
        <color theme="1"/>
        <rFont val="Arial"/>
        <family val="2"/>
      </rPr>
      <t>Grup i nivell</t>
    </r>
    <r>
      <rPr>
        <i/>
        <sz val="9"/>
        <color theme="1"/>
        <rFont val="Arial"/>
        <family val="2"/>
      </rPr>
      <t>:</t>
    </r>
    <r>
      <rPr>
        <sz val="9"/>
        <color theme="1"/>
        <rFont val="Arial"/>
        <family val="2"/>
      </rPr>
      <t xml:space="preserve"> Per tal determinar el grup i nivell dels membres s'ha utilitzat l'annex de la Resolució PRE/1846/2023, de 26 de maig, per la qual es dona publicitat a la refosa de la relació de llocs de treball del personal funcionari dels departaments de l'Administració de la Generalitat de Catalunya.</t>
    </r>
  </si>
  <si>
    <r>
      <t>Secretaria sectorial competent en matèria d'administració i funció pública</t>
    </r>
    <r>
      <rPr>
        <vertAlign val="superscript"/>
        <sz val="9"/>
        <rFont val="Arial"/>
        <family val="2"/>
      </rPr>
      <t>1</t>
    </r>
  </si>
  <si>
    <r>
      <rPr>
        <i/>
        <vertAlign val="superscript"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 xml:space="preserve">   De conformitat amb el Decret 400/2021, la Comissió està integrada, entre d’altres, per la secretaria sectorial en matèria de govern obert –que n’exerceix la vicepresidència segona- i també per un membre en representació de la secretaria sectorial competent en matèria d’administració i funció pública. Mitjançant el Decret 289/2022, de 2 de novembre, de reestructuració del Departament de la Presidència, la Secretaria d’Administració i Funció Pública ha assumit les funcions en matèria de bon govern, transparència i accés a la informació pública, grups d’interès i dades obertes. En conseqüència, de facto, la Comissió té, actualment, 29 membres atès que la secretaria sectorial competent en matèria d’administració i funció pública i la secretaria en matèria de govern obert, corresponen a un mateix òrgan administratiu. 
té un menú contextual</t>
    </r>
  </si>
  <si>
    <t>Oficina del Govern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</si>
</sst>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2"/>
      <color rgb="FF800000"/>
      <name val="Arial"/>
      <family val="2"/>
    </font>
    <font>
      <b/>
      <sz val="12"/>
      <color rgb="FF80000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i/>
      <sz val="10"/>
      <color theme="3"/>
      <name val="Arial"/>
      <family val="2"/>
    </font>
    <font>
      <b/>
      <sz val="10"/>
      <color theme="3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sz val="10"/>
      <color theme="1"/>
      <name val="Arial"/>
      <family val="2"/>
    </font>
    <font>
      <b/>
      <sz val="9"/>
      <color theme="3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Calibri"/>
      <family val="2"/>
      <scheme val="minor"/>
    </font>
    <font>
      <b/>
      <i/>
      <sz val="9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800000"/>
      <name val="Arial"/>
      <family val="2"/>
    </font>
    <font>
      <b/>
      <i/>
      <u/>
      <sz val="9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9"/>
      <name val="Arial"/>
      <family val="2"/>
    </font>
    <font>
      <i/>
      <vertAlign val="superscript"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2" fillId="0" borderId="0" applyNumberFormat="0" applyFill="0" applyBorder="0" applyAlignment="0" applyProtection="0"/>
  </cellStyleXfs>
  <cellXfs count="170">
    <xf numFmtId="0" fontId="0" fillId="0" borderId="0" xfId="0"/>
    <xf numFmtId="0" fontId="5" fillId="0" borderId="0" xfId="0" applyFont="1"/>
    <xf numFmtId="0" fontId="5" fillId="2" borderId="0" xfId="0" applyFont="1" applyFill="1"/>
    <xf numFmtId="0" fontId="5" fillId="0" borderId="0" xfId="0" applyFont="1" applyFill="1"/>
    <xf numFmtId="0" fontId="7" fillId="0" borderId="0" xfId="2"/>
    <xf numFmtId="164" fontId="5" fillId="0" borderId="0" xfId="0" applyNumberFormat="1" applyFont="1"/>
    <xf numFmtId="0" fontId="8" fillId="2" borderId="0" xfId="2" applyFont="1" applyFill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0" fontId="24" fillId="0" borderId="0" xfId="5" applyFont="1"/>
    <xf numFmtId="0" fontId="24" fillId="0" borderId="0" xfId="5" applyFont="1" applyFill="1"/>
    <xf numFmtId="0" fontId="25" fillId="0" borderId="0" xfId="0" applyFont="1"/>
    <xf numFmtId="0" fontId="23" fillId="0" borderId="0" xfId="5" applyFont="1"/>
    <xf numFmtId="0" fontId="3" fillId="0" borderId="0" xfId="0" applyFont="1"/>
    <xf numFmtId="0" fontId="27" fillId="4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23" fillId="0" borderId="0" xfId="5" applyFont="1" applyAlignment="1"/>
    <xf numFmtId="0" fontId="28" fillId="0" borderId="0" xfId="0" applyFont="1"/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10" fillId="7" borderId="2" xfId="0" applyFont="1" applyFill="1" applyBorder="1" applyAlignment="1">
      <alignment wrapText="1"/>
    </xf>
    <xf numFmtId="0" fontId="10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164" fontId="3" fillId="7" borderId="2" xfId="1" applyFont="1" applyFill="1" applyBorder="1" applyAlignment="1">
      <alignment horizontal="center"/>
    </xf>
    <xf numFmtId="165" fontId="3" fillId="7" borderId="2" xfId="1" applyNumberFormat="1" applyFon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 wrapText="1"/>
    </xf>
    <xf numFmtId="0" fontId="4" fillId="7" borderId="2" xfId="0" quotePrefix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164" fontId="10" fillId="7" borderId="2" xfId="1" applyFont="1" applyFill="1" applyBorder="1" applyAlignment="1">
      <alignment horizontal="center"/>
    </xf>
    <xf numFmtId="165" fontId="10" fillId="7" borderId="2" xfId="1" applyNumberFormat="1" applyFont="1" applyFill="1" applyBorder="1" applyAlignment="1">
      <alignment horizontal="center"/>
    </xf>
    <xf numFmtId="165" fontId="3" fillId="7" borderId="2" xfId="1" applyNumberFormat="1" applyFont="1" applyFill="1" applyBorder="1" applyAlignment="1"/>
    <xf numFmtId="0" fontId="4" fillId="7" borderId="2" xfId="0" applyFont="1" applyFill="1" applyBorder="1" applyAlignment="1">
      <alignment wrapText="1"/>
    </xf>
    <xf numFmtId="2" fontId="10" fillId="7" borderId="2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 wrapText="1"/>
    </xf>
    <xf numFmtId="0" fontId="5" fillId="7" borderId="0" xfId="0" applyFont="1" applyFill="1"/>
    <xf numFmtId="0" fontId="10" fillId="7" borderId="2" xfId="0" quotePrefix="1" applyFont="1" applyFill="1" applyBorder="1" applyAlignment="1">
      <alignment horizontal="center" wrapText="1"/>
    </xf>
    <xf numFmtId="165" fontId="10" fillId="7" borderId="2" xfId="1" applyNumberFormat="1" applyFont="1" applyFill="1" applyBorder="1" applyAlignment="1"/>
    <xf numFmtId="0" fontId="10" fillId="7" borderId="3" xfId="0" applyFont="1" applyFill="1" applyBorder="1" applyAlignment="1">
      <alignment wrapText="1"/>
    </xf>
    <xf numFmtId="164" fontId="10" fillId="7" borderId="3" xfId="1" applyFont="1" applyFill="1" applyBorder="1" applyAlignment="1">
      <alignment horizontal="center"/>
    </xf>
    <xf numFmtId="165" fontId="10" fillId="7" borderId="3" xfId="1" applyNumberFormat="1" applyFont="1" applyFill="1" applyBorder="1" applyAlignment="1">
      <alignment horizontal="center"/>
    </xf>
    <xf numFmtId="2" fontId="10" fillId="7" borderId="3" xfId="0" applyNumberFormat="1" applyFont="1" applyFill="1" applyBorder="1" applyAlignment="1">
      <alignment horizontal="center"/>
    </xf>
    <xf numFmtId="2" fontId="10" fillId="7" borderId="3" xfId="0" applyNumberFormat="1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wrapText="1"/>
    </xf>
    <xf numFmtId="164" fontId="3" fillId="7" borderId="3" xfId="1" applyFont="1" applyFill="1" applyBorder="1" applyAlignment="1">
      <alignment horizontal="center"/>
    </xf>
    <xf numFmtId="165" fontId="3" fillId="7" borderId="3" xfId="1" applyNumberFormat="1" applyFont="1" applyFill="1" applyBorder="1" applyAlignment="1">
      <alignment horizontal="center"/>
    </xf>
    <xf numFmtId="2" fontId="3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2" fontId="3" fillId="7" borderId="3" xfId="0" applyNumberFormat="1" applyFont="1" applyFill="1" applyBorder="1" applyAlignment="1">
      <alignment horizontal="center" wrapText="1"/>
    </xf>
    <xf numFmtId="0" fontId="16" fillId="8" borderId="0" xfId="0" applyFont="1" applyFill="1"/>
    <xf numFmtId="0" fontId="23" fillId="8" borderId="0" xfId="5" applyFont="1" applyFill="1"/>
    <xf numFmtId="0" fontId="24" fillId="8" borderId="0" xfId="5" applyFont="1" applyFill="1"/>
    <xf numFmtId="0" fontId="3" fillId="8" borderId="0" xfId="0" applyFont="1" applyFill="1"/>
    <xf numFmtId="0" fontId="23" fillId="8" borderId="0" xfId="5" applyFont="1" applyFill="1" applyAlignment="1"/>
    <xf numFmtId="0" fontId="3" fillId="8" borderId="0" xfId="0" applyFont="1" applyFill="1" applyAlignment="1">
      <alignment horizontal="left" wrapText="1"/>
    </xf>
    <xf numFmtId="0" fontId="14" fillId="8" borderId="0" xfId="0" applyFont="1" applyFill="1" applyAlignment="1">
      <alignment horizontal="left" vertical="top" wrapText="1"/>
    </xf>
    <xf numFmtId="0" fontId="13" fillId="8" borderId="5" xfId="0" applyFont="1" applyFill="1" applyBorder="1" applyAlignment="1">
      <alignment horizontal="center" vertical="center"/>
    </xf>
    <xf numFmtId="166" fontId="7" fillId="8" borderId="6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166" fontId="7" fillId="8" borderId="8" xfId="0" applyNumberFormat="1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 wrapText="1"/>
    </xf>
    <xf numFmtId="166" fontId="7" fillId="8" borderId="10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wrapText="1"/>
    </xf>
    <xf numFmtId="166" fontId="3" fillId="7" borderId="8" xfId="1" applyNumberFormat="1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3" fillId="7" borderId="17" xfId="0" applyFont="1" applyFill="1" applyBorder="1"/>
    <xf numFmtId="0" fontId="3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 wrapText="1"/>
    </xf>
    <xf numFmtId="166" fontId="6" fillId="7" borderId="19" xfId="1" applyNumberFormat="1" applyFont="1" applyFill="1" applyBorder="1" applyAlignment="1">
      <alignment horizontal="center" wrapText="1"/>
    </xf>
    <xf numFmtId="0" fontId="10" fillId="7" borderId="7" xfId="0" applyFont="1" applyFill="1" applyBorder="1" applyAlignment="1">
      <alignment wrapText="1"/>
    </xf>
    <xf numFmtId="166" fontId="10" fillId="7" borderId="8" xfId="1" applyNumberFormat="1" applyFont="1" applyFill="1" applyBorder="1" applyAlignment="1">
      <alignment horizontal="center" wrapText="1"/>
    </xf>
    <xf numFmtId="0" fontId="10" fillId="7" borderId="15" xfId="0" applyFont="1" applyFill="1" applyBorder="1" applyAlignment="1">
      <alignment vertical="center" wrapText="1"/>
    </xf>
    <xf numFmtId="0" fontId="10" fillId="7" borderId="20" xfId="0" applyFont="1" applyFill="1" applyBorder="1" applyAlignment="1">
      <alignment horizontal="center" wrapText="1"/>
    </xf>
    <xf numFmtId="166" fontId="10" fillId="7" borderId="21" xfId="1" applyNumberFormat="1" applyFont="1" applyFill="1" applyBorder="1" applyAlignment="1">
      <alignment horizontal="center" wrapText="1"/>
    </xf>
    <xf numFmtId="0" fontId="29" fillId="7" borderId="18" xfId="0" applyFont="1" applyFill="1" applyBorder="1" applyAlignment="1">
      <alignment horizontal="center" wrapText="1"/>
    </xf>
    <xf numFmtId="166" fontId="6" fillId="7" borderId="10" xfId="1" applyNumberFormat="1" applyFont="1" applyFill="1" applyBorder="1" applyAlignment="1">
      <alignment horizontal="center" wrapText="1"/>
    </xf>
    <xf numFmtId="0" fontId="5" fillId="7" borderId="0" xfId="0" applyFont="1" applyFill="1" applyAlignment="1">
      <alignment vertical="center"/>
    </xf>
    <xf numFmtId="0" fontId="29" fillId="7" borderId="1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166" fontId="6" fillId="7" borderId="10" xfId="1" applyNumberFormat="1" applyFont="1" applyFill="1" applyBorder="1" applyAlignment="1">
      <alignment horizontal="center" vertical="center" wrapText="1"/>
    </xf>
    <xf numFmtId="0" fontId="8" fillId="0" borderId="0" xfId="2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protection locked="0"/>
    </xf>
    <xf numFmtId="164" fontId="5" fillId="0" borderId="0" xfId="0" applyNumberFormat="1" applyFont="1" applyFill="1"/>
    <xf numFmtId="0" fontId="5" fillId="0" borderId="0" xfId="0" applyFont="1" applyFill="1" applyBorder="1"/>
    <xf numFmtId="0" fontId="19" fillId="0" borderId="0" xfId="0" applyFont="1" applyFill="1"/>
    <xf numFmtId="0" fontId="6" fillId="0" borderId="0" xfId="0" applyFont="1" applyFill="1" applyBorder="1" applyAlignment="1">
      <alignment horizontal="righ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6" fontId="6" fillId="0" borderId="0" xfId="1" applyNumberFormat="1" applyFont="1" applyFill="1" applyBorder="1" applyAlignment="1">
      <alignment horizontal="center" wrapText="1"/>
    </xf>
    <xf numFmtId="0" fontId="3" fillId="7" borderId="15" xfId="0" applyFont="1" applyFill="1" applyBorder="1" applyAlignment="1">
      <alignment vertical="center" wrapText="1"/>
    </xf>
    <xf numFmtId="0" fontId="4" fillId="7" borderId="20" xfId="0" applyFont="1" applyFill="1" applyBorder="1" applyAlignment="1">
      <alignment horizontal="center" wrapText="1"/>
    </xf>
    <xf numFmtId="166" fontId="3" fillId="7" borderId="21" xfId="1" applyNumberFormat="1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right" vertical="center" wrapText="1"/>
    </xf>
    <xf numFmtId="166" fontId="3" fillId="7" borderId="8" xfId="1" applyNumberFormat="1" applyFont="1" applyFill="1" applyBorder="1" applyAlignment="1">
      <alignment horizontal="right" wrapText="1"/>
    </xf>
    <xf numFmtId="0" fontId="3" fillId="7" borderId="1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wrapText="1"/>
    </xf>
    <xf numFmtId="0" fontId="3" fillId="7" borderId="25" xfId="0" applyFont="1" applyFill="1" applyBorder="1"/>
    <xf numFmtId="164" fontId="3" fillId="7" borderId="18" xfId="1" applyFont="1" applyFill="1" applyBorder="1" applyAlignment="1">
      <alignment horizontal="center"/>
    </xf>
    <xf numFmtId="0" fontId="6" fillId="7" borderId="18" xfId="0" applyNumberFormat="1" applyFont="1" applyFill="1" applyBorder="1" applyAlignment="1">
      <alignment horizontal="center" wrapText="1"/>
    </xf>
    <xf numFmtId="166" fontId="6" fillId="7" borderId="19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3" fillId="7" borderId="1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right" vertical="center" wrapText="1"/>
    </xf>
    <xf numFmtId="0" fontId="29" fillId="7" borderId="22" xfId="0" applyFont="1" applyFill="1" applyBorder="1" applyAlignment="1">
      <alignment horizontal="right" vertical="center" wrapText="1"/>
    </xf>
    <xf numFmtId="0" fontId="16" fillId="7" borderId="23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right" wrapText="1"/>
    </xf>
    <xf numFmtId="0" fontId="29" fillId="7" borderId="22" xfId="0" applyFont="1" applyFill="1" applyBorder="1" applyAlignment="1">
      <alignment horizontal="right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right" wrapText="1"/>
    </xf>
    <xf numFmtId="0" fontId="6" fillId="7" borderId="22" xfId="0" applyFont="1" applyFill="1" applyBorder="1" applyAlignment="1">
      <alignment horizontal="right" wrapText="1"/>
    </xf>
    <xf numFmtId="0" fontId="3" fillId="7" borderId="15" xfId="0" applyFont="1" applyFill="1" applyBorder="1" applyAlignment="1">
      <alignment horizontal="center" vertical="center" wrapText="1"/>
    </xf>
    <xf numFmtId="0" fontId="8" fillId="6" borderId="0" xfId="2" applyFont="1" applyFill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>
      <alignment horizontal="justify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0" borderId="0" xfId="2" applyFont="1" applyAlignment="1">
      <alignment horizontal="center" wrapText="1"/>
    </xf>
    <xf numFmtId="0" fontId="15" fillId="8" borderId="0" xfId="4" applyFont="1" applyFill="1" applyBorder="1" applyAlignment="1">
      <alignment horizontal="left" vertical="top" wrapText="1"/>
    </xf>
    <xf numFmtId="0" fontId="15" fillId="8" borderId="0" xfId="4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left" vertical="top"/>
    </xf>
    <xf numFmtId="0" fontId="3" fillId="8" borderId="0" xfId="0" applyFont="1" applyFill="1" applyAlignment="1">
      <alignment horizontal="justify" vertical="top" wrapText="1"/>
    </xf>
    <xf numFmtId="0" fontId="3" fillId="8" borderId="0" xfId="0" quotePrefix="1" applyFont="1" applyFill="1" applyAlignment="1">
      <alignment horizontal="left" wrapText="1"/>
    </xf>
    <xf numFmtId="0" fontId="16" fillId="8" borderId="0" xfId="0" quotePrefix="1" applyFont="1" applyFill="1" applyAlignment="1">
      <alignment horizontal="justify" wrapText="1"/>
    </xf>
    <xf numFmtId="0" fontId="16" fillId="8" borderId="0" xfId="0" applyFont="1" applyFill="1" applyAlignment="1">
      <alignment horizontal="justify" wrapText="1"/>
    </xf>
    <xf numFmtId="0" fontId="8" fillId="7" borderId="2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justify" wrapText="1"/>
    </xf>
    <xf numFmtId="0" fontId="30" fillId="8" borderId="0" xfId="0" applyFont="1" applyFill="1" applyAlignment="1">
      <alignment horizontal="left" vertical="top"/>
    </xf>
    <xf numFmtId="0" fontId="30" fillId="8" borderId="0" xfId="4" applyFont="1" applyFill="1" applyBorder="1" applyAlignment="1">
      <alignment horizontal="left" wrapText="1"/>
    </xf>
    <xf numFmtId="0" fontId="31" fillId="8" borderId="0" xfId="0" applyFont="1" applyFill="1" applyAlignment="1">
      <alignment horizontal="justify" wrapText="1"/>
    </xf>
    <xf numFmtId="0" fontId="3" fillId="8" borderId="0" xfId="0" quotePrefix="1" applyFont="1" applyFill="1" applyAlignment="1">
      <alignment horizontal="justify" wrapText="1"/>
    </xf>
    <xf numFmtId="0" fontId="3" fillId="8" borderId="0" xfId="0" applyFont="1" applyFill="1" applyAlignment="1">
      <alignment horizontal="justify" wrapText="1"/>
    </xf>
    <xf numFmtId="0" fontId="23" fillId="8" borderId="0" xfId="5" quotePrefix="1" applyFont="1" applyFill="1" applyAlignment="1">
      <alignment horizontal="justify" vertical="center" wrapText="1"/>
    </xf>
    <xf numFmtId="0" fontId="23" fillId="8" borderId="0" xfId="5" applyFont="1" applyFill="1" applyAlignment="1">
      <alignment horizontal="justify" vertical="center" wrapText="1"/>
    </xf>
  </cellXfs>
  <cellStyles count="6">
    <cellStyle name="Coma" xfId="1" builtinId="3"/>
    <cellStyle name="Enllaç" xfId="5" builtinId="8"/>
    <cellStyle name="Normal" xfId="0" builtinId="0"/>
    <cellStyle name="Normal 2" xfId="2"/>
    <cellStyle name="Normal 2 2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N&#192;LISI%20DE%20PROJECTES\EXPEDIENTS\EXPEDIENTS%202020\PROJECTE%20DE%20DECRET\SIG20EDU0004%20PD_ADMISSI&#211;%20ALUMNES\NOTES\Quantificaci&#243;%2020200409%20SIG20EDU0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NORMA VIGENT"/>
      <sheetName val="B. PROPOSTA NORMATIVA"/>
      <sheetName val="C. ESTALVI"/>
      <sheetName val="D. ORIGEN DE DADES"/>
      <sheetName val="categori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istraciopublica.gencat.cat/ca/empleats-publics/relacio-de-llocs-de-treball-rlt/index.html" TargetMode="External"/><Relationship Id="rId3" Type="http://schemas.openxmlformats.org/officeDocument/2006/relationships/hyperlink" Target="https://administraciopublica.gencat.cat/web/.content/empleats-publics/retribucions/2023/Funcionaris-General-2023.pdf" TargetMode="External"/><Relationship Id="rId7" Type="http://schemas.openxmlformats.org/officeDocument/2006/relationships/hyperlink" Target="https://administraciopublica.gencat.cat/web/.content/funcio-publica/alts-carrecs/Relacio-personal-directiu-retribucions.xlsx" TargetMode="External"/><Relationship Id="rId2" Type="http://schemas.openxmlformats.org/officeDocument/2006/relationships/hyperlink" Target="https://www.boe.es/eli/es/res/2012/12/28/(1)" TargetMode="External"/><Relationship Id="rId1" Type="http://schemas.openxmlformats.org/officeDocument/2006/relationships/hyperlink" Target="https://portaldogc.gencat.cat/utilsEADOP/PDF/8367/1841303.pdf" TargetMode="External"/><Relationship Id="rId6" Type="http://schemas.openxmlformats.org/officeDocument/2006/relationships/hyperlink" Target="https://www.ine.es/dyngs/INEbase/es/operacion.htm?c=Estadistica_C&amp;cid=1254736060920&amp;menu=ultiDatos&amp;idp=1254735976596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oecd-ilibrary.org/governance/oecd-regulatory-compliance-cost-assessment-guidance_9789264209657-en;jsessionid=41jwt_aPaeUboS28rXXjwQRp.ip-10-240-5-126" TargetMode="External"/><Relationship Id="rId10" Type="http://schemas.openxmlformats.org/officeDocument/2006/relationships/hyperlink" Target="https://analisi.transparenciacatalunya.cat/Treball/Relaci-del-personal-directiu-de-les-entitats-del-s/62n8-i8x7/about_data" TargetMode="External"/><Relationship Id="rId4" Type="http://schemas.openxmlformats.org/officeDocument/2006/relationships/hyperlink" Target="https://presidencia.gencat.cat/web/.content/ambits_actuacio/millora_regulacio_normativa/simplificacio/metodologia_quantificacio/manual_internacional-_model_costos_estandard_2008.pdf" TargetMode="External"/><Relationship Id="rId9" Type="http://schemas.openxmlformats.org/officeDocument/2006/relationships/hyperlink" Target="https://administraciopublica.gencat.cat/ca/organitzacio/alts-carrecs-i-directi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view="pageBreakPreview" topLeftCell="A59" zoomScale="80" zoomScaleNormal="40" zoomScaleSheetLayoutView="80" workbookViewId="0">
      <selection activeCell="A38" sqref="A38:Q38"/>
    </sheetView>
  </sheetViews>
  <sheetFormatPr defaultColWidth="9.1796875" defaultRowHeight="14" x14ac:dyDescent="0.3"/>
  <cols>
    <col min="1" max="1" width="13.54296875" style="1" customWidth="1"/>
    <col min="2" max="2" width="74.453125" style="1" customWidth="1"/>
    <col min="3" max="3" width="12" style="1" customWidth="1"/>
    <col min="4" max="4" width="13.1796875" style="1" customWidth="1"/>
    <col min="5" max="5" width="12.1796875" style="1" customWidth="1"/>
    <col min="6" max="6" width="13.54296875" style="1" customWidth="1"/>
    <col min="7" max="9" width="12.453125" style="1" customWidth="1"/>
    <col min="10" max="10" width="13.1796875" style="17" customWidth="1"/>
    <col min="11" max="11" width="7.81640625" style="3" customWidth="1"/>
    <col min="12" max="12" width="7.81640625" style="1" customWidth="1"/>
    <col min="13" max="13" width="8.1796875" style="1" customWidth="1"/>
    <col min="14" max="14" width="11.1796875" style="1" customWidth="1"/>
    <col min="15" max="15" width="10.1796875" style="1" customWidth="1"/>
    <col min="16" max="16" width="7.81640625" style="1" customWidth="1"/>
    <col min="17" max="17" width="13.1796875" style="1" customWidth="1"/>
    <col min="18" max="18" width="6.453125" style="1" customWidth="1"/>
    <col min="19" max="19" width="10.81640625" style="1" customWidth="1"/>
    <col min="20" max="20" width="10.453125" style="1" customWidth="1"/>
    <col min="21" max="21" width="6.81640625" style="1" customWidth="1"/>
    <col min="22" max="22" width="8.81640625" style="1" customWidth="1"/>
    <col min="23" max="23" width="2.54296875" style="1" customWidth="1"/>
    <col min="24" max="24" width="10.1796875" style="1" customWidth="1"/>
    <col min="25" max="25" width="9.1796875" style="1"/>
    <col min="26" max="26" width="9.81640625" style="1" customWidth="1"/>
    <col min="27" max="28" width="9.1796875" style="1"/>
    <col min="29" max="29" width="9.81640625" style="1" customWidth="1"/>
    <col min="30" max="30" width="10.1796875" style="1" customWidth="1"/>
    <col min="31" max="34" width="9.1796875" style="1"/>
    <col min="35" max="35" width="10.453125" style="1" bestFit="1" customWidth="1"/>
    <col min="36" max="16384" width="9.1796875" style="1"/>
  </cols>
  <sheetData>
    <row r="1" spans="1:35" ht="22" customHeight="1" x14ac:dyDescent="0.3">
      <c r="A1" s="140" t="s">
        <v>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35" ht="27" customHeight="1" thickBot="1" x14ac:dyDescent="0.35">
      <c r="A2" s="140" t="s">
        <v>82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6"/>
      <c r="S2" s="6"/>
      <c r="T2" s="6"/>
      <c r="U2" s="6"/>
      <c r="V2" s="6"/>
      <c r="W2" s="6"/>
      <c r="X2" s="6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3">
      <c r="A3" s="125" t="s">
        <v>3</v>
      </c>
      <c r="B3" s="124" t="s">
        <v>4</v>
      </c>
      <c r="C3" s="124" t="s">
        <v>16</v>
      </c>
      <c r="D3" s="114" t="s">
        <v>13</v>
      </c>
      <c r="E3" s="124" t="s">
        <v>0</v>
      </c>
      <c r="F3" s="124" t="s">
        <v>7</v>
      </c>
      <c r="G3" s="124"/>
      <c r="H3" s="124"/>
      <c r="I3" s="124"/>
      <c r="J3" s="124"/>
      <c r="K3" s="124"/>
      <c r="L3" s="114" t="s">
        <v>21</v>
      </c>
      <c r="M3" s="114" t="s">
        <v>8</v>
      </c>
      <c r="N3" s="114" t="s">
        <v>20</v>
      </c>
      <c r="O3" s="114" t="s">
        <v>17</v>
      </c>
      <c r="P3" s="114" t="s">
        <v>18</v>
      </c>
      <c r="Q3" s="116" t="s">
        <v>19</v>
      </c>
    </row>
    <row r="4" spans="1:35" ht="46" x14ac:dyDescent="0.3">
      <c r="A4" s="126" t="s">
        <v>3</v>
      </c>
      <c r="B4" s="115" t="s">
        <v>4</v>
      </c>
      <c r="C4" s="115"/>
      <c r="D4" s="115" t="s">
        <v>15</v>
      </c>
      <c r="E4" s="115"/>
      <c r="F4" s="67" t="s">
        <v>48</v>
      </c>
      <c r="G4" s="16" t="s">
        <v>49</v>
      </c>
      <c r="H4" s="16" t="s">
        <v>50</v>
      </c>
      <c r="I4" s="16" t="s">
        <v>51</v>
      </c>
      <c r="J4" s="67" t="s">
        <v>1</v>
      </c>
      <c r="K4" s="67" t="s">
        <v>22</v>
      </c>
      <c r="L4" s="115"/>
      <c r="M4" s="115"/>
      <c r="N4" s="115"/>
      <c r="O4" s="115" t="s">
        <v>6</v>
      </c>
      <c r="P4" s="115"/>
      <c r="Q4" s="117"/>
    </row>
    <row r="5" spans="1:35" x14ac:dyDescent="0.3">
      <c r="A5" s="118" t="s">
        <v>95</v>
      </c>
      <c r="B5" s="119"/>
      <c r="C5" s="119"/>
      <c r="D5" s="119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9"/>
    </row>
    <row r="6" spans="1:35" x14ac:dyDescent="0.3">
      <c r="A6" s="70" t="s">
        <v>2</v>
      </c>
      <c r="B6" s="24" t="s">
        <v>94</v>
      </c>
      <c r="C6" s="134" t="s">
        <v>83</v>
      </c>
      <c r="D6" s="25" t="s">
        <v>14</v>
      </c>
      <c r="E6" s="26" t="s">
        <v>33</v>
      </c>
      <c r="F6" s="27">
        <v>121363.1</v>
      </c>
      <c r="G6" s="27">
        <f>F6*0.3316</f>
        <v>40244.003960000002</v>
      </c>
      <c r="H6" s="27">
        <f>F6+G6</f>
        <v>161607.10396000001</v>
      </c>
      <c r="I6" s="27">
        <f>H6*0.25</f>
        <v>40401.775990000002</v>
      </c>
      <c r="J6" s="28">
        <v>1642</v>
      </c>
      <c r="K6" s="29">
        <f t="shared" ref="K6:K14" si="0">(H6+I6)/J6</f>
        <v>123.02611446406821</v>
      </c>
      <c r="L6" s="26">
        <v>2</v>
      </c>
      <c r="M6" s="30">
        <f>K6*L6</f>
        <v>246.05222892813643</v>
      </c>
      <c r="N6" s="26">
        <v>2</v>
      </c>
      <c r="O6" s="26">
        <v>1</v>
      </c>
      <c r="P6" s="26">
        <f>O6*N6</f>
        <v>2</v>
      </c>
      <c r="Q6" s="71">
        <f>P6*M6</f>
        <v>492.10445785627286</v>
      </c>
    </row>
    <row r="7" spans="1:35" ht="23.5" x14ac:dyDescent="0.3">
      <c r="A7" s="70" t="s">
        <v>31</v>
      </c>
      <c r="B7" s="24" t="s">
        <v>53</v>
      </c>
      <c r="C7" s="135"/>
      <c r="D7" s="25" t="s">
        <v>14</v>
      </c>
      <c r="E7" s="26" t="s">
        <v>84</v>
      </c>
      <c r="F7" s="27">
        <v>120977.04</v>
      </c>
      <c r="G7" s="27">
        <f t="shared" ref="G7:G14" si="1">F7*0.3316</f>
        <v>40115.986464000001</v>
      </c>
      <c r="H7" s="27">
        <f t="shared" ref="H7:H14" si="2">F7+G7</f>
        <v>161093.026464</v>
      </c>
      <c r="I7" s="27">
        <f t="shared" ref="I7:I14" si="3">H7*0.25</f>
        <v>40273.256615999999</v>
      </c>
      <c r="J7" s="28">
        <v>1642</v>
      </c>
      <c r="K7" s="29">
        <f t="shared" si="0"/>
        <v>122.63476436053593</v>
      </c>
      <c r="L7" s="26">
        <v>2</v>
      </c>
      <c r="M7" s="30">
        <f>K7*L7</f>
        <v>245.26952872107185</v>
      </c>
      <c r="N7" s="26">
        <v>2</v>
      </c>
      <c r="O7" s="26">
        <v>1</v>
      </c>
      <c r="P7" s="26">
        <f>O7*N7</f>
        <v>2</v>
      </c>
      <c r="Q7" s="71">
        <f>P7*M7</f>
        <v>490.5390574421437</v>
      </c>
    </row>
    <row r="8" spans="1:35" ht="23.5" x14ac:dyDescent="0.3">
      <c r="A8" s="70" t="s">
        <v>32</v>
      </c>
      <c r="B8" s="24" t="s">
        <v>54</v>
      </c>
      <c r="C8" s="135"/>
      <c r="D8" s="25" t="s">
        <v>14</v>
      </c>
      <c r="E8" s="26" t="s">
        <v>36</v>
      </c>
      <c r="F8" s="27">
        <v>96723.06</v>
      </c>
      <c r="G8" s="27">
        <f t="shared" ref="G8" si="4">F8*0.3316</f>
        <v>32073.366696000001</v>
      </c>
      <c r="H8" s="27">
        <f t="shared" ref="H8" si="5">F8+G8</f>
        <v>128796.42669599999</v>
      </c>
      <c r="I8" s="27">
        <f t="shared" ref="I8" si="6">H8*0.25</f>
        <v>32199.106673999999</v>
      </c>
      <c r="J8" s="28">
        <v>1642</v>
      </c>
      <c r="K8" s="29">
        <f t="shared" ref="K8" si="7">(H8+I8)/J8</f>
        <v>98.048436887941534</v>
      </c>
      <c r="L8" s="26">
        <v>2</v>
      </c>
      <c r="M8" s="30">
        <f>K8*L8</f>
        <v>196.09687377588307</v>
      </c>
      <c r="N8" s="26">
        <v>2</v>
      </c>
      <c r="O8" s="26">
        <v>1</v>
      </c>
      <c r="P8" s="26">
        <f>O8*N8</f>
        <v>2</v>
      </c>
      <c r="Q8" s="71">
        <f>P8*M8</f>
        <v>392.19374755176614</v>
      </c>
    </row>
    <row r="9" spans="1:35" ht="23.5" x14ac:dyDescent="0.3">
      <c r="A9" s="139"/>
      <c r="B9" s="24" t="s">
        <v>55</v>
      </c>
      <c r="C9" s="135"/>
      <c r="D9" s="25" t="s">
        <v>14</v>
      </c>
      <c r="E9" s="26" t="s">
        <v>92</v>
      </c>
      <c r="F9" s="27">
        <v>96723.06</v>
      </c>
      <c r="G9" s="27">
        <f t="shared" si="1"/>
        <v>32073.366696000001</v>
      </c>
      <c r="H9" s="27">
        <f t="shared" si="2"/>
        <v>128796.42669599999</v>
      </c>
      <c r="I9" s="27">
        <f t="shared" si="3"/>
        <v>32199.106673999999</v>
      </c>
      <c r="J9" s="28">
        <v>1642</v>
      </c>
      <c r="K9" s="29">
        <f t="shared" si="0"/>
        <v>98.048436887941534</v>
      </c>
      <c r="L9" s="26">
        <v>2</v>
      </c>
      <c r="M9" s="30">
        <f>K9*L9</f>
        <v>196.09687377588307</v>
      </c>
      <c r="N9" s="26">
        <v>2</v>
      </c>
      <c r="O9" s="26">
        <v>1</v>
      </c>
      <c r="P9" s="26">
        <f>O9*N9</f>
        <v>2</v>
      </c>
      <c r="Q9" s="71">
        <f t="shared" ref="Q9:Q14" si="8">P9*M9</f>
        <v>392.19374755176614</v>
      </c>
    </row>
    <row r="10" spans="1:35" ht="23.5" x14ac:dyDescent="0.3">
      <c r="A10" s="139"/>
      <c r="B10" s="24" t="s">
        <v>56</v>
      </c>
      <c r="C10" s="135"/>
      <c r="D10" s="25" t="s">
        <v>14</v>
      </c>
      <c r="E10" s="31" t="s">
        <v>92</v>
      </c>
      <c r="F10" s="27">
        <v>96723.06</v>
      </c>
      <c r="G10" s="27">
        <f t="shared" si="1"/>
        <v>32073.366696000001</v>
      </c>
      <c r="H10" s="27">
        <f t="shared" si="2"/>
        <v>128796.42669599999</v>
      </c>
      <c r="I10" s="27">
        <f t="shared" si="3"/>
        <v>32199.106673999999</v>
      </c>
      <c r="J10" s="28">
        <v>1642</v>
      </c>
      <c r="K10" s="29">
        <f t="shared" si="0"/>
        <v>98.048436887941534</v>
      </c>
      <c r="L10" s="26">
        <v>2</v>
      </c>
      <c r="M10" s="30">
        <f t="shared" ref="M10:M14" si="9">K10*L10</f>
        <v>196.09687377588307</v>
      </c>
      <c r="N10" s="26">
        <v>2</v>
      </c>
      <c r="O10" s="25">
        <v>1</v>
      </c>
      <c r="P10" s="26">
        <f t="shared" ref="P10:P14" si="10">O10*N10</f>
        <v>2</v>
      </c>
      <c r="Q10" s="71">
        <f t="shared" si="8"/>
        <v>392.19374755176614</v>
      </c>
    </row>
    <row r="11" spans="1:35" ht="23.5" x14ac:dyDescent="0.3">
      <c r="A11" s="139"/>
      <c r="B11" s="24" t="s">
        <v>57</v>
      </c>
      <c r="C11" s="135"/>
      <c r="D11" s="25" t="s">
        <v>14</v>
      </c>
      <c r="E11" s="31" t="s">
        <v>92</v>
      </c>
      <c r="F11" s="27">
        <v>96723.06</v>
      </c>
      <c r="G11" s="27">
        <f t="shared" si="1"/>
        <v>32073.366696000001</v>
      </c>
      <c r="H11" s="27">
        <f t="shared" si="2"/>
        <v>128796.42669599999</v>
      </c>
      <c r="I11" s="27">
        <f t="shared" si="3"/>
        <v>32199.106673999999</v>
      </c>
      <c r="J11" s="28">
        <v>1642</v>
      </c>
      <c r="K11" s="29">
        <f t="shared" si="0"/>
        <v>98.048436887941534</v>
      </c>
      <c r="L11" s="26">
        <v>2</v>
      </c>
      <c r="M11" s="30">
        <f t="shared" si="9"/>
        <v>196.09687377588307</v>
      </c>
      <c r="N11" s="26">
        <v>2</v>
      </c>
      <c r="O11" s="32">
        <v>1</v>
      </c>
      <c r="P11" s="26">
        <f t="shared" si="10"/>
        <v>2</v>
      </c>
      <c r="Q11" s="71">
        <f t="shared" si="8"/>
        <v>392.19374755176614</v>
      </c>
    </row>
    <row r="12" spans="1:35" ht="23.5" x14ac:dyDescent="0.3">
      <c r="A12" s="139"/>
      <c r="B12" s="24" t="s">
        <v>58</v>
      </c>
      <c r="C12" s="135"/>
      <c r="D12" s="25" t="s">
        <v>14</v>
      </c>
      <c r="E12" s="25" t="s">
        <v>92</v>
      </c>
      <c r="F12" s="27">
        <v>96723.06</v>
      </c>
      <c r="G12" s="27">
        <f t="shared" si="1"/>
        <v>32073.366696000001</v>
      </c>
      <c r="H12" s="27">
        <f t="shared" si="2"/>
        <v>128796.42669599999</v>
      </c>
      <c r="I12" s="27">
        <f t="shared" si="3"/>
        <v>32199.106673999999</v>
      </c>
      <c r="J12" s="34">
        <v>1642</v>
      </c>
      <c r="K12" s="29">
        <f t="shared" si="0"/>
        <v>98.048436887941534</v>
      </c>
      <c r="L12" s="25">
        <v>2</v>
      </c>
      <c r="M12" s="30">
        <f t="shared" si="9"/>
        <v>196.09687377588307</v>
      </c>
      <c r="N12" s="25">
        <v>2</v>
      </c>
      <c r="O12" s="32">
        <v>1</v>
      </c>
      <c r="P12" s="26">
        <f t="shared" si="10"/>
        <v>2</v>
      </c>
      <c r="Q12" s="71">
        <f t="shared" si="8"/>
        <v>392.19374755176614</v>
      </c>
    </row>
    <row r="13" spans="1:35" ht="23.5" x14ac:dyDescent="0.3">
      <c r="A13" s="139"/>
      <c r="B13" s="24" t="s">
        <v>59</v>
      </c>
      <c r="C13" s="135"/>
      <c r="D13" s="25" t="s">
        <v>14</v>
      </c>
      <c r="E13" s="32" t="s">
        <v>92</v>
      </c>
      <c r="F13" s="27">
        <v>96723.06</v>
      </c>
      <c r="G13" s="27">
        <f t="shared" si="1"/>
        <v>32073.366696000001</v>
      </c>
      <c r="H13" s="27">
        <f t="shared" si="2"/>
        <v>128796.42669599999</v>
      </c>
      <c r="I13" s="27">
        <f t="shared" si="3"/>
        <v>32199.106673999999</v>
      </c>
      <c r="J13" s="28">
        <v>1642</v>
      </c>
      <c r="K13" s="29">
        <f t="shared" si="0"/>
        <v>98.048436887941534</v>
      </c>
      <c r="L13" s="26">
        <v>2</v>
      </c>
      <c r="M13" s="30">
        <f t="shared" si="9"/>
        <v>196.09687377588307</v>
      </c>
      <c r="N13" s="26">
        <v>2</v>
      </c>
      <c r="O13" s="26">
        <v>1</v>
      </c>
      <c r="P13" s="26">
        <f t="shared" si="10"/>
        <v>2</v>
      </c>
      <c r="Q13" s="71">
        <f t="shared" si="8"/>
        <v>392.19374755176614</v>
      </c>
    </row>
    <row r="14" spans="1:35" ht="23.5" x14ac:dyDescent="0.3">
      <c r="A14" s="139"/>
      <c r="B14" s="24" t="s">
        <v>60</v>
      </c>
      <c r="C14" s="135"/>
      <c r="D14" s="25" t="s">
        <v>14</v>
      </c>
      <c r="E14" s="32" t="s">
        <v>92</v>
      </c>
      <c r="F14" s="27">
        <v>96723.06</v>
      </c>
      <c r="G14" s="27">
        <f t="shared" si="1"/>
        <v>32073.366696000001</v>
      </c>
      <c r="H14" s="27">
        <f t="shared" si="2"/>
        <v>128796.42669599999</v>
      </c>
      <c r="I14" s="27">
        <f t="shared" si="3"/>
        <v>32199.106673999999</v>
      </c>
      <c r="J14" s="28">
        <v>1642</v>
      </c>
      <c r="K14" s="29">
        <f t="shared" si="0"/>
        <v>98.048436887941534</v>
      </c>
      <c r="L14" s="26">
        <v>2</v>
      </c>
      <c r="M14" s="30">
        <f t="shared" si="9"/>
        <v>196.09687377588307</v>
      </c>
      <c r="N14" s="26">
        <v>2</v>
      </c>
      <c r="O14" s="25">
        <v>1</v>
      </c>
      <c r="P14" s="26">
        <f t="shared" si="10"/>
        <v>2</v>
      </c>
      <c r="Q14" s="71">
        <f t="shared" si="8"/>
        <v>392.19374755176614</v>
      </c>
    </row>
    <row r="15" spans="1:35" ht="23.5" x14ac:dyDescent="0.3">
      <c r="A15" s="139"/>
      <c r="B15" s="24" t="s">
        <v>61</v>
      </c>
      <c r="C15" s="135"/>
      <c r="D15" s="25" t="s">
        <v>14</v>
      </c>
      <c r="E15" s="32" t="s">
        <v>92</v>
      </c>
      <c r="F15" s="27">
        <v>96723.06</v>
      </c>
      <c r="G15" s="27">
        <f t="shared" ref="G15:G35" si="11">F15*0.3316</f>
        <v>32073.366696000001</v>
      </c>
      <c r="H15" s="27">
        <f t="shared" ref="H15:H35" si="12">F15+G15</f>
        <v>128796.42669599999</v>
      </c>
      <c r="I15" s="27">
        <f t="shared" ref="I15:I35" si="13">H15*0.25</f>
        <v>32199.106673999999</v>
      </c>
      <c r="J15" s="35">
        <v>1642</v>
      </c>
      <c r="K15" s="29">
        <f t="shared" ref="K15:K35" si="14">(H15+I15)/J15</f>
        <v>98.048436887941534</v>
      </c>
      <c r="L15" s="26">
        <v>2</v>
      </c>
      <c r="M15" s="30">
        <f t="shared" ref="M15:M35" si="15">K15*L15</f>
        <v>196.09687377588307</v>
      </c>
      <c r="N15" s="26">
        <v>2</v>
      </c>
      <c r="O15" s="25">
        <v>1</v>
      </c>
      <c r="P15" s="26">
        <f t="shared" ref="P15:P35" si="16">O15*N15</f>
        <v>2</v>
      </c>
      <c r="Q15" s="71">
        <f t="shared" ref="Q15:Q35" si="17">P15*M15</f>
        <v>392.19374755176614</v>
      </c>
    </row>
    <row r="16" spans="1:35" ht="23.5" x14ac:dyDescent="0.3">
      <c r="A16" s="139"/>
      <c r="B16" s="24" t="s">
        <v>62</v>
      </c>
      <c r="C16" s="135"/>
      <c r="D16" s="25" t="s">
        <v>14</v>
      </c>
      <c r="E16" s="32" t="s">
        <v>92</v>
      </c>
      <c r="F16" s="27">
        <v>96723.06</v>
      </c>
      <c r="G16" s="27">
        <f t="shared" si="11"/>
        <v>32073.366696000001</v>
      </c>
      <c r="H16" s="27">
        <f t="shared" si="12"/>
        <v>128796.42669599999</v>
      </c>
      <c r="I16" s="27">
        <f t="shared" si="13"/>
        <v>32199.106673999999</v>
      </c>
      <c r="J16" s="28">
        <v>1642</v>
      </c>
      <c r="K16" s="29">
        <f t="shared" si="14"/>
        <v>98.048436887941534</v>
      </c>
      <c r="L16" s="26">
        <v>2</v>
      </c>
      <c r="M16" s="30">
        <f t="shared" si="15"/>
        <v>196.09687377588307</v>
      </c>
      <c r="N16" s="26">
        <v>2</v>
      </c>
      <c r="O16" s="32">
        <v>1</v>
      </c>
      <c r="P16" s="26">
        <f t="shared" si="16"/>
        <v>2</v>
      </c>
      <c r="Q16" s="71">
        <f t="shared" si="17"/>
        <v>392.19374755176614</v>
      </c>
    </row>
    <row r="17" spans="1:18" ht="23.5" x14ac:dyDescent="0.3">
      <c r="A17" s="139"/>
      <c r="B17" s="24" t="s">
        <v>63</v>
      </c>
      <c r="C17" s="135"/>
      <c r="D17" s="25" t="s">
        <v>14</v>
      </c>
      <c r="E17" s="32" t="s">
        <v>92</v>
      </c>
      <c r="F17" s="27">
        <v>96723.06</v>
      </c>
      <c r="G17" s="27">
        <f t="shared" si="11"/>
        <v>32073.366696000001</v>
      </c>
      <c r="H17" s="27">
        <f t="shared" si="12"/>
        <v>128796.42669599999</v>
      </c>
      <c r="I17" s="27">
        <f t="shared" si="13"/>
        <v>32199.106673999999</v>
      </c>
      <c r="J17" s="28">
        <v>1642</v>
      </c>
      <c r="K17" s="29">
        <f t="shared" si="14"/>
        <v>98.048436887941534</v>
      </c>
      <c r="L17" s="26">
        <v>2</v>
      </c>
      <c r="M17" s="30">
        <f t="shared" si="15"/>
        <v>196.09687377588307</v>
      </c>
      <c r="N17" s="26">
        <v>2</v>
      </c>
      <c r="O17" s="32">
        <v>1</v>
      </c>
      <c r="P17" s="26">
        <f t="shared" si="16"/>
        <v>2</v>
      </c>
      <c r="Q17" s="71">
        <f t="shared" si="17"/>
        <v>392.19374755176614</v>
      </c>
    </row>
    <row r="18" spans="1:18" ht="23.5" x14ac:dyDescent="0.3">
      <c r="A18" s="139"/>
      <c r="B18" s="24" t="s">
        <v>64</v>
      </c>
      <c r="C18" s="135"/>
      <c r="D18" s="25" t="s">
        <v>14</v>
      </c>
      <c r="E18" s="32" t="s">
        <v>92</v>
      </c>
      <c r="F18" s="27">
        <v>96723.06</v>
      </c>
      <c r="G18" s="27">
        <f t="shared" si="11"/>
        <v>32073.366696000001</v>
      </c>
      <c r="H18" s="27">
        <f t="shared" si="12"/>
        <v>128796.42669599999</v>
      </c>
      <c r="I18" s="27">
        <f t="shared" si="13"/>
        <v>32199.106673999999</v>
      </c>
      <c r="J18" s="28">
        <v>1642</v>
      </c>
      <c r="K18" s="29">
        <f t="shared" si="14"/>
        <v>98.048436887941534</v>
      </c>
      <c r="L18" s="26">
        <v>2</v>
      </c>
      <c r="M18" s="30">
        <f t="shared" si="15"/>
        <v>196.09687377588307</v>
      </c>
      <c r="N18" s="26">
        <v>2</v>
      </c>
      <c r="O18" s="32">
        <v>1</v>
      </c>
      <c r="P18" s="26">
        <f t="shared" si="16"/>
        <v>2</v>
      </c>
      <c r="Q18" s="71">
        <f t="shared" si="17"/>
        <v>392.19374755176614</v>
      </c>
    </row>
    <row r="19" spans="1:18" ht="23.5" x14ac:dyDescent="0.3">
      <c r="A19" s="139"/>
      <c r="B19" s="24" t="s">
        <v>65</v>
      </c>
      <c r="C19" s="135"/>
      <c r="D19" s="25" t="s">
        <v>14</v>
      </c>
      <c r="E19" s="32" t="s">
        <v>92</v>
      </c>
      <c r="F19" s="27">
        <v>96723.06</v>
      </c>
      <c r="G19" s="27">
        <f t="shared" si="11"/>
        <v>32073.366696000001</v>
      </c>
      <c r="H19" s="27">
        <f t="shared" si="12"/>
        <v>128796.42669599999</v>
      </c>
      <c r="I19" s="27">
        <f t="shared" si="13"/>
        <v>32199.106673999999</v>
      </c>
      <c r="J19" s="28">
        <v>1642</v>
      </c>
      <c r="K19" s="29">
        <f t="shared" si="14"/>
        <v>98.048436887941534</v>
      </c>
      <c r="L19" s="26">
        <v>2</v>
      </c>
      <c r="M19" s="30">
        <f t="shared" si="15"/>
        <v>196.09687377588307</v>
      </c>
      <c r="N19" s="26">
        <v>2</v>
      </c>
      <c r="O19" s="32">
        <v>1</v>
      </c>
      <c r="P19" s="26">
        <f t="shared" si="16"/>
        <v>2</v>
      </c>
      <c r="Q19" s="71">
        <f t="shared" si="17"/>
        <v>392.19374755176614</v>
      </c>
    </row>
    <row r="20" spans="1:18" ht="23.5" x14ac:dyDescent="0.3">
      <c r="A20" s="139"/>
      <c r="B20" s="24" t="s">
        <v>66</v>
      </c>
      <c r="C20" s="135"/>
      <c r="D20" s="25" t="s">
        <v>14</v>
      </c>
      <c r="E20" s="32" t="s">
        <v>92</v>
      </c>
      <c r="F20" s="27">
        <v>96723.06</v>
      </c>
      <c r="G20" s="27">
        <f t="shared" si="11"/>
        <v>32073.366696000001</v>
      </c>
      <c r="H20" s="27">
        <f t="shared" si="12"/>
        <v>128796.42669599999</v>
      </c>
      <c r="I20" s="27">
        <f t="shared" si="13"/>
        <v>32199.106673999999</v>
      </c>
      <c r="J20" s="28">
        <v>1642</v>
      </c>
      <c r="K20" s="29">
        <f t="shared" si="14"/>
        <v>98.048436887941534</v>
      </c>
      <c r="L20" s="26">
        <v>2</v>
      </c>
      <c r="M20" s="30">
        <f t="shared" si="15"/>
        <v>196.09687377588307</v>
      </c>
      <c r="N20" s="26">
        <v>2</v>
      </c>
      <c r="O20" s="32">
        <v>1</v>
      </c>
      <c r="P20" s="26">
        <f t="shared" si="16"/>
        <v>2</v>
      </c>
      <c r="Q20" s="71">
        <f t="shared" si="17"/>
        <v>392.19374755176614</v>
      </c>
    </row>
    <row r="21" spans="1:18" ht="23.5" x14ac:dyDescent="0.3">
      <c r="A21" s="139"/>
      <c r="B21" s="24" t="s">
        <v>67</v>
      </c>
      <c r="C21" s="135"/>
      <c r="D21" s="25" t="s">
        <v>14</v>
      </c>
      <c r="E21" s="32" t="s">
        <v>92</v>
      </c>
      <c r="F21" s="27">
        <v>96723.06</v>
      </c>
      <c r="G21" s="27">
        <f t="shared" si="11"/>
        <v>32073.366696000001</v>
      </c>
      <c r="H21" s="27">
        <f t="shared" si="12"/>
        <v>128796.42669599999</v>
      </c>
      <c r="I21" s="27">
        <f t="shared" si="13"/>
        <v>32199.106673999999</v>
      </c>
      <c r="J21" s="28">
        <v>1642</v>
      </c>
      <c r="K21" s="29">
        <f t="shared" si="14"/>
        <v>98.048436887941534</v>
      </c>
      <c r="L21" s="26">
        <v>2</v>
      </c>
      <c r="M21" s="30">
        <f t="shared" si="15"/>
        <v>196.09687377588307</v>
      </c>
      <c r="N21" s="26">
        <v>2</v>
      </c>
      <c r="O21" s="32">
        <v>1</v>
      </c>
      <c r="P21" s="26">
        <f t="shared" si="16"/>
        <v>2</v>
      </c>
      <c r="Q21" s="71">
        <f t="shared" si="17"/>
        <v>392.19374755176614</v>
      </c>
      <c r="R21" s="5"/>
    </row>
    <row r="22" spans="1:18" ht="23.5" x14ac:dyDescent="0.3">
      <c r="A22" s="139"/>
      <c r="B22" s="24" t="s">
        <v>68</v>
      </c>
      <c r="C22" s="135"/>
      <c r="D22" s="25" t="s">
        <v>14</v>
      </c>
      <c r="E22" s="32" t="s">
        <v>92</v>
      </c>
      <c r="F22" s="27">
        <v>96723.06</v>
      </c>
      <c r="G22" s="27">
        <f t="shared" si="11"/>
        <v>32073.366696000001</v>
      </c>
      <c r="H22" s="27">
        <f t="shared" si="12"/>
        <v>128796.42669599999</v>
      </c>
      <c r="I22" s="27">
        <f t="shared" si="13"/>
        <v>32199.106673999999</v>
      </c>
      <c r="J22" s="28">
        <v>1642</v>
      </c>
      <c r="K22" s="29">
        <f t="shared" si="14"/>
        <v>98.048436887941534</v>
      </c>
      <c r="L22" s="26">
        <v>2</v>
      </c>
      <c r="M22" s="30">
        <f t="shared" si="15"/>
        <v>196.09687377588307</v>
      </c>
      <c r="N22" s="26">
        <v>2</v>
      </c>
      <c r="O22" s="32">
        <v>1</v>
      </c>
      <c r="P22" s="26">
        <f t="shared" si="16"/>
        <v>2</v>
      </c>
      <c r="Q22" s="71">
        <f t="shared" si="17"/>
        <v>392.19374755176614</v>
      </c>
      <c r="R22" s="5"/>
    </row>
    <row r="23" spans="1:18" ht="23.5" x14ac:dyDescent="0.3">
      <c r="A23" s="139"/>
      <c r="B23" s="24" t="s">
        <v>157</v>
      </c>
      <c r="C23" s="135"/>
      <c r="D23" s="25" t="s">
        <v>14</v>
      </c>
      <c r="E23" s="32" t="s">
        <v>36</v>
      </c>
      <c r="F23" s="27">
        <v>96723.06</v>
      </c>
      <c r="G23" s="27">
        <f t="shared" si="11"/>
        <v>32073.366696000001</v>
      </c>
      <c r="H23" s="27">
        <f t="shared" si="12"/>
        <v>128796.42669599999</v>
      </c>
      <c r="I23" s="27">
        <f t="shared" si="13"/>
        <v>32199.106673999999</v>
      </c>
      <c r="J23" s="28">
        <v>1642</v>
      </c>
      <c r="K23" s="29">
        <f t="shared" si="14"/>
        <v>98.048436887941534</v>
      </c>
      <c r="L23" s="26">
        <v>2</v>
      </c>
      <c r="M23" s="30">
        <f t="shared" si="15"/>
        <v>196.09687377588307</v>
      </c>
      <c r="N23" s="26">
        <v>2</v>
      </c>
      <c r="O23" s="32">
        <v>0</v>
      </c>
      <c r="P23" s="26">
        <f t="shared" si="16"/>
        <v>0</v>
      </c>
      <c r="Q23" s="71">
        <f t="shared" si="17"/>
        <v>0</v>
      </c>
      <c r="R23" s="5"/>
    </row>
    <row r="24" spans="1:18" ht="23.5" x14ac:dyDescent="0.3">
      <c r="A24" s="139"/>
      <c r="B24" s="24" t="s">
        <v>70</v>
      </c>
      <c r="C24" s="135"/>
      <c r="D24" s="25" t="s">
        <v>14</v>
      </c>
      <c r="E24" s="32" t="s">
        <v>34</v>
      </c>
      <c r="F24" s="27">
        <v>96723.06</v>
      </c>
      <c r="G24" s="27">
        <f t="shared" si="11"/>
        <v>32073.366696000001</v>
      </c>
      <c r="H24" s="27">
        <f t="shared" si="12"/>
        <v>128796.42669599999</v>
      </c>
      <c r="I24" s="27">
        <f t="shared" si="13"/>
        <v>32199.106673999999</v>
      </c>
      <c r="J24" s="28">
        <v>1642</v>
      </c>
      <c r="K24" s="29">
        <f t="shared" si="14"/>
        <v>98.048436887941534</v>
      </c>
      <c r="L24" s="26">
        <v>2</v>
      </c>
      <c r="M24" s="30">
        <f t="shared" si="15"/>
        <v>196.09687377588307</v>
      </c>
      <c r="N24" s="26">
        <v>2</v>
      </c>
      <c r="O24" s="32">
        <v>1</v>
      </c>
      <c r="P24" s="26">
        <f t="shared" si="16"/>
        <v>2</v>
      </c>
      <c r="Q24" s="71">
        <f t="shared" si="17"/>
        <v>392.19374755176614</v>
      </c>
      <c r="R24" s="5"/>
    </row>
    <row r="25" spans="1:18" ht="23.5" x14ac:dyDescent="0.3">
      <c r="A25" s="139"/>
      <c r="B25" s="24" t="s">
        <v>71</v>
      </c>
      <c r="C25" s="135"/>
      <c r="D25" s="25" t="s">
        <v>14</v>
      </c>
      <c r="E25" s="32" t="s">
        <v>34</v>
      </c>
      <c r="F25" s="27">
        <v>96723.06</v>
      </c>
      <c r="G25" s="27">
        <f t="shared" si="11"/>
        <v>32073.366696000001</v>
      </c>
      <c r="H25" s="27">
        <f t="shared" si="12"/>
        <v>128796.42669599999</v>
      </c>
      <c r="I25" s="27">
        <f t="shared" si="13"/>
        <v>32199.106673999999</v>
      </c>
      <c r="J25" s="28">
        <v>1642</v>
      </c>
      <c r="K25" s="29">
        <f t="shared" si="14"/>
        <v>98.048436887941534</v>
      </c>
      <c r="L25" s="26">
        <v>2</v>
      </c>
      <c r="M25" s="30">
        <f t="shared" si="15"/>
        <v>196.09687377588307</v>
      </c>
      <c r="N25" s="26">
        <v>2</v>
      </c>
      <c r="O25" s="32">
        <v>1</v>
      </c>
      <c r="P25" s="26">
        <f t="shared" si="16"/>
        <v>2</v>
      </c>
      <c r="Q25" s="71">
        <f t="shared" si="17"/>
        <v>392.19374755176614</v>
      </c>
      <c r="R25" s="5"/>
    </row>
    <row r="26" spans="1:18" ht="23.5" x14ac:dyDescent="0.3">
      <c r="A26" s="139"/>
      <c r="B26" s="24" t="s">
        <v>72</v>
      </c>
      <c r="C26" s="135"/>
      <c r="D26" s="25" t="s">
        <v>14</v>
      </c>
      <c r="E26" s="32" t="s">
        <v>34</v>
      </c>
      <c r="F26" s="27">
        <v>92709.88</v>
      </c>
      <c r="G26" s="27">
        <f t="shared" si="11"/>
        <v>30742.596208000003</v>
      </c>
      <c r="H26" s="27">
        <f t="shared" si="12"/>
        <v>123452.47620800001</v>
      </c>
      <c r="I26" s="27">
        <f t="shared" si="13"/>
        <v>30863.119052000002</v>
      </c>
      <c r="J26" s="28">
        <v>1642</v>
      </c>
      <c r="K26" s="29">
        <f t="shared" si="14"/>
        <v>93.980265079171744</v>
      </c>
      <c r="L26" s="26">
        <v>2</v>
      </c>
      <c r="M26" s="30">
        <f t="shared" si="15"/>
        <v>187.96053015834349</v>
      </c>
      <c r="N26" s="26">
        <v>2</v>
      </c>
      <c r="O26" s="32">
        <v>1</v>
      </c>
      <c r="P26" s="26">
        <f t="shared" si="16"/>
        <v>2</v>
      </c>
      <c r="Q26" s="71">
        <f t="shared" si="17"/>
        <v>375.92106031668698</v>
      </c>
      <c r="R26" s="5"/>
    </row>
    <row r="27" spans="1:18" ht="23.5" x14ac:dyDescent="0.3">
      <c r="A27" s="139"/>
      <c r="B27" s="24" t="s">
        <v>73</v>
      </c>
      <c r="C27" s="135"/>
      <c r="D27" s="25" t="s">
        <v>14</v>
      </c>
      <c r="E27" s="32" t="s">
        <v>34</v>
      </c>
      <c r="F27" s="27">
        <v>92709.88</v>
      </c>
      <c r="G27" s="27">
        <f t="shared" si="11"/>
        <v>30742.596208000003</v>
      </c>
      <c r="H27" s="27">
        <f t="shared" si="12"/>
        <v>123452.47620800001</v>
      </c>
      <c r="I27" s="27">
        <f t="shared" si="13"/>
        <v>30863.119052000002</v>
      </c>
      <c r="J27" s="28">
        <v>1642</v>
      </c>
      <c r="K27" s="29">
        <f t="shared" si="14"/>
        <v>93.980265079171744</v>
      </c>
      <c r="L27" s="26">
        <v>2</v>
      </c>
      <c r="M27" s="30">
        <f t="shared" si="15"/>
        <v>187.96053015834349</v>
      </c>
      <c r="N27" s="26">
        <v>2</v>
      </c>
      <c r="O27" s="32">
        <v>1</v>
      </c>
      <c r="P27" s="26">
        <f t="shared" si="16"/>
        <v>2</v>
      </c>
      <c r="Q27" s="71">
        <f t="shared" si="17"/>
        <v>375.92106031668698</v>
      </c>
      <c r="R27" s="5"/>
    </row>
    <row r="28" spans="1:18" ht="23.5" x14ac:dyDescent="0.3">
      <c r="A28" s="139"/>
      <c r="B28" s="24" t="s">
        <v>74</v>
      </c>
      <c r="C28" s="135"/>
      <c r="D28" s="25" t="s">
        <v>14</v>
      </c>
      <c r="E28" s="32" t="s">
        <v>34</v>
      </c>
      <c r="F28" s="27">
        <v>92709.88</v>
      </c>
      <c r="G28" s="27">
        <f t="shared" si="11"/>
        <v>30742.596208000003</v>
      </c>
      <c r="H28" s="27">
        <f t="shared" si="12"/>
        <v>123452.47620800001</v>
      </c>
      <c r="I28" s="27">
        <f t="shared" si="13"/>
        <v>30863.119052000002</v>
      </c>
      <c r="J28" s="28">
        <v>1642</v>
      </c>
      <c r="K28" s="29">
        <f t="shared" si="14"/>
        <v>93.980265079171744</v>
      </c>
      <c r="L28" s="26">
        <v>2</v>
      </c>
      <c r="M28" s="30">
        <f t="shared" si="15"/>
        <v>187.96053015834349</v>
      </c>
      <c r="N28" s="26">
        <v>2</v>
      </c>
      <c r="O28" s="32">
        <v>1</v>
      </c>
      <c r="P28" s="26">
        <f t="shared" si="16"/>
        <v>2</v>
      </c>
      <c r="Q28" s="71">
        <f t="shared" si="17"/>
        <v>375.92106031668698</v>
      </c>
      <c r="R28" s="5"/>
    </row>
    <row r="29" spans="1:18" ht="23.5" x14ac:dyDescent="0.3">
      <c r="A29" s="139"/>
      <c r="B29" s="24" t="s">
        <v>75</v>
      </c>
      <c r="C29" s="135"/>
      <c r="D29" s="25" t="s">
        <v>14</v>
      </c>
      <c r="E29" s="32" t="s">
        <v>34</v>
      </c>
      <c r="F29" s="27">
        <v>92709.88</v>
      </c>
      <c r="G29" s="27">
        <f t="shared" si="11"/>
        <v>30742.596208000003</v>
      </c>
      <c r="H29" s="27">
        <f t="shared" si="12"/>
        <v>123452.47620800001</v>
      </c>
      <c r="I29" s="27">
        <f t="shared" si="13"/>
        <v>30863.119052000002</v>
      </c>
      <c r="J29" s="28">
        <v>1642</v>
      </c>
      <c r="K29" s="29">
        <f t="shared" si="14"/>
        <v>93.980265079171744</v>
      </c>
      <c r="L29" s="26">
        <v>2</v>
      </c>
      <c r="M29" s="30">
        <f t="shared" si="15"/>
        <v>187.96053015834349</v>
      </c>
      <c r="N29" s="26">
        <v>2</v>
      </c>
      <c r="O29" s="32">
        <v>1</v>
      </c>
      <c r="P29" s="26">
        <f t="shared" si="16"/>
        <v>2</v>
      </c>
      <c r="Q29" s="71">
        <f t="shared" si="17"/>
        <v>375.92106031668698</v>
      </c>
      <c r="R29" s="5"/>
    </row>
    <row r="30" spans="1:18" ht="23.5" x14ac:dyDescent="0.3">
      <c r="A30" s="139"/>
      <c r="B30" s="24" t="s">
        <v>77</v>
      </c>
      <c r="C30" s="135"/>
      <c r="D30" s="25" t="s">
        <v>14</v>
      </c>
      <c r="E30" s="32" t="s">
        <v>34</v>
      </c>
      <c r="F30" s="27">
        <v>92709.88</v>
      </c>
      <c r="G30" s="27">
        <f t="shared" si="11"/>
        <v>30742.596208000003</v>
      </c>
      <c r="H30" s="27">
        <f t="shared" si="12"/>
        <v>123452.47620800001</v>
      </c>
      <c r="I30" s="27">
        <f t="shared" si="13"/>
        <v>30863.119052000002</v>
      </c>
      <c r="J30" s="28">
        <v>1642</v>
      </c>
      <c r="K30" s="29">
        <f t="shared" si="14"/>
        <v>93.980265079171744</v>
      </c>
      <c r="L30" s="26">
        <v>2</v>
      </c>
      <c r="M30" s="30">
        <f t="shared" si="15"/>
        <v>187.96053015834349</v>
      </c>
      <c r="N30" s="26">
        <v>2</v>
      </c>
      <c r="O30" s="32">
        <v>1</v>
      </c>
      <c r="P30" s="26">
        <f t="shared" si="16"/>
        <v>2</v>
      </c>
      <c r="Q30" s="71">
        <f t="shared" si="17"/>
        <v>375.92106031668698</v>
      </c>
      <c r="R30" s="5"/>
    </row>
    <row r="31" spans="1:18" ht="23.5" x14ac:dyDescent="0.3">
      <c r="A31" s="139"/>
      <c r="B31" s="24" t="s">
        <v>76</v>
      </c>
      <c r="C31" s="135"/>
      <c r="D31" s="25" t="s">
        <v>14</v>
      </c>
      <c r="E31" s="32" t="s">
        <v>34</v>
      </c>
      <c r="F31" s="27">
        <v>92709.88</v>
      </c>
      <c r="G31" s="27">
        <f t="shared" si="11"/>
        <v>30742.596208000003</v>
      </c>
      <c r="H31" s="27">
        <f t="shared" si="12"/>
        <v>123452.47620800001</v>
      </c>
      <c r="I31" s="27">
        <f t="shared" si="13"/>
        <v>30863.119052000002</v>
      </c>
      <c r="J31" s="28">
        <v>1642</v>
      </c>
      <c r="K31" s="29">
        <f t="shared" si="14"/>
        <v>93.980265079171744</v>
      </c>
      <c r="L31" s="26">
        <v>2</v>
      </c>
      <c r="M31" s="30">
        <f t="shared" si="15"/>
        <v>187.96053015834349</v>
      </c>
      <c r="N31" s="26">
        <v>2</v>
      </c>
      <c r="O31" s="32">
        <v>1</v>
      </c>
      <c r="P31" s="26">
        <f t="shared" si="16"/>
        <v>2</v>
      </c>
      <c r="Q31" s="71">
        <f t="shared" si="17"/>
        <v>375.92106031668698</v>
      </c>
      <c r="R31" s="5"/>
    </row>
    <row r="32" spans="1:18" ht="23.5" x14ac:dyDescent="0.3">
      <c r="A32" s="139"/>
      <c r="B32" s="24" t="s">
        <v>78</v>
      </c>
      <c r="C32" s="135"/>
      <c r="D32" s="25" t="s">
        <v>14</v>
      </c>
      <c r="E32" s="32" t="s">
        <v>34</v>
      </c>
      <c r="F32" s="27">
        <v>92709.88</v>
      </c>
      <c r="G32" s="27">
        <f t="shared" si="11"/>
        <v>30742.596208000003</v>
      </c>
      <c r="H32" s="27">
        <f t="shared" si="12"/>
        <v>123452.47620800001</v>
      </c>
      <c r="I32" s="27">
        <f t="shared" si="13"/>
        <v>30863.119052000002</v>
      </c>
      <c r="J32" s="28">
        <v>1642</v>
      </c>
      <c r="K32" s="29">
        <f t="shared" si="14"/>
        <v>93.980265079171744</v>
      </c>
      <c r="L32" s="26">
        <v>2</v>
      </c>
      <c r="M32" s="30">
        <f t="shared" si="15"/>
        <v>187.96053015834349</v>
      </c>
      <c r="N32" s="26">
        <v>2</v>
      </c>
      <c r="O32" s="32">
        <v>1</v>
      </c>
      <c r="P32" s="26">
        <f t="shared" si="16"/>
        <v>2</v>
      </c>
      <c r="Q32" s="71">
        <f t="shared" si="17"/>
        <v>375.92106031668698</v>
      </c>
      <c r="R32" s="5"/>
    </row>
    <row r="33" spans="1:18" ht="23.5" x14ac:dyDescent="0.3">
      <c r="A33" s="139"/>
      <c r="B33" s="24" t="s">
        <v>79</v>
      </c>
      <c r="C33" s="135"/>
      <c r="D33" s="25" t="s">
        <v>14</v>
      </c>
      <c r="E33" s="32" t="s">
        <v>34</v>
      </c>
      <c r="F33" s="27">
        <v>92709.88</v>
      </c>
      <c r="G33" s="27">
        <f t="shared" si="11"/>
        <v>30742.596208000003</v>
      </c>
      <c r="H33" s="27">
        <f t="shared" si="12"/>
        <v>123452.47620800001</v>
      </c>
      <c r="I33" s="27">
        <f t="shared" si="13"/>
        <v>30863.119052000002</v>
      </c>
      <c r="J33" s="28">
        <v>1642</v>
      </c>
      <c r="K33" s="29">
        <f t="shared" si="14"/>
        <v>93.980265079171744</v>
      </c>
      <c r="L33" s="26">
        <v>2</v>
      </c>
      <c r="M33" s="30">
        <f t="shared" si="15"/>
        <v>187.96053015834349</v>
      </c>
      <c r="N33" s="26">
        <v>2</v>
      </c>
      <c r="O33" s="32">
        <v>1</v>
      </c>
      <c r="P33" s="26">
        <f t="shared" si="16"/>
        <v>2</v>
      </c>
      <c r="Q33" s="71">
        <f t="shared" si="17"/>
        <v>375.92106031668698</v>
      </c>
      <c r="R33" s="5"/>
    </row>
    <row r="34" spans="1:18" ht="23.5" x14ac:dyDescent="0.3">
      <c r="A34" s="139"/>
      <c r="B34" s="24" t="s">
        <v>80</v>
      </c>
      <c r="C34" s="135"/>
      <c r="D34" s="25" t="s">
        <v>14</v>
      </c>
      <c r="E34" s="32" t="s">
        <v>34</v>
      </c>
      <c r="F34" s="27">
        <v>92709.88</v>
      </c>
      <c r="G34" s="27">
        <f t="shared" si="11"/>
        <v>30742.596208000003</v>
      </c>
      <c r="H34" s="27">
        <f t="shared" si="12"/>
        <v>123452.47620800001</v>
      </c>
      <c r="I34" s="27">
        <f t="shared" si="13"/>
        <v>30863.119052000002</v>
      </c>
      <c r="J34" s="28">
        <v>1642</v>
      </c>
      <c r="K34" s="29">
        <f t="shared" si="14"/>
        <v>93.980265079171744</v>
      </c>
      <c r="L34" s="26">
        <v>2</v>
      </c>
      <c r="M34" s="30">
        <f t="shared" si="15"/>
        <v>187.96053015834349</v>
      </c>
      <c r="N34" s="26">
        <v>2</v>
      </c>
      <c r="O34" s="32">
        <v>1</v>
      </c>
      <c r="P34" s="26">
        <f t="shared" si="16"/>
        <v>2</v>
      </c>
      <c r="Q34" s="71">
        <f t="shared" si="17"/>
        <v>375.92106031668698</v>
      </c>
      <c r="R34" s="5"/>
    </row>
    <row r="35" spans="1:18" ht="35" x14ac:dyDescent="0.3">
      <c r="A35" s="72" t="s">
        <v>5</v>
      </c>
      <c r="B35" s="36" t="s">
        <v>81</v>
      </c>
      <c r="C35" s="136"/>
      <c r="D35" s="25" t="s">
        <v>14</v>
      </c>
      <c r="E35" s="32" t="s">
        <v>85</v>
      </c>
      <c r="F35" s="27">
        <v>63767.519999999997</v>
      </c>
      <c r="G35" s="27">
        <f t="shared" si="11"/>
        <v>21145.309632</v>
      </c>
      <c r="H35" s="27">
        <f t="shared" si="12"/>
        <v>84912.829631999994</v>
      </c>
      <c r="I35" s="27">
        <f t="shared" si="13"/>
        <v>21228.207407999998</v>
      </c>
      <c r="J35" s="28">
        <v>1642</v>
      </c>
      <c r="K35" s="29">
        <f t="shared" si="14"/>
        <v>64.641313666260658</v>
      </c>
      <c r="L35" s="26">
        <v>2</v>
      </c>
      <c r="M35" s="30">
        <f t="shared" si="15"/>
        <v>129.28262733252132</v>
      </c>
      <c r="N35" s="26">
        <v>2</v>
      </c>
      <c r="O35" s="32">
        <v>1</v>
      </c>
      <c r="P35" s="26">
        <f t="shared" si="16"/>
        <v>2</v>
      </c>
      <c r="Q35" s="71">
        <f t="shared" si="17"/>
        <v>258.56525466504263</v>
      </c>
    </row>
    <row r="36" spans="1:18" ht="14.5" thickBot="1" x14ac:dyDescent="0.35">
      <c r="A36" s="137" t="s">
        <v>35</v>
      </c>
      <c r="B36" s="138"/>
      <c r="C36" s="73"/>
      <c r="D36" s="73"/>
      <c r="E36" s="73"/>
      <c r="F36" s="74"/>
      <c r="G36" s="74"/>
      <c r="H36" s="74"/>
      <c r="I36" s="74"/>
      <c r="J36" s="74"/>
      <c r="K36" s="74"/>
      <c r="L36" s="73"/>
      <c r="M36" s="73"/>
      <c r="N36" s="73"/>
      <c r="O36" s="75">
        <f>SUM(O6:O35)</f>
        <v>29</v>
      </c>
      <c r="P36" s="75"/>
      <c r="Q36" s="76">
        <f>SUM(Q6:Q35)</f>
        <v>11291.792021193665</v>
      </c>
    </row>
    <row r="37" spans="1:18" s="3" customFormat="1" x14ac:dyDescent="0.3">
      <c r="A37" s="93"/>
      <c r="B37" s="93"/>
      <c r="C37" s="94"/>
      <c r="D37" s="94"/>
      <c r="E37" s="94"/>
      <c r="F37" s="95"/>
      <c r="G37" s="95"/>
      <c r="H37" s="95"/>
      <c r="I37" s="95"/>
      <c r="J37" s="95"/>
      <c r="K37" s="95"/>
      <c r="L37" s="94"/>
      <c r="M37" s="94"/>
      <c r="N37" s="94"/>
      <c r="O37" s="96"/>
      <c r="P37" s="96"/>
      <c r="Q37" s="97"/>
    </row>
    <row r="38" spans="1:18" s="3" customFormat="1" ht="34.5" customHeight="1" x14ac:dyDescent="0.3">
      <c r="A38" s="141" t="s">
        <v>158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8" ht="23" customHeight="1" thickBot="1" x14ac:dyDescent="0.35"/>
    <row r="40" spans="1:18" x14ac:dyDescent="0.3">
      <c r="A40" s="125" t="s">
        <v>3</v>
      </c>
      <c r="B40" s="124" t="s">
        <v>4</v>
      </c>
      <c r="C40" s="124" t="s">
        <v>16</v>
      </c>
      <c r="D40" s="114" t="s">
        <v>13</v>
      </c>
      <c r="E40" s="124" t="s">
        <v>0</v>
      </c>
      <c r="F40" s="124" t="s">
        <v>7</v>
      </c>
      <c r="G40" s="124"/>
      <c r="H40" s="124"/>
      <c r="I40" s="124"/>
      <c r="J40" s="124"/>
      <c r="K40" s="124"/>
      <c r="L40" s="114" t="s">
        <v>21</v>
      </c>
      <c r="M40" s="114" t="s">
        <v>8</v>
      </c>
      <c r="N40" s="114" t="s">
        <v>20</v>
      </c>
      <c r="O40" s="114" t="s">
        <v>17</v>
      </c>
      <c r="P40" s="114" t="s">
        <v>18</v>
      </c>
      <c r="Q40" s="116" t="s">
        <v>19</v>
      </c>
    </row>
    <row r="41" spans="1:18" ht="54" customHeight="1" x14ac:dyDescent="0.3">
      <c r="A41" s="126" t="s">
        <v>3</v>
      </c>
      <c r="B41" s="115" t="s">
        <v>4</v>
      </c>
      <c r="C41" s="115"/>
      <c r="D41" s="115" t="s">
        <v>15</v>
      </c>
      <c r="E41" s="115"/>
      <c r="F41" s="67" t="s">
        <v>48</v>
      </c>
      <c r="G41" s="16" t="s">
        <v>49</v>
      </c>
      <c r="H41" s="16" t="s">
        <v>50</v>
      </c>
      <c r="I41" s="16" t="s">
        <v>51</v>
      </c>
      <c r="J41" s="67" t="s">
        <v>1</v>
      </c>
      <c r="K41" s="67" t="s">
        <v>22</v>
      </c>
      <c r="L41" s="115"/>
      <c r="M41" s="115"/>
      <c r="N41" s="115"/>
      <c r="O41" s="115" t="s">
        <v>6</v>
      </c>
      <c r="P41" s="115"/>
      <c r="Q41" s="117"/>
    </row>
    <row r="42" spans="1:18" x14ac:dyDescent="0.3">
      <c r="A42" s="118" t="s">
        <v>96</v>
      </c>
      <c r="B42" s="119"/>
      <c r="C42" s="119"/>
      <c r="D42" s="119"/>
      <c r="E42" s="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9"/>
    </row>
    <row r="43" spans="1:18" s="39" customFormat="1" ht="21.5" customHeight="1" x14ac:dyDescent="0.3">
      <c r="A43" s="77" t="s">
        <v>2</v>
      </c>
      <c r="B43" s="24" t="s">
        <v>97</v>
      </c>
      <c r="C43" s="120" t="s">
        <v>116</v>
      </c>
      <c r="D43" s="25" t="s">
        <v>14</v>
      </c>
      <c r="E43" s="25" t="s">
        <v>34</v>
      </c>
      <c r="F43" s="33">
        <v>92709.88</v>
      </c>
      <c r="G43" s="33">
        <f t="shared" ref="G43:G63" si="18">F43*0.3316</f>
        <v>30742.596208000003</v>
      </c>
      <c r="H43" s="33">
        <f t="shared" ref="H43:H63" si="19">F43+G43</f>
        <v>123452.47620800001</v>
      </c>
      <c r="I43" s="33">
        <f t="shared" ref="I43:I63" si="20">H43*0.25</f>
        <v>30863.119052000002</v>
      </c>
      <c r="J43" s="34">
        <v>1642</v>
      </c>
      <c r="K43" s="37">
        <f t="shared" ref="K43:K63" si="21">(H43+I43)/J43</f>
        <v>93.980265079171744</v>
      </c>
      <c r="L43" s="25">
        <v>2</v>
      </c>
      <c r="M43" s="38">
        <f t="shared" ref="M43" si="22">K43*L43</f>
        <v>187.96053015834349</v>
      </c>
      <c r="N43" s="25">
        <v>2</v>
      </c>
      <c r="O43" s="25">
        <v>1</v>
      </c>
      <c r="P43" s="25">
        <f t="shared" ref="P43" si="23">O43*N43</f>
        <v>2</v>
      </c>
      <c r="Q43" s="78">
        <f t="shared" ref="Q43" si="24">P43*M43</f>
        <v>375.92106031668698</v>
      </c>
    </row>
    <row r="44" spans="1:18" s="39" customFormat="1" ht="35" x14ac:dyDescent="0.3">
      <c r="A44" s="122"/>
      <c r="B44" s="24" t="s">
        <v>118</v>
      </c>
      <c r="C44" s="121"/>
      <c r="D44" s="25" t="s">
        <v>14</v>
      </c>
      <c r="E44" s="25" t="s">
        <v>117</v>
      </c>
      <c r="F44" s="33">
        <v>77137.100000000006</v>
      </c>
      <c r="G44" s="33">
        <f t="shared" si="18"/>
        <v>25578.662360000002</v>
      </c>
      <c r="H44" s="33">
        <f t="shared" si="19"/>
        <v>102715.76236000001</v>
      </c>
      <c r="I44" s="33">
        <f t="shared" si="20"/>
        <v>25678.940590000002</v>
      </c>
      <c r="J44" s="34">
        <v>1642</v>
      </c>
      <c r="K44" s="37">
        <f t="shared" si="21"/>
        <v>78.194094366626075</v>
      </c>
      <c r="L44" s="25">
        <v>2</v>
      </c>
      <c r="M44" s="38">
        <f>K44*L44</f>
        <v>156.38818873325215</v>
      </c>
      <c r="N44" s="25">
        <v>2</v>
      </c>
      <c r="O44" s="25">
        <v>1</v>
      </c>
      <c r="P44" s="25">
        <f>O44*N44</f>
        <v>2</v>
      </c>
      <c r="Q44" s="78">
        <f>P44*M44</f>
        <v>312.7763774665043</v>
      </c>
    </row>
    <row r="45" spans="1:18" s="39" customFormat="1" ht="35" x14ac:dyDescent="0.3">
      <c r="A45" s="123"/>
      <c r="B45" s="24" t="s">
        <v>98</v>
      </c>
      <c r="C45" s="121"/>
      <c r="D45" s="25" t="s">
        <v>14</v>
      </c>
      <c r="E45" s="25" t="s">
        <v>117</v>
      </c>
      <c r="F45" s="33">
        <v>77137.100000000006</v>
      </c>
      <c r="G45" s="33">
        <f t="shared" ref="G45" si="25">F45*0.3316</f>
        <v>25578.662360000002</v>
      </c>
      <c r="H45" s="33">
        <f t="shared" ref="H45" si="26">F45+G45</f>
        <v>102715.76236000001</v>
      </c>
      <c r="I45" s="33">
        <f t="shared" ref="I45" si="27">H45*0.25</f>
        <v>25678.940590000002</v>
      </c>
      <c r="J45" s="34">
        <v>1642</v>
      </c>
      <c r="K45" s="37">
        <f t="shared" ref="K45" si="28">(H45+I45)/J45</f>
        <v>78.194094366626075</v>
      </c>
      <c r="L45" s="25">
        <v>2</v>
      </c>
      <c r="M45" s="38">
        <f>K45*L45</f>
        <v>156.38818873325215</v>
      </c>
      <c r="N45" s="25">
        <v>2</v>
      </c>
      <c r="O45" s="25">
        <v>1</v>
      </c>
      <c r="P45" s="25">
        <f>O45*N45</f>
        <v>2</v>
      </c>
      <c r="Q45" s="78">
        <f>P45*M45</f>
        <v>312.7763774665043</v>
      </c>
    </row>
    <row r="46" spans="1:18" s="39" customFormat="1" ht="35" x14ac:dyDescent="0.3">
      <c r="A46" s="123"/>
      <c r="B46" s="24" t="s">
        <v>99</v>
      </c>
      <c r="C46" s="121"/>
      <c r="D46" s="25" t="s">
        <v>14</v>
      </c>
      <c r="E46" s="25" t="s">
        <v>117</v>
      </c>
      <c r="F46" s="33">
        <v>77137.100000000006</v>
      </c>
      <c r="G46" s="33">
        <f t="shared" si="18"/>
        <v>25578.662360000002</v>
      </c>
      <c r="H46" s="33">
        <f t="shared" si="19"/>
        <v>102715.76236000001</v>
      </c>
      <c r="I46" s="33">
        <f t="shared" si="20"/>
        <v>25678.940590000002</v>
      </c>
      <c r="J46" s="34">
        <v>1642</v>
      </c>
      <c r="K46" s="37">
        <f t="shared" si="21"/>
        <v>78.194094366626075</v>
      </c>
      <c r="L46" s="25">
        <v>2</v>
      </c>
      <c r="M46" s="38">
        <f>K46*L46</f>
        <v>156.38818873325215</v>
      </c>
      <c r="N46" s="25">
        <v>2</v>
      </c>
      <c r="O46" s="25">
        <v>1</v>
      </c>
      <c r="P46" s="25">
        <f>O46*N46</f>
        <v>2</v>
      </c>
      <c r="Q46" s="78">
        <f>P46*M46</f>
        <v>312.7763774665043</v>
      </c>
    </row>
    <row r="47" spans="1:18" s="39" customFormat="1" ht="35" x14ac:dyDescent="0.3">
      <c r="A47" s="123"/>
      <c r="B47" s="24" t="s">
        <v>100</v>
      </c>
      <c r="C47" s="121"/>
      <c r="D47" s="25" t="s">
        <v>14</v>
      </c>
      <c r="E47" s="25" t="s">
        <v>117</v>
      </c>
      <c r="F47" s="33">
        <v>77137.100000000006</v>
      </c>
      <c r="G47" s="33">
        <f t="shared" si="18"/>
        <v>25578.662360000002</v>
      </c>
      <c r="H47" s="33">
        <f t="shared" si="19"/>
        <v>102715.76236000001</v>
      </c>
      <c r="I47" s="33">
        <f t="shared" si="20"/>
        <v>25678.940590000002</v>
      </c>
      <c r="J47" s="34">
        <v>1642</v>
      </c>
      <c r="K47" s="37">
        <f t="shared" si="21"/>
        <v>78.194094366626075</v>
      </c>
      <c r="L47" s="25">
        <v>2</v>
      </c>
      <c r="M47" s="38">
        <f>K47*L47</f>
        <v>156.38818873325215</v>
      </c>
      <c r="N47" s="25">
        <v>2</v>
      </c>
      <c r="O47" s="25">
        <v>1</v>
      </c>
      <c r="P47" s="25">
        <f>O47*N47</f>
        <v>2</v>
      </c>
      <c r="Q47" s="78">
        <f>P47*M47</f>
        <v>312.7763774665043</v>
      </c>
    </row>
    <row r="48" spans="1:18" s="39" customFormat="1" ht="35" x14ac:dyDescent="0.3">
      <c r="A48" s="123"/>
      <c r="B48" s="24" t="s">
        <v>101</v>
      </c>
      <c r="C48" s="121"/>
      <c r="D48" s="25" t="s">
        <v>14</v>
      </c>
      <c r="E48" s="25" t="s">
        <v>117</v>
      </c>
      <c r="F48" s="33">
        <v>77137.100000000006</v>
      </c>
      <c r="G48" s="33">
        <f t="shared" si="18"/>
        <v>25578.662360000002</v>
      </c>
      <c r="H48" s="33">
        <f t="shared" si="19"/>
        <v>102715.76236000001</v>
      </c>
      <c r="I48" s="33">
        <f t="shared" si="20"/>
        <v>25678.940590000002</v>
      </c>
      <c r="J48" s="34">
        <v>1642</v>
      </c>
      <c r="K48" s="37">
        <f t="shared" si="21"/>
        <v>78.194094366626075</v>
      </c>
      <c r="L48" s="25">
        <v>2</v>
      </c>
      <c r="M48" s="38">
        <f>K48*L48</f>
        <v>156.38818873325215</v>
      </c>
      <c r="N48" s="25">
        <v>2</v>
      </c>
      <c r="O48" s="25">
        <v>1</v>
      </c>
      <c r="P48" s="25">
        <f>O48*N48</f>
        <v>2</v>
      </c>
      <c r="Q48" s="78">
        <f t="shared" ref="Q48:Q63" si="29">P48*M48</f>
        <v>312.7763774665043</v>
      </c>
    </row>
    <row r="49" spans="1:17" s="39" customFormat="1" ht="35" x14ac:dyDescent="0.3">
      <c r="A49" s="123"/>
      <c r="B49" s="24" t="s">
        <v>102</v>
      </c>
      <c r="C49" s="121"/>
      <c r="D49" s="25" t="s">
        <v>14</v>
      </c>
      <c r="E49" s="40" t="s">
        <v>117</v>
      </c>
      <c r="F49" s="33">
        <v>77137.100000000006</v>
      </c>
      <c r="G49" s="33">
        <f t="shared" si="18"/>
        <v>25578.662360000002</v>
      </c>
      <c r="H49" s="33">
        <f t="shared" si="19"/>
        <v>102715.76236000001</v>
      </c>
      <c r="I49" s="33">
        <f t="shared" si="20"/>
        <v>25678.940590000002</v>
      </c>
      <c r="J49" s="34">
        <v>1642</v>
      </c>
      <c r="K49" s="37">
        <f t="shared" si="21"/>
        <v>78.194094366626075</v>
      </c>
      <c r="L49" s="25">
        <v>2</v>
      </c>
      <c r="M49" s="38">
        <f t="shared" ref="M49:M63" si="30">K49*L49</f>
        <v>156.38818873325215</v>
      </c>
      <c r="N49" s="25">
        <v>2</v>
      </c>
      <c r="O49" s="25">
        <v>1</v>
      </c>
      <c r="P49" s="25">
        <f t="shared" ref="P49:P63" si="31">O49*N49</f>
        <v>2</v>
      </c>
      <c r="Q49" s="78">
        <f t="shared" si="29"/>
        <v>312.7763774665043</v>
      </c>
    </row>
    <row r="50" spans="1:17" s="39" customFormat="1" ht="35" x14ac:dyDescent="0.3">
      <c r="A50" s="79"/>
      <c r="B50" s="24" t="s">
        <v>103</v>
      </c>
      <c r="C50" s="121"/>
      <c r="D50" s="25" t="s">
        <v>14</v>
      </c>
      <c r="E50" s="40" t="s">
        <v>117</v>
      </c>
      <c r="F50" s="33">
        <v>77137.100000000006</v>
      </c>
      <c r="G50" s="33">
        <f t="shared" si="18"/>
        <v>25578.662360000002</v>
      </c>
      <c r="H50" s="33">
        <f t="shared" si="19"/>
        <v>102715.76236000001</v>
      </c>
      <c r="I50" s="33">
        <f t="shared" si="20"/>
        <v>25678.940590000002</v>
      </c>
      <c r="J50" s="34">
        <v>1642</v>
      </c>
      <c r="K50" s="37">
        <f t="shared" si="21"/>
        <v>78.194094366626075</v>
      </c>
      <c r="L50" s="25">
        <v>2</v>
      </c>
      <c r="M50" s="38">
        <f t="shared" si="30"/>
        <v>156.38818873325215</v>
      </c>
      <c r="N50" s="25">
        <v>2</v>
      </c>
      <c r="O50" s="25">
        <v>1</v>
      </c>
      <c r="P50" s="25">
        <f t="shared" si="31"/>
        <v>2</v>
      </c>
      <c r="Q50" s="78">
        <f t="shared" si="29"/>
        <v>312.7763774665043</v>
      </c>
    </row>
    <row r="51" spans="1:17" s="39" customFormat="1" ht="35" x14ac:dyDescent="0.3">
      <c r="A51" s="79"/>
      <c r="B51" s="24" t="s">
        <v>104</v>
      </c>
      <c r="C51" s="121"/>
      <c r="D51" s="25" t="s">
        <v>14</v>
      </c>
      <c r="E51" s="25" t="s">
        <v>117</v>
      </c>
      <c r="F51" s="33">
        <v>77137.100000000006</v>
      </c>
      <c r="G51" s="33">
        <f t="shared" si="18"/>
        <v>25578.662360000002</v>
      </c>
      <c r="H51" s="33">
        <f t="shared" si="19"/>
        <v>102715.76236000001</v>
      </c>
      <c r="I51" s="33">
        <f t="shared" si="20"/>
        <v>25678.940590000002</v>
      </c>
      <c r="J51" s="34">
        <v>1642</v>
      </c>
      <c r="K51" s="37">
        <f t="shared" si="21"/>
        <v>78.194094366626075</v>
      </c>
      <c r="L51" s="25">
        <v>2</v>
      </c>
      <c r="M51" s="38">
        <f t="shared" si="30"/>
        <v>156.38818873325215</v>
      </c>
      <c r="N51" s="25">
        <v>2</v>
      </c>
      <c r="O51" s="25">
        <v>1</v>
      </c>
      <c r="P51" s="25">
        <f t="shared" si="31"/>
        <v>2</v>
      </c>
      <c r="Q51" s="78">
        <f t="shared" si="29"/>
        <v>312.7763774665043</v>
      </c>
    </row>
    <row r="52" spans="1:17" s="39" customFormat="1" ht="35" x14ac:dyDescent="0.3">
      <c r="A52" s="79"/>
      <c r="B52" s="24" t="s">
        <v>105</v>
      </c>
      <c r="C52" s="121"/>
      <c r="D52" s="25" t="s">
        <v>14</v>
      </c>
      <c r="E52" s="25" t="s">
        <v>117</v>
      </c>
      <c r="F52" s="33">
        <v>77137.100000000006</v>
      </c>
      <c r="G52" s="33">
        <f t="shared" si="18"/>
        <v>25578.662360000002</v>
      </c>
      <c r="H52" s="33">
        <f t="shared" si="19"/>
        <v>102715.76236000001</v>
      </c>
      <c r="I52" s="33">
        <f t="shared" si="20"/>
        <v>25678.940590000002</v>
      </c>
      <c r="J52" s="34">
        <v>1642</v>
      </c>
      <c r="K52" s="37">
        <f t="shared" si="21"/>
        <v>78.194094366626075</v>
      </c>
      <c r="L52" s="25">
        <v>2</v>
      </c>
      <c r="M52" s="38">
        <f t="shared" si="30"/>
        <v>156.38818873325215</v>
      </c>
      <c r="N52" s="25">
        <v>2</v>
      </c>
      <c r="O52" s="25">
        <v>1</v>
      </c>
      <c r="P52" s="25">
        <f t="shared" si="31"/>
        <v>2</v>
      </c>
      <c r="Q52" s="78">
        <f t="shared" si="29"/>
        <v>312.7763774665043</v>
      </c>
    </row>
    <row r="53" spans="1:17" s="39" customFormat="1" ht="35" x14ac:dyDescent="0.3">
      <c r="A53" s="79"/>
      <c r="B53" s="24" t="s">
        <v>106</v>
      </c>
      <c r="C53" s="121"/>
      <c r="D53" s="25" t="s">
        <v>14</v>
      </c>
      <c r="E53" s="25" t="s">
        <v>117</v>
      </c>
      <c r="F53" s="33">
        <v>77137.100000000006</v>
      </c>
      <c r="G53" s="33">
        <f t="shared" si="18"/>
        <v>25578.662360000002</v>
      </c>
      <c r="H53" s="33">
        <f t="shared" si="19"/>
        <v>102715.76236000001</v>
      </c>
      <c r="I53" s="33">
        <f t="shared" si="20"/>
        <v>25678.940590000002</v>
      </c>
      <c r="J53" s="34">
        <v>1642</v>
      </c>
      <c r="K53" s="37">
        <f t="shared" si="21"/>
        <v>78.194094366626075</v>
      </c>
      <c r="L53" s="25">
        <v>2</v>
      </c>
      <c r="M53" s="38">
        <f t="shared" si="30"/>
        <v>156.38818873325215</v>
      </c>
      <c r="N53" s="25">
        <v>2</v>
      </c>
      <c r="O53" s="25">
        <v>1</v>
      </c>
      <c r="P53" s="25">
        <f t="shared" si="31"/>
        <v>2</v>
      </c>
      <c r="Q53" s="78">
        <f t="shared" si="29"/>
        <v>312.7763774665043</v>
      </c>
    </row>
    <row r="54" spans="1:17" s="39" customFormat="1" ht="35" x14ac:dyDescent="0.3">
      <c r="A54" s="79"/>
      <c r="B54" s="24" t="s">
        <v>107</v>
      </c>
      <c r="C54" s="121"/>
      <c r="D54" s="25" t="s">
        <v>14</v>
      </c>
      <c r="E54" s="25" t="s">
        <v>117</v>
      </c>
      <c r="F54" s="33">
        <v>77137.100000000006</v>
      </c>
      <c r="G54" s="33">
        <f t="shared" si="18"/>
        <v>25578.662360000002</v>
      </c>
      <c r="H54" s="33">
        <f t="shared" si="19"/>
        <v>102715.76236000001</v>
      </c>
      <c r="I54" s="33">
        <f t="shared" si="20"/>
        <v>25678.940590000002</v>
      </c>
      <c r="J54" s="41">
        <v>1642</v>
      </c>
      <c r="K54" s="37">
        <f t="shared" si="21"/>
        <v>78.194094366626075</v>
      </c>
      <c r="L54" s="25">
        <v>2</v>
      </c>
      <c r="M54" s="38">
        <f t="shared" si="30"/>
        <v>156.38818873325215</v>
      </c>
      <c r="N54" s="25">
        <v>2</v>
      </c>
      <c r="O54" s="25">
        <v>1</v>
      </c>
      <c r="P54" s="25">
        <f t="shared" si="31"/>
        <v>2</v>
      </c>
      <c r="Q54" s="78">
        <f t="shared" si="29"/>
        <v>312.7763774665043</v>
      </c>
    </row>
    <row r="55" spans="1:17" s="39" customFormat="1" ht="35" x14ac:dyDescent="0.3">
      <c r="A55" s="79"/>
      <c r="B55" s="24" t="s">
        <v>108</v>
      </c>
      <c r="C55" s="121"/>
      <c r="D55" s="25" t="s">
        <v>14</v>
      </c>
      <c r="E55" s="25" t="s">
        <v>117</v>
      </c>
      <c r="F55" s="33">
        <v>77137.100000000006</v>
      </c>
      <c r="G55" s="33">
        <f t="shared" si="18"/>
        <v>25578.662360000002</v>
      </c>
      <c r="H55" s="33">
        <f t="shared" si="19"/>
        <v>102715.76236000001</v>
      </c>
      <c r="I55" s="33">
        <f t="shared" si="20"/>
        <v>25678.940590000002</v>
      </c>
      <c r="J55" s="34">
        <v>1642</v>
      </c>
      <c r="K55" s="37">
        <f t="shared" si="21"/>
        <v>78.194094366626075</v>
      </c>
      <c r="L55" s="25">
        <v>2</v>
      </c>
      <c r="M55" s="38">
        <f t="shared" si="30"/>
        <v>156.38818873325215</v>
      </c>
      <c r="N55" s="25">
        <v>2</v>
      </c>
      <c r="O55" s="25">
        <v>1</v>
      </c>
      <c r="P55" s="25">
        <f t="shared" si="31"/>
        <v>2</v>
      </c>
      <c r="Q55" s="78">
        <f t="shared" si="29"/>
        <v>312.7763774665043</v>
      </c>
    </row>
    <row r="56" spans="1:17" s="39" customFormat="1" ht="35" x14ac:dyDescent="0.3">
      <c r="A56" s="79"/>
      <c r="B56" s="24" t="s">
        <v>109</v>
      </c>
      <c r="C56" s="121"/>
      <c r="D56" s="25" t="s">
        <v>14</v>
      </c>
      <c r="E56" s="25" t="s">
        <v>117</v>
      </c>
      <c r="F56" s="33">
        <v>77137.100000000006</v>
      </c>
      <c r="G56" s="33">
        <f t="shared" si="18"/>
        <v>25578.662360000002</v>
      </c>
      <c r="H56" s="33">
        <f t="shared" si="19"/>
        <v>102715.76236000001</v>
      </c>
      <c r="I56" s="33">
        <f t="shared" si="20"/>
        <v>25678.940590000002</v>
      </c>
      <c r="J56" s="34">
        <v>1642</v>
      </c>
      <c r="K56" s="37">
        <f t="shared" si="21"/>
        <v>78.194094366626075</v>
      </c>
      <c r="L56" s="25">
        <v>2</v>
      </c>
      <c r="M56" s="38">
        <f t="shared" si="30"/>
        <v>156.38818873325215</v>
      </c>
      <c r="N56" s="25">
        <v>2</v>
      </c>
      <c r="O56" s="25">
        <v>1</v>
      </c>
      <c r="P56" s="25">
        <f t="shared" si="31"/>
        <v>2</v>
      </c>
      <c r="Q56" s="78">
        <f t="shared" si="29"/>
        <v>312.7763774665043</v>
      </c>
    </row>
    <row r="57" spans="1:17" s="39" customFormat="1" ht="35" x14ac:dyDescent="0.3">
      <c r="A57" s="79"/>
      <c r="B57" s="24" t="s">
        <v>110</v>
      </c>
      <c r="C57" s="121"/>
      <c r="D57" s="25" t="s">
        <v>14</v>
      </c>
      <c r="E57" s="25" t="s">
        <v>117</v>
      </c>
      <c r="F57" s="33">
        <v>77137.100000000006</v>
      </c>
      <c r="G57" s="33">
        <f t="shared" si="18"/>
        <v>25578.662360000002</v>
      </c>
      <c r="H57" s="33">
        <f t="shared" si="19"/>
        <v>102715.76236000001</v>
      </c>
      <c r="I57" s="33">
        <f t="shared" si="20"/>
        <v>25678.940590000002</v>
      </c>
      <c r="J57" s="34">
        <v>1642</v>
      </c>
      <c r="K57" s="37">
        <f t="shared" si="21"/>
        <v>78.194094366626075</v>
      </c>
      <c r="L57" s="25">
        <v>2</v>
      </c>
      <c r="M57" s="38">
        <f t="shared" si="30"/>
        <v>156.38818873325215</v>
      </c>
      <c r="N57" s="25">
        <v>2</v>
      </c>
      <c r="O57" s="25">
        <v>1</v>
      </c>
      <c r="P57" s="25">
        <f t="shared" si="31"/>
        <v>2</v>
      </c>
      <c r="Q57" s="78">
        <f t="shared" si="29"/>
        <v>312.7763774665043</v>
      </c>
    </row>
    <row r="58" spans="1:17" s="39" customFormat="1" ht="35" x14ac:dyDescent="0.3">
      <c r="A58" s="79"/>
      <c r="B58" s="24" t="s">
        <v>111</v>
      </c>
      <c r="C58" s="121"/>
      <c r="D58" s="25" t="s">
        <v>14</v>
      </c>
      <c r="E58" s="25" t="s">
        <v>117</v>
      </c>
      <c r="F58" s="33">
        <v>77137.100000000006</v>
      </c>
      <c r="G58" s="33">
        <f t="shared" si="18"/>
        <v>25578.662360000002</v>
      </c>
      <c r="H58" s="33">
        <f t="shared" si="19"/>
        <v>102715.76236000001</v>
      </c>
      <c r="I58" s="33">
        <f t="shared" si="20"/>
        <v>25678.940590000002</v>
      </c>
      <c r="J58" s="34">
        <v>1642</v>
      </c>
      <c r="K58" s="37">
        <f t="shared" si="21"/>
        <v>78.194094366626075</v>
      </c>
      <c r="L58" s="25">
        <v>2</v>
      </c>
      <c r="M58" s="38">
        <f t="shared" si="30"/>
        <v>156.38818873325215</v>
      </c>
      <c r="N58" s="25">
        <v>2</v>
      </c>
      <c r="O58" s="25">
        <v>1</v>
      </c>
      <c r="P58" s="25">
        <f t="shared" si="31"/>
        <v>2</v>
      </c>
      <c r="Q58" s="78">
        <f t="shared" si="29"/>
        <v>312.7763774665043</v>
      </c>
    </row>
    <row r="59" spans="1:17" s="39" customFormat="1" ht="35" x14ac:dyDescent="0.3">
      <c r="A59" s="79"/>
      <c r="B59" s="24" t="s">
        <v>112</v>
      </c>
      <c r="C59" s="121"/>
      <c r="D59" s="25" t="s">
        <v>14</v>
      </c>
      <c r="E59" s="25" t="s">
        <v>117</v>
      </c>
      <c r="F59" s="33">
        <v>77137.100000000006</v>
      </c>
      <c r="G59" s="33">
        <f t="shared" si="18"/>
        <v>25578.662360000002</v>
      </c>
      <c r="H59" s="33">
        <f t="shared" si="19"/>
        <v>102715.76236000001</v>
      </c>
      <c r="I59" s="33">
        <f t="shared" si="20"/>
        <v>25678.940590000002</v>
      </c>
      <c r="J59" s="34">
        <v>1642</v>
      </c>
      <c r="K59" s="37">
        <f t="shared" si="21"/>
        <v>78.194094366626075</v>
      </c>
      <c r="L59" s="25">
        <v>2</v>
      </c>
      <c r="M59" s="38">
        <f t="shared" si="30"/>
        <v>156.38818873325215</v>
      </c>
      <c r="N59" s="25">
        <v>2</v>
      </c>
      <c r="O59" s="25">
        <v>1</v>
      </c>
      <c r="P59" s="25">
        <f t="shared" si="31"/>
        <v>2</v>
      </c>
      <c r="Q59" s="78">
        <f t="shared" si="29"/>
        <v>312.7763774665043</v>
      </c>
    </row>
    <row r="60" spans="1:17" s="39" customFormat="1" ht="35" x14ac:dyDescent="0.3">
      <c r="A60" s="79"/>
      <c r="B60" s="24" t="s">
        <v>113</v>
      </c>
      <c r="C60" s="121"/>
      <c r="D60" s="25" t="s">
        <v>14</v>
      </c>
      <c r="E60" s="25" t="s">
        <v>117</v>
      </c>
      <c r="F60" s="33">
        <v>77137.100000000006</v>
      </c>
      <c r="G60" s="33">
        <f t="shared" si="18"/>
        <v>25578.662360000002</v>
      </c>
      <c r="H60" s="33">
        <f t="shared" si="19"/>
        <v>102715.76236000001</v>
      </c>
      <c r="I60" s="33">
        <f t="shared" si="20"/>
        <v>25678.940590000002</v>
      </c>
      <c r="J60" s="34">
        <v>1642</v>
      </c>
      <c r="K60" s="37">
        <f t="shared" si="21"/>
        <v>78.194094366626075</v>
      </c>
      <c r="L60" s="25">
        <v>2</v>
      </c>
      <c r="M60" s="38">
        <f t="shared" si="30"/>
        <v>156.38818873325215</v>
      </c>
      <c r="N60" s="25">
        <v>2</v>
      </c>
      <c r="O60" s="25">
        <v>1</v>
      </c>
      <c r="P60" s="25">
        <f t="shared" si="31"/>
        <v>2</v>
      </c>
      <c r="Q60" s="78">
        <f t="shared" si="29"/>
        <v>312.7763774665043</v>
      </c>
    </row>
    <row r="61" spans="1:17" s="39" customFormat="1" ht="35" x14ac:dyDescent="0.3">
      <c r="A61" s="79"/>
      <c r="B61" s="24" t="s">
        <v>114</v>
      </c>
      <c r="C61" s="121"/>
      <c r="D61" s="25" t="s">
        <v>14</v>
      </c>
      <c r="E61" s="25" t="s">
        <v>117</v>
      </c>
      <c r="F61" s="33">
        <v>77137.100000000006</v>
      </c>
      <c r="G61" s="33">
        <f t="shared" si="18"/>
        <v>25578.662360000002</v>
      </c>
      <c r="H61" s="33">
        <f t="shared" si="19"/>
        <v>102715.76236000001</v>
      </c>
      <c r="I61" s="33">
        <f t="shared" si="20"/>
        <v>25678.940590000002</v>
      </c>
      <c r="J61" s="34">
        <v>1642</v>
      </c>
      <c r="K61" s="37">
        <f t="shared" si="21"/>
        <v>78.194094366626075</v>
      </c>
      <c r="L61" s="25">
        <v>2</v>
      </c>
      <c r="M61" s="38">
        <f t="shared" si="30"/>
        <v>156.38818873325215</v>
      </c>
      <c r="N61" s="25">
        <v>2</v>
      </c>
      <c r="O61" s="25">
        <v>1</v>
      </c>
      <c r="P61" s="25">
        <f t="shared" si="31"/>
        <v>2</v>
      </c>
      <c r="Q61" s="78">
        <f t="shared" si="29"/>
        <v>312.7763774665043</v>
      </c>
    </row>
    <row r="62" spans="1:17" s="39" customFormat="1" ht="35" x14ac:dyDescent="0.3">
      <c r="A62" s="79"/>
      <c r="B62" s="24" t="s">
        <v>115</v>
      </c>
      <c r="C62" s="121"/>
      <c r="D62" s="25" t="s">
        <v>14</v>
      </c>
      <c r="E62" s="25" t="s">
        <v>117</v>
      </c>
      <c r="F62" s="33">
        <v>77137.100000000006</v>
      </c>
      <c r="G62" s="33">
        <f t="shared" si="18"/>
        <v>25578.662360000002</v>
      </c>
      <c r="H62" s="33">
        <f t="shared" si="19"/>
        <v>102715.76236000001</v>
      </c>
      <c r="I62" s="33">
        <f t="shared" si="20"/>
        <v>25678.940590000002</v>
      </c>
      <c r="J62" s="34">
        <v>1642</v>
      </c>
      <c r="K62" s="37">
        <f t="shared" si="21"/>
        <v>78.194094366626075</v>
      </c>
      <c r="L62" s="25">
        <v>2</v>
      </c>
      <c r="M62" s="38">
        <f t="shared" si="30"/>
        <v>156.38818873325215</v>
      </c>
      <c r="N62" s="25">
        <v>2</v>
      </c>
      <c r="O62" s="25">
        <v>1</v>
      </c>
      <c r="P62" s="25">
        <f t="shared" si="31"/>
        <v>2</v>
      </c>
      <c r="Q62" s="78">
        <f t="shared" si="29"/>
        <v>312.7763774665043</v>
      </c>
    </row>
    <row r="63" spans="1:17" s="39" customFormat="1" ht="35" x14ac:dyDescent="0.3">
      <c r="A63" s="80" t="s">
        <v>5</v>
      </c>
      <c r="B63" s="42" t="s">
        <v>81</v>
      </c>
      <c r="C63" s="121"/>
      <c r="D63" s="68" t="s">
        <v>14</v>
      </c>
      <c r="E63" s="68" t="s">
        <v>85</v>
      </c>
      <c r="F63" s="43">
        <v>63767.519999999997</v>
      </c>
      <c r="G63" s="43">
        <f t="shared" si="18"/>
        <v>21145.309632</v>
      </c>
      <c r="H63" s="43">
        <f t="shared" si="19"/>
        <v>84912.829631999994</v>
      </c>
      <c r="I63" s="43">
        <f t="shared" si="20"/>
        <v>21228.207407999998</v>
      </c>
      <c r="J63" s="44">
        <v>1642</v>
      </c>
      <c r="K63" s="45">
        <f t="shared" si="21"/>
        <v>64.641313666260658</v>
      </c>
      <c r="L63" s="68">
        <v>2</v>
      </c>
      <c r="M63" s="46">
        <f t="shared" si="30"/>
        <v>129.28262733252132</v>
      </c>
      <c r="N63" s="68">
        <v>2</v>
      </c>
      <c r="O63" s="68">
        <v>1</v>
      </c>
      <c r="P63" s="68">
        <f t="shared" si="31"/>
        <v>2</v>
      </c>
      <c r="Q63" s="81">
        <f t="shared" si="29"/>
        <v>258.56525466504263</v>
      </c>
    </row>
    <row r="64" spans="1:17" s="39" customFormat="1" ht="14.5" thickBot="1" x14ac:dyDescent="0.35">
      <c r="A64" s="132" t="s">
        <v>37</v>
      </c>
      <c r="B64" s="133"/>
      <c r="C64" s="129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1"/>
      <c r="O64" s="82">
        <f>SUM(O43:O63)</f>
        <v>21</v>
      </c>
      <c r="P64" s="75"/>
      <c r="Q64" s="83">
        <f>SUM(Q43:Q63)</f>
        <v>6577.2374868453144</v>
      </c>
    </row>
    <row r="65" spans="1:17" ht="23" customHeight="1" thickBot="1" x14ac:dyDescent="0.35"/>
    <row r="66" spans="1:17" x14ac:dyDescent="0.3">
      <c r="A66" s="125" t="s">
        <v>3</v>
      </c>
      <c r="B66" s="124" t="s">
        <v>4</v>
      </c>
      <c r="C66" s="124" t="s">
        <v>16</v>
      </c>
      <c r="D66" s="114" t="s">
        <v>13</v>
      </c>
      <c r="E66" s="124" t="s">
        <v>0</v>
      </c>
      <c r="F66" s="124" t="s">
        <v>7</v>
      </c>
      <c r="G66" s="124"/>
      <c r="H66" s="124"/>
      <c r="I66" s="124"/>
      <c r="J66" s="124"/>
      <c r="K66" s="124"/>
      <c r="L66" s="114" t="s">
        <v>21</v>
      </c>
      <c r="M66" s="114" t="s">
        <v>8</v>
      </c>
      <c r="N66" s="114" t="s">
        <v>20</v>
      </c>
      <c r="O66" s="114" t="s">
        <v>17</v>
      </c>
      <c r="P66" s="114" t="s">
        <v>18</v>
      </c>
      <c r="Q66" s="116" t="s">
        <v>19</v>
      </c>
    </row>
    <row r="67" spans="1:17" ht="46" x14ac:dyDescent="0.3">
      <c r="A67" s="126" t="s">
        <v>3</v>
      </c>
      <c r="B67" s="115" t="s">
        <v>4</v>
      </c>
      <c r="C67" s="115"/>
      <c r="D67" s="115" t="s">
        <v>15</v>
      </c>
      <c r="E67" s="115"/>
      <c r="F67" s="67" t="s">
        <v>48</v>
      </c>
      <c r="G67" s="16" t="s">
        <v>49</v>
      </c>
      <c r="H67" s="16" t="s">
        <v>50</v>
      </c>
      <c r="I67" s="16" t="s">
        <v>51</v>
      </c>
      <c r="J67" s="67" t="s">
        <v>1</v>
      </c>
      <c r="K67" s="67" t="s">
        <v>22</v>
      </c>
      <c r="L67" s="115"/>
      <c r="M67" s="115"/>
      <c r="N67" s="115"/>
      <c r="O67" s="115" t="s">
        <v>6</v>
      </c>
      <c r="P67" s="115"/>
      <c r="Q67" s="117"/>
    </row>
    <row r="68" spans="1:17" x14ac:dyDescent="0.3">
      <c r="A68" s="118" t="s">
        <v>122</v>
      </c>
      <c r="B68" s="119"/>
      <c r="C68" s="119"/>
      <c r="D68" s="119"/>
      <c r="E68" s="8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9"/>
    </row>
    <row r="69" spans="1:17" s="39" customFormat="1" ht="23.5" x14ac:dyDescent="0.3">
      <c r="A69" s="77" t="s">
        <v>2</v>
      </c>
      <c r="B69" s="24" t="s">
        <v>123</v>
      </c>
      <c r="C69" s="120" t="s">
        <v>132</v>
      </c>
      <c r="D69" s="25" t="s">
        <v>14</v>
      </c>
      <c r="E69" s="25" t="s">
        <v>34</v>
      </c>
      <c r="F69" s="33">
        <v>92709.88</v>
      </c>
      <c r="G69" s="33">
        <f t="shared" ref="G69" si="32">F69*0.3316</f>
        <v>30742.596208000003</v>
      </c>
      <c r="H69" s="33">
        <f t="shared" ref="H69" si="33">F69+G69</f>
        <v>123452.47620800001</v>
      </c>
      <c r="I69" s="33">
        <f t="shared" ref="I69" si="34">H69*0.25</f>
        <v>30863.119052000002</v>
      </c>
      <c r="J69" s="34">
        <v>1642</v>
      </c>
      <c r="K69" s="37">
        <f t="shared" ref="K69" si="35">(H69+I69)/J69</f>
        <v>93.980265079171744</v>
      </c>
      <c r="L69" s="25">
        <v>2</v>
      </c>
      <c r="M69" s="38">
        <f t="shared" ref="M69" si="36">K69*L69</f>
        <v>187.96053015834349</v>
      </c>
      <c r="N69" s="25">
        <v>2</v>
      </c>
      <c r="O69" s="25">
        <v>1</v>
      </c>
      <c r="P69" s="25">
        <f t="shared" ref="P69" si="37">O69*N69</f>
        <v>2</v>
      </c>
      <c r="Q69" s="78">
        <f t="shared" ref="Q69" si="38">P69*M69</f>
        <v>375.92106031668698</v>
      </c>
    </row>
    <row r="70" spans="1:17" s="39" customFormat="1" ht="35" x14ac:dyDescent="0.3">
      <c r="A70" s="122"/>
      <c r="B70" s="24" t="s">
        <v>100</v>
      </c>
      <c r="C70" s="121"/>
      <c r="D70" s="25" t="s">
        <v>14</v>
      </c>
      <c r="E70" s="25" t="s">
        <v>117</v>
      </c>
      <c r="F70" s="33">
        <v>77137.100000000006</v>
      </c>
      <c r="G70" s="33">
        <v>20231.864376000001</v>
      </c>
      <c r="H70" s="33">
        <v>81244.724375999998</v>
      </c>
      <c r="I70" s="33">
        <v>20311.181094</v>
      </c>
      <c r="J70" s="34">
        <v>1642</v>
      </c>
      <c r="K70" s="37">
        <v>61.848907107186356</v>
      </c>
      <c r="L70" s="25">
        <v>2</v>
      </c>
      <c r="M70" s="38">
        <v>247.39562842874543</v>
      </c>
      <c r="N70" s="25">
        <v>2</v>
      </c>
      <c r="O70" s="25">
        <v>1</v>
      </c>
      <c r="P70" s="25">
        <v>2</v>
      </c>
      <c r="Q70" s="78">
        <v>494.79125685749085</v>
      </c>
    </row>
    <row r="71" spans="1:17" s="39" customFormat="1" ht="35" x14ac:dyDescent="0.3">
      <c r="A71" s="123"/>
      <c r="B71" s="24" t="s">
        <v>124</v>
      </c>
      <c r="C71" s="121"/>
      <c r="D71" s="25" t="s">
        <v>14</v>
      </c>
      <c r="E71" s="68" t="s">
        <v>85</v>
      </c>
      <c r="F71" s="43">
        <v>63767.519999999997</v>
      </c>
      <c r="G71" s="33">
        <v>20231.864376000001</v>
      </c>
      <c r="H71" s="33">
        <v>81244.724375999998</v>
      </c>
      <c r="I71" s="33">
        <v>20311.181094</v>
      </c>
      <c r="J71" s="34">
        <v>1642</v>
      </c>
      <c r="K71" s="37">
        <v>61.848907107186356</v>
      </c>
      <c r="L71" s="25">
        <v>2</v>
      </c>
      <c r="M71" s="38">
        <v>247.39562842874543</v>
      </c>
      <c r="N71" s="25">
        <v>2</v>
      </c>
      <c r="O71" s="25">
        <v>1</v>
      </c>
      <c r="P71" s="25">
        <v>2</v>
      </c>
      <c r="Q71" s="78">
        <v>494.79125685749085</v>
      </c>
    </row>
    <row r="72" spans="1:17" s="39" customFormat="1" ht="35" x14ac:dyDescent="0.3">
      <c r="A72" s="123"/>
      <c r="B72" s="24" t="s">
        <v>125</v>
      </c>
      <c r="C72" s="121"/>
      <c r="D72" s="25" t="s">
        <v>14</v>
      </c>
      <c r="E72" s="68" t="s">
        <v>85</v>
      </c>
      <c r="F72" s="43">
        <v>63767.519999999997</v>
      </c>
      <c r="G72" s="33">
        <v>20231.864376000001</v>
      </c>
      <c r="H72" s="33">
        <v>81244.724375999998</v>
      </c>
      <c r="I72" s="33">
        <v>20311.181094</v>
      </c>
      <c r="J72" s="34">
        <v>1642</v>
      </c>
      <c r="K72" s="37">
        <v>61.848907107186356</v>
      </c>
      <c r="L72" s="25">
        <v>2</v>
      </c>
      <c r="M72" s="38">
        <v>247.39562842874543</v>
      </c>
      <c r="N72" s="25">
        <v>2</v>
      </c>
      <c r="O72" s="25">
        <v>1</v>
      </c>
      <c r="P72" s="25">
        <v>2</v>
      </c>
      <c r="Q72" s="78">
        <v>494.79125685749085</v>
      </c>
    </row>
    <row r="73" spans="1:17" s="39" customFormat="1" ht="35" x14ac:dyDescent="0.3">
      <c r="A73" s="79"/>
      <c r="B73" s="24" t="s">
        <v>126</v>
      </c>
      <c r="C73" s="121"/>
      <c r="D73" s="25" t="s">
        <v>14</v>
      </c>
      <c r="E73" s="68" t="s">
        <v>85</v>
      </c>
      <c r="F73" s="43">
        <v>63767.519999999997</v>
      </c>
      <c r="G73" s="33">
        <v>20231.864376000001</v>
      </c>
      <c r="H73" s="33">
        <v>81244.724375999998</v>
      </c>
      <c r="I73" s="33">
        <v>20311.181094</v>
      </c>
      <c r="J73" s="34">
        <v>1642</v>
      </c>
      <c r="K73" s="37">
        <v>61.848907107186356</v>
      </c>
      <c r="L73" s="25">
        <v>2</v>
      </c>
      <c r="M73" s="38">
        <v>247.39562842874543</v>
      </c>
      <c r="N73" s="25">
        <v>2</v>
      </c>
      <c r="O73" s="25">
        <v>1</v>
      </c>
      <c r="P73" s="25">
        <v>2</v>
      </c>
      <c r="Q73" s="78">
        <v>494.79125685749085</v>
      </c>
    </row>
    <row r="74" spans="1:17" s="39" customFormat="1" ht="35" x14ac:dyDescent="0.3">
      <c r="A74" s="79"/>
      <c r="B74" s="24" t="s">
        <v>127</v>
      </c>
      <c r="C74" s="121"/>
      <c r="D74" s="25" t="s">
        <v>14</v>
      </c>
      <c r="E74" s="68" t="s">
        <v>85</v>
      </c>
      <c r="F74" s="43">
        <v>63767.519999999997</v>
      </c>
      <c r="G74" s="33">
        <v>20231.864376000001</v>
      </c>
      <c r="H74" s="33">
        <v>81244.724375999998</v>
      </c>
      <c r="I74" s="33">
        <v>20311.181094</v>
      </c>
      <c r="J74" s="34">
        <v>1642</v>
      </c>
      <c r="K74" s="37">
        <v>61.848907107186356</v>
      </c>
      <c r="L74" s="25">
        <v>2</v>
      </c>
      <c r="M74" s="38">
        <v>247.39562842874543</v>
      </c>
      <c r="N74" s="25">
        <v>2</v>
      </c>
      <c r="O74" s="25">
        <v>1</v>
      </c>
      <c r="P74" s="25">
        <v>2</v>
      </c>
      <c r="Q74" s="78">
        <v>494.79125685749085</v>
      </c>
    </row>
    <row r="75" spans="1:17" s="39" customFormat="1" ht="35" x14ac:dyDescent="0.3">
      <c r="A75" s="79"/>
      <c r="B75" s="24" t="s">
        <v>128</v>
      </c>
      <c r="C75" s="121"/>
      <c r="D75" s="25" t="s">
        <v>14</v>
      </c>
      <c r="E75" s="68" t="s">
        <v>85</v>
      </c>
      <c r="F75" s="43">
        <v>63767.519999999997</v>
      </c>
      <c r="G75" s="33">
        <v>20231.864376000001</v>
      </c>
      <c r="H75" s="33">
        <v>81244.724375999998</v>
      </c>
      <c r="I75" s="33">
        <v>20311.181094</v>
      </c>
      <c r="J75" s="34">
        <v>1642</v>
      </c>
      <c r="K75" s="37">
        <v>61.848907107186356</v>
      </c>
      <c r="L75" s="25">
        <v>2</v>
      </c>
      <c r="M75" s="38">
        <v>247.39562842874543</v>
      </c>
      <c r="N75" s="25">
        <v>2</v>
      </c>
      <c r="O75" s="25">
        <v>1</v>
      </c>
      <c r="P75" s="25">
        <v>2</v>
      </c>
      <c r="Q75" s="78">
        <v>494.79125685749085</v>
      </c>
    </row>
    <row r="76" spans="1:17" s="39" customFormat="1" ht="35" x14ac:dyDescent="0.3">
      <c r="A76" s="79"/>
      <c r="B76" s="24" t="s">
        <v>129</v>
      </c>
      <c r="C76" s="121"/>
      <c r="D76" s="25" t="s">
        <v>14</v>
      </c>
      <c r="E76" s="68" t="s">
        <v>85</v>
      </c>
      <c r="F76" s="43">
        <v>63767.519999999997</v>
      </c>
      <c r="G76" s="33">
        <v>20231.864376000001</v>
      </c>
      <c r="H76" s="33">
        <v>81244.724375999998</v>
      </c>
      <c r="I76" s="33">
        <v>20311.181094</v>
      </c>
      <c r="J76" s="34">
        <v>1642</v>
      </c>
      <c r="K76" s="37">
        <v>61.848907107186356</v>
      </c>
      <c r="L76" s="25">
        <v>2</v>
      </c>
      <c r="M76" s="38">
        <v>247.39562842874543</v>
      </c>
      <c r="N76" s="25">
        <v>2</v>
      </c>
      <c r="O76" s="25">
        <v>1</v>
      </c>
      <c r="P76" s="25">
        <v>2</v>
      </c>
      <c r="Q76" s="78">
        <v>494.79125685749085</v>
      </c>
    </row>
    <row r="77" spans="1:17" s="39" customFormat="1" ht="35" x14ac:dyDescent="0.3">
      <c r="A77" s="79"/>
      <c r="B77" s="24" t="s">
        <v>130</v>
      </c>
      <c r="C77" s="121"/>
      <c r="D77" s="25" t="s">
        <v>14</v>
      </c>
      <c r="E77" s="68" t="s">
        <v>85</v>
      </c>
      <c r="F77" s="43">
        <v>63767.519999999997</v>
      </c>
      <c r="G77" s="33">
        <v>20231.864376000001</v>
      </c>
      <c r="H77" s="33">
        <v>81244.724375999998</v>
      </c>
      <c r="I77" s="33">
        <v>20311.181094</v>
      </c>
      <c r="J77" s="41">
        <v>1642</v>
      </c>
      <c r="K77" s="37">
        <v>61.848907107186356</v>
      </c>
      <c r="L77" s="25">
        <v>2</v>
      </c>
      <c r="M77" s="38">
        <v>247.39562842874543</v>
      </c>
      <c r="N77" s="25">
        <v>2</v>
      </c>
      <c r="O77" s="25">
        <v>1</v>
      </c>
      <c r="P77" s="25">
        <v>2</v>
      </c>
      <c r="Q77" s="78">
        <v>494.79125685749085</v>
      </c>
    </row>
    <row r="78" spans="1:17" s="39" customFormat="1" ht="35" x14ac:dyDescent="0.3">
      <c r="A78" s="79"/>
      <c r="B78" s="24" t="s">
        <v>131</v>
      </c>
      <c r="C78" s="121"/>
      <c r="D78" s="25" t="s">
        <v>14</v>
      </c>
      <c r="E78" s="68" t="s">
        <v>85</v>
      </c>
      <c r="F78" s="43">
        <v>63767.519999999997</v>
      </c>
      <c r="G78" s="33">
        <v>20231.864376000001</v>
      </c>
      <c r="H78" s="33">
        <v>81244.724375999998</v>
      </c>
      <c r="I78" s="33">
        <v>20311.181094</v>
      </c>
      <c r="J78" s="34">
        <v>1642</v>
      </c>
      <c r="K78" s="37">
        <v>61.848907107186356</v>
      </c>
      <c r="L78" s="25">
        <v>2</v>
      </c>
      <c r="M78" s="38">
        <v>247.39562842874543</v>
      </c>
      <c r="N78" s="25">
        <v>2</v>
      </c>
      <c r="O78" s="25">
        <v>1</v>
      </c>
      <c r="P78" s="25">
        <v>2</v>
      </c>
      <c r="Q78" s="78">
        <v>494.79125685749085</v>
      </c>
    </row>
    <row r="79" spans="1:17" s="39" customFormat="1" ht="35" x14ac:dyDescent="0.3">
      <c r="A79" s="79"/>
      <c r="B79" s="24" t="s">
        <v>133</v>
      </c>
      <c r="C79" s="121"/>
      <c r="D79" s="25" t="s">
        <v>14</v>
      </c>
      <c r="E79" s="68" t="s">
        <v>85</v>
      </c>
      <c r="F79" s="43">
        <v>63767.519999999997</v>
      </c>
      <c r="G79" s="33">
        <v>20231.864376000001</v>
      </c>
      <c r="H79" s="33">
        <v>81244.724375999998</v>
      </c>
      <c r="I79" s="33">
        <v>20311.181094</v>
      </c>
      <c r="J79" s="34">
        <v>1642</v>
      </c>
      <c r="K79" s="37">
        <v>61.848907107186356</v>
      </c>
      <c r="L79" s="25">
        <v>2</v>
      </c>
      <c r="M79" s="38">
        <v>247.39562842874543</v>
      </c>
      <c r="N79" s="25">
        <v>2</v>
      </c>
      <c r="O79" s="25">
        <v>1</v>
      </c>
      <c r="P79" s="25">
        <v>2</v>
      </c>
      <c r="Q79" s="78">
        <v>494.79125685749085</v>
      </c>
    </row>
    <row r="80" spans="1:17" s="39" customFormat="1" ht="35" x14ac:dyDescent="0.3">
      <c r="A80" s="79"/>
      <c r="B80" s="24" t="s">
        <v>134</v>
      </c>
      <c r="C80" s="121"/>
      <c r="D80" s="25" t="s">
        <v>14</v>
      </c>
      <c r="E80" s="68" t="s">
        <v>85</v>
      </c>
      <c r="F80" s="43">
        <v>63767.519999999997</v>
      </c>
      <c r="G80" s="33">
        <v>20231.864376000001</v>
      </c>
      <c r="H80" s="33">
        <v>81244.724375999998</v>
      </c>
      <c r="I80" s="33">
        <v>20311.181094</v>
      </c>
      <c r="J80" s="34">
        <v>1642</v>
      </c>
      <c r="K80" s="37">
        <v>61.848907107186356</v>
      </c>
      <c r="L80" s="25">
        <v>2</v>
      </c>
      <c r="M80" s="38">
        <v>247.39562842874543</v>
      </c>
      <c r="N80" s="25">
        <v>2</v>
      </c>
      <c r="O80" s="25">
        <v>1</v>
      </c>
      <c r="P80" s="25">
        <v>2</v>
      </c>
      <c r="Q80" s="78">
        <v>494.79125685749085</v>
      </c>
    </row>
    <row r="81" spans="1:17" s="39" customFormat="1" ht="35" x14ac:dyDescent="0.3">
      <c r="A81" s="79"/>
      <c r="B81" s="24" t="s">
        <v>135</v>
      </c>
      <c r="C81" s="121"/>
      <c r="D81" s="25" t="s">
        <v>14</v>
      </c>
      <c r="E81" s="68" t="s">
        <v>85</v>
      </c>
      <c r="F81" s="43">
        <v>63767.519999999997</v>
      </c>
      <c r="G81" s="33">
        <v>20231.864376000001</v>
      </c>
      <c r="H81" s="33">
        <v>81244.724375999998</v>
      </c>
      <c r="I81" s="33">
        <v>20311.181094</v>
      </c>
      <c r="J81" s="34">
        <v>1642</v>
      </c>
      <c r="K81" s="37">
        <v>61.848907107186356</v>
      </c>
      <c r="L81" s="25">
        <v>2</v>
      </c>
      <c r="M81" s="38">
        <v>247.39562842874543</v>
      </c>
      <c r="N81" s="25">
        <v>2</v>
      </c>
      <c r="O81" s="25">
        <v>1</v>
      </c>
      <c r="P81" s="25">
        <v>2</v>
      </c>
      <c r="Q81" s="78">
        <v>494.79125685749085</v>
      </c>
    </row>
    <row r="82" spans="1:17" s="39" customFormat="1" ht="35" x14ac:dyDescent="0.3">
      <c r="A82" s="79"/>
      <c r="B82" s="24" t="s">
        <v>136</v>
      </c>
      <c r="C82" s="121"/>
      <c r="D82" s="25" t="s">
        <v>14</v>
      </c>
      <c r="E82" s="68" t="s">
        <v>85</v>
      </c>
      <c r="F82" s="43">
        <v>63767.519999999997</v>
      </c>
      <c r="G82" s="33">
        <v>20231.864376000001</v>
      </c>
      <c r="H82" s="33">
        <v>81244.724375999998</v>
      </c>
      <c r="I82" s="33">
        <v>20311.181094</v>
      </c>
      <c r="J82" s="34">
        <v>1642</v>
      </c>
      <c r="K82" s="37">
        <v>61.848907107186356</v>
      </c>
      <c r="L82" s="25">
        <v>2</v>
      </c>
      <c r="M82" s="38">
        <v>247.39562842874543</v>
      </c>
      <c r="N82" s="25">
        <v>2</v>
      </c>
      <c r="O82" s="25">
        <v>1</v>
      </c>
      <c r="P82" s="25">
        <v>2</v>
      </c>
      <c r="Q82" s="78">
        <v>494.79125685749085</v>
      </c>
    </row>
    <row r="83" spans="1:17" s="39" customFormat="1" ht="35" x14ac:dyDescent="0.3">
      <c r="A83" s="79"/>
      <c r="B83" s="24" t="s">
        <v>137</v>
      </c>
      <c r="C83" s="121"/>
      <c r="D83" s="25" t="s">
        <v>14</v>
      </c>
      <c r="E83" s="68" t="s">
        <v>85</v>
      </c>
      <c r="F83" s="43">
        <v>63767.519999999997</v>
      </c>
      <c r="G83" s="33">
        <v>20231.864376000001</v>
      </c>
      <c r="H83" s="33">
        <v>81244.724375999998</v>
      </c>
      <c r="I83" s="33">
        <v>20311.181094</v>
      </c>
      <c r="J83" s="34">
        <v>1642</v>
      </c>
      <c r="K83" s="37">
        <v>61.848907107186356</v>
      </c>
      <c r="L83" s="25">
        <v>2</v>
      </c>
      <c r="M83" s="38">
        <v>247.39562842874543</v>
      </c>
      <c r="N83" s="25">
        <v>2</v>
      </c>
      <c r="O83" s="25">
        <v>1</v>
      </c>
      <c r="P83" s="25">
        <v>2</v>
      </c>
      <c r="Q83" s="78">
        <v>494.79125685749085</v>
      </c>
    </row>
    <row r="84" spans="1:17" s="39" customFormat="1" ht="35" x14ac:dyDescent="0.3">
      <c r="A84" s="79"/>
      <c r="B84" s="24" t="s">
        <v>138</v>
      </c>
      <c r="C84" s="121"/>
      <c r="D84" s="25" t="s">
        <v>14</v>
      </c>
      <c r="E84" s="68" t="s">
        <v>85</v>
      </c>
      <c r="F84" s="43">
        <v>63767.519999999997</v>
      </c>
      <c r="G84" s="33">
        <v>20231.864376000001</v>
      </c>
      <c r="H84" s="33">
        <v>81244.724375999998</v>
      </c>
      <c r="I84" s="33">
        <v>20311.181094</v>
      </c>
      <c r="J84" s="34">
        <v>1642</v>
      </c>
      <c r="K84" s="37">
        <v>61.848907107186356</v>
      </c>
      <c r="L84" s="25">
        <v>2</v>
      </c>
      <c r="M84" s="38">
        <v>247.39562842874543</v>
      </c>
      <c r="N84" s="25">
        <v>2</v>
      </c>
      <c r="O84" s="25">
        <v>1</v>
      </c>
      <c r="P84" s="25">
        <v>2</v>
      </c>
      <c r="Q84" s="78">
        <v>494.79125685749085</v>
      </c>
    </row>
    <row r="85" spans="1:17" s="39" customFormat="1" ht="35" x14ac:dyDescent="0.3">
      <c r="A85" s="80" t="s">
        <v>5</v>
      </c>
      <c r="B85" s="42" t="s">
        <v>81</v>
      </c>
      <c r="C85" s="121"/>
      <c r="D85" s="68" t="s">
        <v>14</v>
      </c>
      <c r="E85" s="68" t="s">
        <v>85</v>
      </c>
      <c r="F85" s="43">
        <v>63767.519999999997</v>
      </c>
      <c r="G85" s="43">
        <v>20231.864376000001</v>
      </c>
      <c r="H85" s="43">
        <v>81244.724375999998</v>
      </c>
      <c r="I85" s="43">
        <v>20311.181094</v>
      </c>
      <c r="J85" s="44">
        <v>1642</v>
      </c>
      <c r="K85" s="45">
        <v>61.848907107186356</v>
      </c>
      <c r="L85" s="68">
        <v>2</v>
      </c>
      <c r="M85" s="46">
        <v>247.39562842874543</v>
      </c>
      <c r="N85" s="68">
        <v>2</v>
      </c>
      <c r="O85" s="68">
        <v>1</v>
      </c>
      <c r="P85" s="68">
        <v>2</v>
      </c>
      <c r="Q85" s="81">
        <v>494.79125685749085</v>
      </c>
    </row>
    <row r="86" spans="1:17" s="84" customFormat="1" ht="21.5" customHeight="1" thickBot="1" x14ac:dyDescent="0.4">
      <c r="A86" s="127" t="s">
        <v>37</v>
      </c>
      <c r="B86" s="128"/>
      <c r="C86" s="129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1"/>
      <c r="O86" s="85">
        <f>SUM(O69:O85)</f>
        <v>17</v>
      </c>
      <c r="P86" s="86"/>
      <c r="Q86" s="87">
        <f>SUM(Q69:Q85)</f>
        <v>8292.5811700365412</v>
      </c>
    </row>
    <row r="87" spans="1:17" x14ac:dyDescent="0.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3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3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3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3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3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</sheetData>
  <mergeCells count="53">
    <mergeCell ref="A1:Q1"/>
    <mergeCell ref="Q3:Q4"/>
    <mergeCell ref="A5:D5"/>
    <mergeCell ref="A3:A4"/>
    <mergeCell ref="B3:B4"/>
    <mergeCell ref="D3:D4"/>
    <mergeCell ref="O3:O4"/>
    <mergeCell ref="C3:C4"/>
    <mergeCell ref="E3:E4"/>
    <mergeCell ref="F3:K3"/>
    <mergeCell ref="N3:N4"/>
    <mergeCell ref="P3:P4"/>
    <mergeCell ref="L3:L4"/>
    <mergeCell ref="M3:M4"/>
    <mergeCell ref="C6:C35"/>
    <mergeCell ref="A36:B36"/>
    <mergeCell ref="A9:A34"/>
    <mergeCell ref="A2:Q2"/>
    <mergeCell ref="A38:Q38"/>
    <mergeCell ref="P40:P41"/>
    <mergeCell ref="Q40:Q41"/>
    <mergeCell ref="A42:D42"/>
    <mergeCell ref="F40:K40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A86:B86"/>
    <mergeCell ref="C86:N86"/>
    <mergeCell ref="A64:B64"/>
    <mergeCell ref="C64:N64"/>
    <mergeCell ref="C43:C63"/>
    <mergeCell ref="A44:A49"/>
    <mergeCell ref="P66:P67"/>
    <mergeCell ref="Q66:Q67"/>
    <mergeCell ref="A68:D68"/>
    <mergeCell ref="C69:C85"/>
    <mergeCell ref="A70:A72"/>
    <mergeCell ref="F66:K66"/>
    <mergeCell ref="L66:L67"/>
    <mergeCell ref="M66:M67"/>
    <mergeCell ref="N66:N67"/>
    <mergeCell ref="O66:O67"/>
    <mergeCell ref="A66:A67"/>
    <mergeCell ref="B66:B67"/>
    <mergeCell ref="C66:C67"/>
    <mergeCell ref="D66:D67"/>
    <mergeCell ref="E66:E67"/>
  </mergeCells>
  <printOptions horizontalCentered="1"/>
  <pageMargins left="0.62992125984251968" right="0.19685039370078741" top="0.78740157480314965" bottom="0.19685039370078741" header="0.39370078740157483" footer="0.31496062992125984"/>
  <pageSetup paperSize="9" scale="50" fitToHeight="3" orientation="landscape" r:id="rId1"/>
  <rowBreaks count="2" manualBreakCount="2">
    <brk id="39" max="16" man="1"/>
    <brk id="6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O111"/>
  <sheetViews>
    <sheetView showGridLines="0" tabSelected="1" view="pageBreakPreview" zoomScale="20" zoomScaleNormal="20" zoomScaleSheetLayoutView="20" workbookViewId="0">
      <selection activeCell="F35" sqref="F35"/>
    </sheetView>
  </sheetViews>
  <sheetFormatPr defaultColWidth="9.1796875" defaultRowHeight="14" x14ac:dyDescent="0.3"/>
  <cols>
    <col min="1" max="1" width="12.1796875" style="1" customWidth="1"/>
    <col min="2" max="2" width="66.90625" style="1" customWidth="1"/>
    <col min="3" max="3" width="16.1796875" style="1" customWidth="1"/>
    <col min="4" max="4" width="12.1796875" style="1" customWidth="1"/>
    <col min="5" max="5" width="11.1796875" style="1" customWidth="1"/>
    <col min="6" max="9" width="13.81640625" style="1" customWidth="1"/>
    <col min="10" max="10" width="9.1796875" style="1" customWidth="1"/>
    <col min="11" max="11" width="8.81640625" style="1" customWidth="1"/>
    <col min="12" max="12" width="7.81640625" style="1" customWidth="1"/>
    <col min="13" max="13" width="6.453125" style="1" customWidth="1"/>
    <col min="14" max="14" width="11.81640625" style="1" customWidth="1"/>
    <col min="15" max="15" width="10.1796875" style="1" customWidth="1"/>
    <col min="16" max="16" width="8" style="1" customWidth="1"/>
    <col min="17" max="17" width="13.1796875" style="19" customWidth="1"/>
    <col min="18" max="18" width="10.1796875" style="3" customWidth="1"/>
    <col min="19" max="19" width="9.1796875" style="3"/>
    <col min="20" max="20" width="10.453125" style="3" customWidth="1"/>
    <col min="21" max="21" width="9.1796875" style="3"/>
    <col min="22" max="22" width="11.81640625" style="3" customWidth="1"/>
    <col min="23" max="23" width="3.1796875" style="3" customWidth="1"/>
    <col min="24" max="24" width="9.36328125" style="3" customWidth="1"/>
    <col min="25" max="25" width="9.1796875" style="3" hidden="1" customWidth="1"/>
    <col min="26" max="26" width="9.81640625" style="3" hidden="1" customWidth="1"/>
    <col min="27" max="28" width="9.1796875" style="3" hidden="1" customWidth="1"/>
    <col min="29" max="29" width="9.81640625" style="3" hidden="1" customWidth="1"/>
    <col min="30" max="30" width="10.1796875" style="3" hidden="1" customWidth="1"/>
    <col min="31" max="34" width="9.1796875" style="3" hidden="1" customWidth="1"/>
    <col min="35" max="35" width="10.453125" style="3" hidden="1" customWidth="1"/>
    <col min="36" max="36" width="9.1796875" style="3" hidden="1" customWidth="1"/>
    <col min="37" max="821" width="9.1796875" style="3"/>
    <col min="822" max="16384" width="9.1796875" style="1"/>
  </cols>
  <sheetData>
    <row r="1" spans="1:821" ht="15.5" x14ac:dyDescent="0.3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821" ht="18.75" customHeight="1" thickBot="1" x14ac:dyDescent="0.35">
      <c r="A2" s="140" t="s">
        <v>91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88"/>
      <c r="S2" s="88"/>
      <c r="T2" s="88"/>
      <c r="U2" s="88"/>
      <c r="V2" s="88"/>
      <c r="W2" s="88"/>
      <c r="X2" s="88"/>
    </row>
    <row r="3" spans="1:821" ht="24.75" customHeight="1" x14ac:dyDescent="0.35">
      <c r="A3" s="125" t="s">
        <v>3</v>
      </c>
      <c r="B3" s="150" t="s">
        <v>4</v>
      </c>
      <c r="C3" s="124" t="s">
        <v>16</v>
      </c>
      <c r="D3" s="114" t="s">
        <v>13</v>
      </c>
      <c r="E3" s="124" t="s">
        <v>0</v>
      </c>
      <c r="F3" s="124" t="s">
        <v>7</v>
      </c>
      <c r="G3" s="124"/>
      <c r="H3" s="124"/>
      <c r="I3" s="124"/>
      <c r="J3" s="124"/>
      <c r="K3" s="124"/>
      <c r="L3" s="114" t="s">
        <v>86</v>
      </c>
      <c r="M3" s="114" t="s">
        <v>8</v>
      </c>
      <c r="N3" s="114" t="s">
        <v>20</v>
      </c>
      <c r="O3" s="114" t="s">
        <v>17</v>
      </c>
      <c r="P3" s="114" t="s">
        <v>18</v>
      </c>
      <c r="Q3" s="116" t="s">
        <v>19</v>
      </c>
      <c r="R3" s="89"/>
      <c r="S3" s="89"/>
      <c r="T3" s="89"/>
      <c r="U3" s="89"/>
      <c r="V3" s="89"/>
    </row>
    <row r="4" spans="1:821" ht="50.5" customHeight="1" x14ac:dyDescent="0.35">
      <c r="A4" s="126" t="s">
        <v>3</v>
      </c>
      <c r="B4" s="151" t="s">
        <v>4</v>
      </c>
      <c r="C4" s="115"/>
      <c r="D4" s="115" t="s">
        <v>15</v>
      </c>
      <c r="E4" s="115"/>
      <c r="F4" s="67" t="s">
        <v>48</v>
      </c>
      <c r="G4" s="67" t="s">
        <v>87</v>
      </c>
      <c r="H4" s="67" t="s">
        <v>88</v>
      </c>
      <c r="I4" s="67" t="s">
        <v>89</v>
      </c>
      <c r="J4" s="67" t="s">
        <v>1</v>
      </c>
      <c r="K4" s="67" t="s">
        <v>90</v>
      </c>
      <c r="L4" s="115"/>
      <c r="M4" s="115"/>
      <c r="N4" s="115"/>
      <c r="O4" s="115" t="s">
        <v>6</v>
      </c>
      <c r="P4" s="115"/>
      <c r="Q4" s="117"/>
      <c r="R4" s="89"/>
      <c r="S4" s="89"/>
      <c r="T4" s="89"/>
      <c r="U4" s="89"/>
      <c r="V4" s="89"/>
    </row>
    <row r="5" spans="1:821" ht="21" customHeight="1" x14ac:dyDescent="0.35">
      <c r="A5" s="118" t="s">
        <v>95</v>
      </c>
      <c r="B5" s="119"/>
      <c r="C5" s="119"/>
      <c r="D5" s="119"/>
      <c r="E5" s="119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101"/>
      <c r="R5" s="89"/>
      <c r="S5" s="89"/>
      <c r="T5" s="89"/>
      <c r="U5" s="89"/>
      <c r="V5" s="89"/>
    </row>
    <row r="6" spans="1:821" s="39" customFormat="1" ht="14.5" customHeight="1" x14ac:dyDescent="0.3">
      <c r="A6" s="70" t="s">
        <v>2</v>
      </c>
      <c r="B6" s="24" t="s">
        <v>94</v>
      </c>
      <c r="C6" s="147" t="s">
        <v>119</v>
      </c>
      <c r="D6" s="25" t="s">
        <v>14</v>
      </c>
      <c r="E6" s="26" t="s">
        <v>33</v>
      </c>
      <c r="F6" s="27">
        <v>121363.1</v>
      </c>
      <c r="G6" s="27">
        <f>F6*0.3316</f>
        <v>40244.003960000002</v>
      </c>
      <c r="H6" s="27">
        <f>F6+G6</f>
        <v>161607.10396000001</v>
      </c>
      <c r="I6" s="27">
        <f>H6*0.25</f>
        <v>40401.775990000002</v>
      </c>
      <c r="J6" s="28">
        <v>1642</v>
      </c>
      <c r="K6" s="29">
        <f t="shared" ref="K6:K35" si="0">(H6+I6)/J6</f>
        <v>123.02611446406821</v>
      </c>
      <c r="L6" s="26">
        <v>2</v>
      </c>
      <c r="M6" s="30">
        <f>K6*L6</f>
        <v>246.05222892813643</v>
      </c>
      <c r="N6" s="26">
        <v>2</v>
      </c>
      <c r="O6" s="26">
        <v>1</v>
      </c>
      <c r="P6" s="26">
        <f>O6*N6</f>
        <v>2</v>
      </c>
      <c r="Q6" s="102">
        <f>P6*M6</f>
        <v>492.10445785627286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</row>
    <row r="7" spans="1:821" s="39" customFormat="1" ht="24.75" customHeight="1" x14ac:dyDescent="0.3">
      <c r="A7" s="70" t="s">
        <v>31</v>
      </c>
      <c r="B7" s="24" t="s">
        <v>53</v>
      </c>
      <c r="C7" s="148"/>
      <c r="D7" s="25" t="s">
        <v>14</v>
      </c>
      <c r="E7" s="26" t="s">
        <v>84</v>
      </c>
      <c r="F7" s="27">
        <v>120977.04</v>
      </c>
      <c r="G7" s="27">
        <f t="shared" ref="G7:G35" si="1">F7*0.3316</f>
        <v>40115.986464000001</v>
      </c>
      <c r="H7" s="27">
        <f t="shared" ref="H7:H35" si="2">F7+G7</f>
        <v>161093.026464</v>
      </c>
      <c r="I7" s="27">
        <f t="shared" ref="I7:I35" si="3">H7*0.25</f>
        <v>40273.256615999999</v>
      </c>
      <c r="J7" s="28">
        <v>1642</v>
      </c>
      <c r="K7" s="29">
        <f t="shared" si="0"/>
        <v>122.63476436053593</v>
      </c>
      <c r="L7" s="26">
        <v>2</v>
      </c>
      <c r="M7" s="30">
        <f>K7*L7</f>
        <v>245.26952872107185</v>
      </c>
      <c r="N7" s="26">
        <v>2</v>
      </c>
      <c r="O7" s="26">
        <v>1</v>
      </c>
      <c r="P7" s="26">
        <f>O7*N7</f>
        <v>2</v>
      </c>
      <c r="Q7" s="102">
        <f>P7*M7</f>
        <v>490.5390574421437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</row>
    <row r="8" spans="1:821" s="39" customFormat="1" ht="24.75" customHeight="1" x14ac:dyDescent="0.3">
      <c r="A8" s="70" t="s">
        <v>32</v>
      </c>
      <c r="B8" s="24" t="s">
        <v>54</v>
      </c>
      <c r="C8" s="148"/>
      <c r="D8" s="25" t="s">
        <v>14</v>
      </c>
      <c r="E8" s="26" t="s">
        <v>36</v>
      </c>
      <c r="F8" s="27">
        <v>96723.06</v>
      </c>
      <c r="G8" s="27">
        <f t="shared" si="1"/>
        <v>32073.366696000001</v>
      </c>
      <c r="H8" s="27">
        <f t="shared" si="2"/>
        <v>128796.42669599999</v>
      </c>
      <c r="I8" s="27">
        <f t="shared" si="3"/>
        <v>32199.106673999999</v>
      </c>
      <c r="J8" s="28">
        <v>1642</v>
      </c>
      <c r="K8" s="29">
        <f t="shared" si="0"/>
        <v>98.048436887941534</v>
      </c>
      <c r="L8" s="26">
        <v>2</v>
      </c>
      <c r="M8" s="30">
        <f>K8*L8</f>
        <v>196.09687377588307</v>
      </c>
      <c r="N8" s="26">
        <v>2</v>
      </c>
      <c r="O8" s="26">
        <v>1</v>
      </c>
      <c r="P8" s="26">
        <f>O8*N8</f>
        <v>2</v>
      </c>
      <c r="Q8" s="102">
        <f>P8*M8</f>
        <v>392.19374755176614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</row>
    <row r="9" spans="1:821" s="39" customFormat="1" ht="23.5" x14ac:dyDescent="0.3">
      <c r="A9" s="145"/>
      <c r="B9" s="24" t="s">
        <v>55</v>
      </c>
      <c r="C9" s="148"/>
      <c r="D9" s="25" t="s">
        <v>14</v>
      </c>
      <c r="E9" s="25" t="s">
        <v>92</v>
      </c>
      <c r="F9" s="27">
        <v>96723.06</v>
      </c>
      <c r="G9" s="27">
        <f t="shared" si="1"/>
        <v>32073.366696000001</v>
      </c>
      <c r="H9" s="27">
        <f t="shared" si="2"/>
        <v>128796.42669599999</v>
      </c>
      <c r="I9" s="27">
        <f t="shared" si="3"/>
        <v>32199.106673999999</v>
      </c>
      <c r="J9" s="28">
        <v>1642</v>
      </c>
      <c r="K9" s="29">
        <f t="shared" si="0"/>
        <v>98.048436887941534</v>
      </c>
      <c r="L9" s="26">
        <v>2</v>
      </c>
      <c r="M9" s="30">
        <f>K9*L9</f>
        <v>196.09687377588307</v>
      </c>
      <c r="N9" s="26">
        <v>2</v>
      </c>
      <c r="O9" s="26">
        <v>1</v>
      </c>
      <c r="P9" s="26">
        <f>O9*N9</f>
        <v>2</v>
      </c>
      <c r="Q9" s="102">
        <f t="shared" ref="Q9:Q35" si="4">P9*M9</f>
        <v>392.19374755176614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</row>
    <row r="10" spans="1:821" s="39" customFormat="1" ht="24.75" customHeight="1" x14ac:dyDescent="0.3">
      <c r="A10" s="146"/>
      <c r="B10" s="24" t="s">
        <v>56</v>
      </c>
      <c r="C10" s="148"/>
      <c r="D10" s="25" t="s">
        <v>14</v>
      </c>
      <c r="E10" s="26" t="s">
        <v>92</v>
      </c>
      <c r="F10" s="27">
        <v>96723.06</v>
      </c>
      <c r="G10" s="27">
        <f t="shared" si="1"/>
        <v>32073.366696000001</v>
      </c>
      <c r="H10" s="27">
        <f t="shared" si="2"/>
        <v>128796.42669599999</v>
      </c>
      <c r="I10" s="27">
        <f t="shared" si="3"/>
        <v>32199.106673999999</v>
      </c>
      <c r="J10" s="28">
        <v>1642</v>
      </c>
      <c r="K10" s="29">
        <f t="shared" si="0"/>
        <v>98.048436887941534</v>
      </c>
      <c r="L10" s="26">
        <v>2</v>
      </c>
      <c r="M10" s="30">
        <f t="shared" ref="M10:M35" si="5">K10*L10</f>
        <v>196.09687377588307</v>
      </c>
      <c r="N10" s="26">
        <v>2</v>
      </c>
      <c r="O10" s="26">
        <v>1</v>
      </c>
      <c r="P10" s="26">
        <f t="shared" ref="P10:P35" si="6">O10*N10</f>
        <v>2</v>
      </c>
      <c r="Q10" s="102">
        <f t="shared" si="4"/>
        <v>392.19374755176614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</row>
    <row r="11" spans="1:821" s="39" customFormat="1" ht="23.5" x14ac:dyDescent="0.3">
      <c r="A11" s="146"/>
      <c r="B11" s="24" t="s">
        <v>57</v>
      </c>
      <c r="C11" s="148"/>
      <c r="D11" s="25" t="s">
        <v>14</v>
      </c>
      <c r="E11" s="31" t="s">
        <v>92</v>
      </c>
      <c r="F11" s="27">
        <v>96723.06</v>
      </c>
      <c r="G11" s="27">
        <f t="shared" si="1"/>
        <v>32073.366696000001</v>
      </c>
      <c r="H11" s="27">
        <f t="shared" si="2"/>
        <v>128796.42669599999</v>
      </c>
      <c r="I11" s="27">
        <f t="shared" si="3"/>
        <v>32199.106673999999</v>
      </c>
      <c r="J11" s="28">
        <v>1642</v>
      </c>
      <c r="K11" s="29">
        <f t="shared" si="0"/>
        <v>98.048436887941534</v>
      </c>
      <c r="L11" s="26">
        <v>2</v>
      </c>
      <c r="M11" s="30">
        <f t="shared" si="5"/>
        <v>196.09687377588307</v>
      </c>
      <c r="N11" s="26">
        <v>2</v>
      </c>
      <c r="O11" s="25">
        <v>1</v>
      </c>
      <c r="P11" s="26">
        <f t="shared" si="6"/>
        <v>2</v>
      </c>
      <c r="Q11" s="102">
        <f t="shared" si="4"/>
        <v>392.19374755176614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</row>
    <row r="12" spans="1:821" s="39" customFormat="1" ht="24.75" customHeight="1" x14ac:dyDescent="0.3">
      <c r="A12" s="146"/>
      <c r="B12" s="24" t="s">
        <v>58</v>
      </c>
      <c r="C12" s="148"/>
      <c r="D12" s="25" t="s">
        <v>14</v>
      </c>
      <c r="E12" s="31" t="s">
        <v>92</v>
      </c>
      <c r="F12" s="27">
        <v>96723.06</v>
      </c>
      <c r="G12" s="27">
        <f t="shared" si="1"/>
        <v>32073.366696000001</v>
      </c>
      <c r="H12" s="27">
        <f t="shared" si="2"/>
        <v>128796.42669599999</v>
      </c>
      <c r="I12" s="27">
        <f t="shared" si="3"/>
        <v>32199.106673999999</v>
      </c>
      <c r="J12" s="28">
        <v>1642</v>
      </c>
      <c r="K12" s="29">
        <f t="shared" si="0"/>
        <v>98.048436887941534</v>
      </c>
      <c r="L12" s="26">
        <v>2</v>
      </c>
      <c r="M12" s="30">
        <f t="shared" si="5"/>
        <v>196.09687377588307</v>
      </c>
      <c r="N12" s="26">
        <v>2</v>
      </c>
      <c r="O12" s="32">
        <v>1</v>
      </c>
      <c r="P12" s="26">
        <f t="shared" si="6"/>
        <v>2</v>
      </c>
      <c r="Q12" s="102">
        <f t="shared" si="4"/>
        <v>392.19374755176614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</row>
    <row r="13" spans="1:821" s="39" customFormat="1" ht="23.5" x14ac:dyDescent="0.3">
      <c r="A13" s="146"/>
      <c r="B13" s="24" t="s">
        <v>59</v>
      </c>
      <c r="C13" s="148"/>
      <c r="D13" s="25" t="s">
        <v>14</v>
      </c>
      <c r="E13" s="25" t="s">
        <v>92</v>
      </c>
      <c r="F13" s="27">
        <v>96723.06</v>
      </c>
      <c r="G13" s="27">
        <f t="shared" si="1"/>
        <v>32073.366696000001</v>
      </c>
      <c r="H13" s="27">
        <f t="shared" si="2"/>
        <v>128796.42669599999</v>
      </c>
      <c r="I13" s="27">
        <f t="shared" si="3"/>
        <v>32199.106673999999</v>
      </c>
      <c r="J13" s="34">
        <v>1642</v>
      </c>
      <c r="K13" s="37">
        <f t="shared" si="0"/>
        <v>98.048436887941534</v>
      </c>
      <c r="L13" s="25">
        <v>2</v>
      </c>
      <c r="M13" s="30">
        <f t="shared" si="5"/>
        <v>196.09687377588307</v>
      </c>
      <c r="N13" s="25">
        <v>2</v>
      </c>
      <c r="O13" s="32">
        <v>1</v>
      </c>
      <c r="P13" s="26">
        <f t="shared" si="6"/>
        <v>2</v>
      </c>
      <c r="Q13" s="102">
        <f t="shared" si="4"/>
        <v>392.19374755176614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</row>
    <row r="14" spans="1:821" s="39" customFormat="1" ht="23.5" x14ac:dyDescent="0.3">
      <c r="A14" s="146"/>
      <c r="B14" s="24" t="s">
        <v>60</v>
      </c>
      <c r="C14" s="148"/>
      <c r="D14" s="25" t="s">
        <v>14</v>
      </c>
      <c r="E14" s="32" t="s">
        <v>92</v>
      </c>
      <c r="F14" s="27">
        <v>96723.06</v>
      </c>
      <c r="G14" s="27">
        <f t="shared" si="1"/>
        <v>32073.366696000001</v>
      </c>
      <c r="H14" s="27">
        <f t="shared" si="2"/>
        <v>128796.42669599999</v>
      </c>
      <c r="I14" s="27">
        <f t="shared" si="3"/>
        <v>32199.106673999999</v>
      </c>
      <c r="J14" s="28">
        <v>1642</v>
      </c>
      <c r="K14" s="29">
        <f t="shared" si="0"/>
        <v>98.048436887941534</v>
      </c>
      <c r="L14" s="26">
        <v>2</v>
      </c>
      <c r="M14" s="30">
        <f t="shared" si="5"/>
        <v>196.09687377588307</v>
      </c>
      <c r="N14" s="26">
        <v>2</v>
      </c>
      <c r="O14" s="26">
        <v>1</v>
      </c>
      <c r="P14" s="26">
        <f t="shared" si="6"/>
        <v>2</v>
      </c>
      <c r="Q14" s="102">
        <f t="shared" si="4"/>
        <v>392.19374755176614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</row>
    <row r="15" spans="1:821" s="39" customFormat="1" ht="23.5" x14ac:dyDescent="0.3">
      <c r="A15" s="146"/>
      <c r="B15" s="24" t="s">
        <v>61</v>
      </c>
      <c r="C15" s="148"/>
      <c r="D15" s="25" t="s">
        <v>14</v>
      </c>
      <c r="E15" s="32" t="s">
        <v>92</v>
      </c>
      <c r="F15" s="27">
        <v>96723.06</v>
      </c>
      <c r="G15" s="27">
        <f t="shared" si="1"/>
        <v>32073.366696000001</v>
      </c>
      <c r="H15" s="27">
        <f t="shared" si="2"/>
        <v>128796.42669599999</v>
      </c>
      <c r="I15" s="27">
        <f t="shared" si="3"/>
        <v>32199.106673999999</v>
      </c>
      <c r="J15" s="28">
        <v>1642</v>
      </c>
      <c r="K15" s="29">
        <f t="shared" si="0"/>
        <v>98.048436887941534</v>
      </c>
      <c r="L15" s="26">
        <v>2</v>
      </c>
      <c r="M15" s="30">
        <f t="shared" si="5"/>
        <v>196.09687377588307</v>
      </c>
      <c r="N15" s="26">
        <v>2</v>
      </c>
      <c r="O15" s="25">
        <v>1</v>
      </c>
      <c r="P15" s="26">
        <f t="shared" si="6"/>
        <v>2</v>
      </c>
      <c r="Q15" s="102">
        <f t="shared" si="4"/>
        <v>392.19374755176614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</row>
    <row r="16" spans="1:821" s="39" customFormat="1" ht="23.5" x14ac:dyDescent="0.3">
      <c r="A16" s="146"/>
      <c r="B16" s="24" t="s">
        <v>62</v>
      </c>
      <c r="C16" s="148"/>
      <c r="D16" s="25" t="s">
        <v>14</v>
      </c>
      <c r="E16" s="32" t="s">
        <v>92</v>
      </c>
      <c r="F16" s="27">
        <v>96723.06</v>
      </c>
      <c r="G16" s="27">
        <f t="shared" si="1"/>
        <v>32073.366696000001</v>
      </c>
      <c r="H16" s="27">
        <f t="shared" si="2"/>
        <v>128796.42669599999</v>
      </c>
      <c r="I16" s="27">
        <f t="shared" si="3"/>
        <v>32199.106673999999</v>
      </c>
      <c r="J16" s="28">
        <v>1642</v>
      </c>
      <c r="K16" s="29">
        <f t="shared" si="0"/>
        <v>98.048436887941534</v>
      </c>
      <c r="L16" s="26">
        <v>2</v>
      </c>
      <c r="M16" s="30">
        <f t="shared" si="5"/>
        <v>196.09687377588307</v>
      </c>
      <c r="N16" s="26">
        <v>2</v>
      </c>
      <c r="O16" s="25">
        <v>1</v>
      </c>
      <c r="P16" s="26">
        <f t="shared" si="6"/>
        <v>2</v>
      </c>
      <c r="Q16" s="102">
        <f t="shared" si="4"/>
        <v>392.19374755176614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</row>
    <row r="17" spans="1:821" s="39" customFormat="1" ht="23.5" x14ac:dyDescent="0.3">
      <c r="A17" s="146"/>
      <c r="B17" s="24" t="s">
        <v>63</v>
      </c>
      <c r="C17" s="148"/>
      <c r="D17" s="25" t="s">
        <v>14</v>
      </c>
      <c r="E17" s="32" t="s">
        <v>92</v>
      </c>
      <c r="F17" s="27">
        <v>96723.06</v>
      </c>
      <c r="G17" s="27">
        <f t="shared" si="1"/>
        <v>32073.366696000001</v>
      </c>
      <c r="H17" s="27">
        <f t="shared" si="2"/>
        <v>128796.42669599999</v>
      </c>
      <c r="I17" s="27">
        <f t="shared" si="3"/>
        <v>32199.106673999999</v>
      </c>
      <c r="J17" s="28">
        <v>1642</v>
      </c>
      <c r="K17" s="29">
        <f t="shared" si="0"/>
        <v>98.048436887941534</v>
      </c>
      <c r="L17" s="26">
        <v>2</v>
      </c>
      <c r="M17" s="30">
        <f t="shared" si="5"/>
        <v>196.09687377588307</v>
      </c>
      <c r="N17" s="26">
        <v>2</v>
      </c>
      <c r="O17" s="32">
        <v>1</v>
      </c>
      <c r="P17" s="26">
        <f t="shared" si="6"/>
        <v>2</v>
      </c>
      <c r="Q17" s="102">
        <f t="shared" si="4"/>
        <v>392.19374755176614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</row>
    <row r="18" spans="1:821" s="39" customFormat="1" ht="23.5" x14ac:dyDescent="0.3">
      <c r="A18" s="146"/>
      <c r="B18" s="24" t="s">
        <v>64</v>
      </c>
      <c r="C18" s="148"/>
      <c r="D18" s="25" t="s">
        <v>14</v>
      </c>
      <c r="E18" s="32" t="s">
        <v>92</v>
      </c>
      <c r="F18" s="27">
        <v>96723.06</v>
      </c>
      <c r="G18" s="27">
        <f t="shared" si="1"/>
        <v>32073.366696000001</v>
      </c>
      <c r="H18" s="27">
        <f t="shared" si="2"/>
        <v>128796.42669599999</v>
      </c>
      <c r="I18" s="27">
        <f t="shared" si="3"/>
        <v>32199.106673999999</v>
      </c>
      <c r="J18" s="28">
        <v>1642</v>
      </c>
      <c r="K18" s="29">
        <f t="shared" si="0"/>
        <v>98.048436887941534</v>
      </c>
      <c r="L18" s="26">
        <v>2</v>
      </c>
      <c r="M18" s="30">
        <f t="shared" si="5"/>
        <v>196.09687377588307</v>
      </c>
      <c r="N18" s="26">
        <v>2</v>
      </c>
      <c r="O18" s="32">
        <v>1</v>
      </c>
      <c r="P18" s="26">
        <f t="shared" si="6"/>
        <v>2</v>
      </c>
      <c r="Q18" s="102">
        <f t="shared" si="4"/>
        <v>392.19374755176614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</row>
    <row r="19" spans="1:821" s="39" customFormat="1" ht="23.5" x14ac:dyDescent="0.3">
      <c r="A19" s="146"/>
      <c r="B19" s="24" t="s">
        <v>65</v>
      </c>
      <c r="C19" s="148"/>
      <c r="D19" s="25" t="s">
        <v>14</v>
      </c>
      <c r="E19" s="32" t="s">
        <v>92</v>
      </c>
      <c r="F19" s="27">
        <v>96723.06</v>
      </c>
      <c r="G19" s="27">
        <f t="shared" si="1"/>
        <v>32073.366696000001</v>
      </c>
      <c r="H19" s="27">
        <f t="shared" si="2"/>
        <v>128796.42669599999</v>
      </c>
      <c r="I19" s="27">
        <f t="shared" si="3"/>
        <v>32199.106673999999</v>
      </c>
      <c r="J19" s="28">
        <v>1642</v>
      </c>
      <c r="K19" s="29">
        <f t="shared" si="0"/>
        <v>98.048436887941534</v>
      </c>
      <c r="L19" s="26">
        <v>2</v>
      </c>
      <c r="M19" s="30">
        <f t="shared" si="5"/>
        <v>196.09687377588307</v>
      </c>
      <c r="N19" s="26">
        <v>2</v>
      </c>
      <c r="O19" s="32">
        <v>1</v>
      </c>
      <c r="P19" s="26">
        <f t="shared" si="6"/>
        <v>2</v>
      </c>
      <c r="Q19" s="102">
        <f t="shared" si="4"/>
        <v>392.19374755176614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</row>
    <row r="20" spans="1:821" s="39" customFormat="1" ht="23.5" x14ac:dyDescent="0.3">
      <c r="A20" s="146"/>
      <c r="B20" s="24" t="s">
        <v>66</v>
      </c>
      <c r="C20" s="148"/>
      <c r="D20" s="25" t="s">
        <v>14</v>
      </c>
      <c r="E20" s="32" t="s">
        <v>92</v>
      </c>
      <c r="F20" s="27">
        <v>96723.06</v>
      </c>
      <c r="G20" s="27">
        <f t="shared" si="1"/>
        <v>32073.366696000001</v>
      </c>
      <c r="H20" s="27">
        <f t="shared" si="2"/>
        <v>128796.42669599999</v>
      </c>
      <c r="I20" s="27">
        <f t="shared" si="3"/>
        <v>32199.106673999999</v>
      </c>
      <c r="J20" s="28">
        <v>1642</v>
      </c>
      <c r="K20" s="29">
        <f t="shared" si="0"/>
        <v>98.048436887941534</v>
      </c>
      <c r="L20" s="26">
        <v>2</v>
      </c>
      <c r="M20" s="30">
        <f t="shared" si="5"/>
        <v>196.09687377588307</v>
      </c>
      <c r="N20" s="26">
        <v>2</v>
      </c>
      <c r="O20" s="32">
        <v>1</v>
      </c>
      <c r="P20" s="26">
        <f t="shared" si="6"/>
        <v>2</v>
      </c>
      <c r="Q20" s="102">
        <f t="shared" si="4"/>
        <v>392.19374755176614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</row>
    <row r="21" spans="1:821" s="39" customFormat="1" ht="23.5" x14ac:dyDescent="0.3">
      <c r="A21" s="146"/>
      <c r="B21" s="24" t="s">
        <v>67</v>
      </c>
      <c r="C21" s="148"/>
      <c r="D21" s="25" t="s">
        <v>14</v>
      </c>
      <c r="E21" s="32" t="s">
        <v>92</v>
      </c>
      <c r="F21" s="27">
        <v>96723.06</v>
      </c>
      <c r="G21" s="27">
        <f t="shared" si="1"/>
        <v>32073.366696000001</v>
      </c>
      <c r="H21" s="27">
        <f t="shared" si="2"/>
        <v>128796.42669599999</v>
      </c>
      <c r="I21" s="27">
        <f t="shared" si="3"/>
        <v>32199.106673999999</v>
      </c>
      <c r="J21" s="28">
        <v>1642</v>
      </c>
      <c r="K21" s="29">
        <f t="shared" si="0"/>
        <v>98.048436887941534</v>
      </c>
      <c r="L21" s="26">
        <v>2</v>
      </c>
      <c r="M21" s="30">
        <f t="shared" si="5"/>
        <v>196.09687377588307</v>
      </c>
      <c r="N21" s="26">
        <v>2</v>
      </c>
      <c r="O21" s="32">
        <v>1</v>
      </c>
      <c r="P21" s="26">
        <f t="shared" si="6"/>
        <v>2</v>
      </c>
      <c r="Q21" s="102">
        <f t="shared" si="4"/>
        <v>392.19374755176614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</row>
    <row r="22" spans="1:821" s="39" customFormat="1" ht="23.5" x14ac:dyDescent="0.3">
      <c r="A22" s="146"/>
      <c r="B22" s="24" t="s">
        <v>68</v>
      </c>
      <c r="C22" s="148"/>
      <c r="D22" s="25" t="s">
        <v>14</v>
      </c>
      <c r="E22" s="32" t="s">
        <v>92</v>
      </c>
      <c r="F22" s="27">
        <v>96723.06</v>
      </c>
      <c r="G22" s="27">
        <f t="shared" si="1"/>
        <v>32073.366696000001</v>
      </c>
      <c r="H22" s="27">
        <f t="shared" si="2"/>
        <v>128796.42669599999</v>
      </c>
      <c r="I22" s="27">
        <f t="shared" si="3"/>
        <v>32199.106673999999</v>
      </c>
      <c r="J22" s="28">
        <v>1642</v>
      </c>
      <c r="K22" s="29">
        <f t="shared" si="0"/>
        <v>98.048436887941534</v>
      </c>
      <c r="L22" s="26">
        <v>2</v>
      </c>
      <c r="M22" s="30">
        <f t="shared" si="5"/>
        <v>196.09687377588307</v>
      </c>
      <c r="N22" s="26">
        <v>2</v>
      </c>
      <c r="O22" s="32">
        <v>1</v>
      </c>
      <c r="P22" s="26">
        <f t="shared" si="6"/>
        <v>2</v>
      </c>
      <c r="Q22" s="102">
        <f t="shared" si="4"/>
        <v>392.19374755176614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</row>
    <row r="23" spans="1:821" s="39" customFormat="1" ht="23.5" x14ac:dyDescent="0.3">
      <c r="A23" s="146"/>
      <c r="B23" s="24" t="s">
        <v>69</v>
      </c>
      <c r="C23" s="148"/>
      <c r="D23" s="25" t="s">
        <v>14</v>
      </c>
      <c r="E23" s="32" t="s">
        <v>93</v>
      </c>
      <c r="F23" s="27">
        <v>96723.06</v>
      </c>
      <c r="G23" s="27">
        <f t="shared" si="1"/>
        <v>32073.366696000001</v>
      </c>
      <c r="H23" s="27">
        <f t="shared" si="2"/>
        <v>128796.42669599999</v>
      </c>
      <c r="I23" s="27">
        <f t="shared" si="3"/>
        <v>32199.106673999999</v>
      </c>
      <c r="J23" s="28">
        <v>1642</v>
      </c>
      <c r="K23" s="29">
        <f t="shared" si="0"/>
        <v>98.048436887941534</v>
      </c>
      <c r="L23" s="26">
        <v>2</v>
      </c>
      <c r="M23" s="30">
        <f t="shared" si="5"/>
        <v>196.09687377588307</v>
      </c>
      <c r="N23" s="26">
        <v>2</v>
      </c>
      <c r="O23" s="32">
        <v>1</v>
      </c>
      <c r="P23" s="26">
        <f t="shared" si="6"/>
        <v>2</v>
      </c>
      <c r="Q23" s="102">
        <f t="shared" si="4"/>
        <v>392.19374755176614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</row>
    <row r="24" spans="1:821" s="39" customFormat="1" ht="24.75" customHeight="1" x14ac:dyDescent="0.3">
      <c r="A24" s="146"/>
      <c r="B24" s="24" t="s">
        <v>70</v>
      </c>
      <c r="C24" s="148"/>
      <c r="D24" s="25" t="s">
        <v>14</v>
      </c>
      <c r="E24" s="32" t="s">
        <v>34</v>
      </c>
      <c r="F24" s="27">
        <v>96723.06</v>
      </c>
      <c r="G24" s="27">
        <f t="shared" si="1"/>
        <v>32073.366696000001</v>
      </c>
      <c r="H24" s="27">
        <f t="shared" si="2"/>
        <v>128796.42669599999</v>
      </c>
      <c r="I24" s="27">
        <f t="shared" si="3"/>
        <v>32199.106673999999</v>
      </c>
      <c r="J24" s="28">
        <v>1642</v>
      </c>
      <c r="K24" s="29">
        <f t="shared" si="0"/>
        <v>98.048436887941534</v>
      </c>
      <c r="L24" s="26">
        <v>2</v>
      </c>
      <c r="M24" s="30">
        <f t="shared" si="5"/>
        <v>196.09687377588307</v>
      </c>
      <c r="N24" s="26">
        <v>2</v>
      </c>
      <c r="O24" s="32">
        <v>1</v>
      </c>
      <c r="P24" s="26">
        <f t="shared" si="6"/>
        <v>2</v>
      </c>
      <c r="Q24" s="102">
        <f t="shared" si="4"/>
        <v>392.19374755176614</v>
      </c>
      <c r="R24" s="90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</row>
    <row r="25" spans="1:821" s="39" customFormat="1" ht="24.75" customHeight="1" x14ac:dyDescent="0.3">
      <c r="A25" s="146"/>
      <c r="B25" s="24" t="s">
        <v>71</v>
      </c>
      <c r="C25" s="148"/>
      <c r="D25" s="25" t="s">
        <v>14</v>
      </c>
      <c r="E25" s="32" t="s">
        <v>34</v>
      </c>
      <c r="F25" s="27">
        <v>96723.06</v>
      </c>
      <c r="G25" s="27">
        <f t="shared" si="1"/>
        <v>32073.366696000001</v>
      </c>
      <c r="H25" s="27">
        <f t="shared" si="2"/>
        <v>128796.42669599999</v>
      </c>
      <c r="I25" s="27">
        <f t="shared" si="3"/>
        <v>32199.106673999999</v>
      </c>
      <c r="J25" s="28">
        <v>1642</v>
      </c>
      <c r="K25" s="29">
        <f t="shared" si="0"/>
        <v>98.048436887941534</v>
      </c>
      <c r="L25" s="26">
        <v>2</v>
      </c>
      <c r="M25" s="30">
        <f t="shared" si="5"/>
        <v>196.09687377588307</v>
      </c>
      <c r="N25" s="26">
        <v>2</v>
      </c>
      <c r="O25" s="32">
        <v>1</v>
      </c>
      <c r="P25" s="26">
        <f t="shared" si="6"/>
        <v>2</v>
      </c>
      <c r="Q25" s="102">
        <f t="shared" si="4"/>
        <v>392.19374755176614</v>
      </c>
      <c r="R25" s="90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</row>
    <row r="26" spans="1:821" s="39" customFormat="1" ht="24.75" customHeight="1" x14ac:dyDescent="0.3">
      <c r="A26" s="146"/>
      <c r="B26" s="24" t="s">
        <v>72</v>
      </c>
      <c r="C26" s="148"/>
      <c r="D26" s="25" t="s">
        <v>14</v>
      </c>
      <c r="E26" s="32" t="s">
        <v>34</v>
      </c>
      <c r="F26" s="27">
        <v>92709.88</v>
      </c>
      <c r="G26" s="27">
        <f t="shared" si="1"/>
        <v>30742.596208000003</v>
      </c>
      <c r="H26" s="27">
        <f t="shared" si="2"/>
        <v>123452.47620800001</v>
      </c>
      <c r="I26" s="27">
        <f t="shared" si="3"/>
        <v>30863.119052000002</v>
      </c>
      <c r="J26" s="28">
        <v>1642</v>
      </c>
      <c r="K26" s="29">
        <f t="shared" si="0"/>
        <v>93.980265079171744</v>
      </c>
      <c r="L26" s="26">
        <v>2</v>
      </c>
      <c r="M26" s="30">
        <f t="shared" si="5"/>
        <v>187.96053015834349</v>
      </c>
      <c r="N26" s="26">
        <v>2</v>
      </c>
      <c r="O26" s="32">
        <v>1</v>
      </c>
      <c r="P26" s="26">
        <f t="shared" si="6"/>
        <v>2</v>
      </c>
      <c r="Q26" s="102">
        <f t="shared" si="4"/>
        <v>375.92106031668698</v>
      </c>
      <c r="R26" s="90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</row>
    <row r="27" spans="1:821" s="39" customFormat="1" ht="24.75" customHeight="1" x14ac:dyDescent="0.3">
      <c r="A27" s="146"/>
      <c r="B27" s="24" t="s">
        <v>73</v>
      </c>
      <c r="C27" s="148"/>
      <c r="D27" s="25" t="s">
        <v>14</v>
      </c>
      <c r="E27" s="32" t="s">
        <v>34</v>
      </c>
      <c r="F27" s="27">
        <v>92709.88</v>
      </c>
      <c r="G27" s="27">
        <f t="shared" si="1"/>
        <v>30742.596208000003</v>
      </c>
      <c r="H27" s="27">
        <f t="shared" si="2"/>
        <v>123452.47620800001</v>
      </c>
      <c r="I27" s="27">
        <f t="shared" si="3"/>
        <v>30863.119052000002</v>
      </c>
      <c r="J27" s="28">
        <v>1642</v>
      </c>
      <c r="K27" s="29">
        <f t="shared" si="0"/>
        <v>93.980265079171744</v>
      </c>
      <c r="L27" s="26">
        <v>2</v>
      </c>
      <c r="M27" s="30">
        <f t="shared" si="5"/>
        <v>187.96053015834349</v>
      </c>
      <c r="N27" s="26">
        <v>2</v>
      </c>
      <c r="O27" s="32">
        <v>1</v>
      </c>
      <c r="P27" s="26">
        <f t="shared" si="6"/>
        <v>2</v>
      </c>
      <c r="Q27" s="102">
        <f t="shared" si="4"/>
        <v>375.92106031668698</v>
      </c>
      <c r="R27" s="90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</row>
    <row r="28" spans="1:821" s="39" customFormat="1" ht="24.75" customHeight="1" x14ac:dyDescent="0.3">
      <c r="A28" s="146"/>
      <c r="B28" s="24" t="s">
        <v>74</v>
      </c>
      <c r="C28" s="148"/>
      <c r="D28" s="25" t="s">
        <v>14</v>
      </c>
      <c r="E28" s="32" t="s">
        <v>34</v>
      </c>
      <c r="F28" s="27">
        <v>92709.88</v>
      </c>
      <c r="G28" s="27">
        <f t="shared" si="1"/>
        <v>30742.596208000003</v>
      </c>
      <c r="H28" s="27">
        <f t="shared" si="2"/>
        <v>123452.47620800001</v>
      </c>
      <c r="I28" s="27">
        <f t="shared" si="3"/>
        <v>30863.119052000002</v>
      </c>
      <c r="J28" s="28">
        <v>1642</v>
      </c>
      <c r="K28" s="29">
        <f t="shared" si="0"/>
        <v>93.980265079171744</v>
      </c>
      <c r="L28" s="26">
        <v>2</v>
      </c>
      <c r="M28" s="30">
        <f t="shared" si="5"/>
        <v>187.96053015834349</v>
      </c>
      <c r="N28" s="26">
        <v>2</v>
      </c>
      <c r="O28" s="32">
        <v>1</v>
      </c>
      <c r="P28" s="26">
        <f t="shared" si="6"/>
        <v>2</v>
      </c>
      <c r="Q28" s="102">
        <f t="shared" si="4"/>
        <v>375.92106031668698</v>
      </c>
      <c r="R28" s="90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</row>
    <row r="29" spans="1:821" s="39" customFormat="1" ht="24.75" customHeight="1" x14ac:dyDescent="0.3">
      <c r="A29" s="146"/>
      <c r="B29" s="24" t="s">
        <v>75</v>
      </c>
      <c r="C29" s="148"/>
      <c r="D29" s="25" t="s">
        <v>14</v>
      </c>
      <c r="E29" s="32" t="s">
        <v>34</v>
      </c>
      <c r="F29" s="27">
        <v>92709.88</v>
      </c>
      <c r="G29" s="27">
        <f t="shared" si="1"/>
        <v>30742.596208000003</v>
      </c>
      <c r="H29" s="27">
        <f t="shared" si="2"/>
        <v>123452.47620800001</v>
      </c>
      <c r="I29" s="27">
        <f t="shared" si="3"/>
        <v>30863.119052000002</v>
      </c>
      <c r="J29" s="28">
        <v>1642</v>
      </c>
      <c r="K29" s="29">
        <f t="shared" si="0"/>
        <v>93.980265079171744</v>
      </c>
      <c r="L29" s="26">
        <v>2</v>
      </c>
      <c r="M29" s="30">
        <f t="shared" si="5"/>
        <v>187.96053015834349</v>
      </c>
      <c r="N29" s="26">
        <v>2</v>
      </c>
      <c r="O29" s="32">
        <v>1</v>
      </c>
      <c r="P29" s="26">
        <f t="shared" si="6"/>
        <v>2</v>
      </c>
      <c r="Q29" s="102">
        <f t="shared" si="4"/>
        <v>375.92106031668698</v>
      </c>
      <c r="R29" s="90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</row>
    <row r="30" spans="1:821" s="39" customFormat="1" ht="24.75" customHeight="1" x14ac:dyDescent="0.3">
      <c r="A30" s="146"/>
      <c r="B30" s="24" t="s">
        <v>77</v>
      </c>
      <c r="C30" s="148"/>
      <c r="D30" s="25" t="s">
        <v>14</v>
      </c>
      <c r="E30" s="32" t="s">
        <v>34</v>
      </c>
      <c r="F30" s="27">
        <v>92709.88</v>
      </c>
      <c r="G30" s="27">
        <f t="shared" si="1"/>
        <v>30742.596208000003</v>
      </c>
      <c r="H30" s="27">
        <f t="shared" si="2"/>
        <v>123452.47620800001</v>
      </c>
      <c r="I30" s="27">
        <f t="shared" si="3"/>
        <v>30863.119052000002</v>
      </c>
      <c r="J30" s="28">
        <v>1642</v>
      </c>
      <c r="K30" s="29">
        <f t="shared" si="0"/>
        <v>93.980265079171744</v>
      </c>
      <c r="L30" s="26">
        <v>2</v>
      </c>
      <c r="M30" s="30">
        <f t="shared" si="5"/>
        <v>187.96053015834349</v>
      </c>
      <c r="N30" s="26">
        <v>2</v>
      </c>
      <c r="O30" s="32">
        <v>1</v>
      </c>
      <c r="P30" s="26">
        <f t="shared" si="6"/>
        <v>2</v>
      </c>
      <c r="Q30" s="102">
        <f t="shared" si="4"/>
        <v>375.92106031668698</v>
      </c>
      <c r="R30" s="90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</row>
    <row r="31" spans="1:821" s="39" customFormat="1" ht="24.75" customHeight="1" x14ac:dyDescent="0.3">
      <c r="A31" s="146"/>
      <c r="B31" s="24" t="s">
        <v>76</v>
      </c>
      <c r="C31" s="148"/>
      <c r="D31" s="25" t="s">
        <v>14</v>
      </c>
      <c r="E31" s="32" t="s">
        <v>34</v>
      </c>
      <c r="F31" s="27">
        <v>92709.88</v>
      </c>
      <c r="G31" s="27">
        <f t="shared" si="1"/>
        <v>30742.596208000003</v>
      </c>
      <c r="H31" s="27">
        <f t="shared" si="2"/>
        <v>123452.47620800001</v>
      </c>
      <c r="I31" s="27">
        <f t="shared" si="3"/>
        <v>30863.119052000002</v>
      </c>
      <c r="J31" s="28">
        <v>1642</v>
      </c>
      <c r="K31" s="29">
        <f t="shared" si="0"/>
        <v>93.980265079171744</v>
      </c>
      <c r="L31" s="26">
        <v>2</v>
      </c>
      <c r="M31" s="30">
        <f t="shared" si="5"/>
        <v>187.96053015834349</v>
      </c>
      <c r="N31" s="26">
        <v>2</v>
      </c>
      <c r="O31" s="32">
        <v>1</v>
      </c>
      <c r="P31" s="26">
        <f t="shared" si="6"/>
        <v>2</v>
      </c>
      <c r="Q31" s="102">
        <f t="shared" si="4"/>
        <v>375.92106031668698</v>
      </c>
      <c r="R31" s="90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</row>
    <row r="32" spans="1:821" s="39" customFormat="1" ht="24.75" customHeight="1" x14ac:dyDescent="0.3">
      <c r="A32" s="146"/>
      <c r="B32" s="24" t="s">
        <v>78</v>
      </c>
      <c r="C32" s="148"/>
      <c r="D32" s="25" t="s">
        <v>14</v>
      </c>
      <c r="E32" s="32" t="s">
        <v>34</v>
      </c>
      <c r="F32" s="27">
        <v>92709.88</v>
      </c>
      <c r="G32" s="27">
        <f t="shared" si="1"/>
        <v>30742.596208000003</v>
      </c>
      <c r="H32" s="27">
        <f t="shared" si="2"/>
        <v>123452.47620800001</v>
      </c>
      <c r="I32" s="27">
        <f t="shared" si="3"/>
        <v>30863.119052000002</v>
      </c>
      <c r="J32" s="28">
        <v>1642</v>
      </c>
      <c r="K32" s="29">
        <f t="shared" si="0"/>
        <v>93.980265079171744</v>
      </c>
      <c r="L32" s="26">
        <v>2</v>
      </c>
      <c r="M32" s="30">
        <f t="shared" si="5"/>
        <v>187.96053015834349</v>
      </c>
      <c r="N32" s="26">
        <v>2</v>
      </c>
      <c r="O32" s="32">
        <v>1</v>
      </c>
      <c r="P32" s="26">
        <f t="shared" si="6"/>
        <v>2</v>
      </c>
      <c r="Q32" s="102">
        <f t="shared" si="4"/>
        <v>375.92106031668698</v>
      </c>
      <c r="R32" s="90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</row>
    <row r="33" spans="1:821" s="39" customFormat="1" ht="24.75" customHeight="1" x14ac:dyDescent="0.3">
      <c r="A33" s="146"/>
      <c r="B33" s="24" t="s">
        <v>79</v>
      </c>
      <c r="C33" s="148"/>
      <c r="D33" s="25" t="s">
        <v>14</v>
      </c>
      <c r="E33" s="32" t="s">
        <v>34</v>
      </c>
      <c r="F33" s="27">
        <v>92709.88</v>
      </c>
      <c r="G33" s="27">
        <f t="shared" si="1"/>
        <v>30742.596208000003</v>
      </c>
      <c r="H33" s="27">
        <f t="shared" si="2"/>
        <v>123452.47620800001</v>
      </c>
      <c r="I33" s="27">
        <f t="shared" si="3"/>
        <v>30863.119052000002</v>
      </c>
      <c r="J33" s="28">
        <v>1642</v>
      </c>
      <c r="K33" s="29">
        <f t="shared" si="0"/>
        <v>93.980265079171744</v>
      </c>
      <c r="L33" s="26">
        <v>2</v>
      </c>
      <c r="M33" s="30">
        <f t="shared" si="5"/>
        <v>187.96053015834349</v>
      </c>
      <c r="N33" s="26">
        <v>2</v>
      </c>
      <c r="O33" s="32">
        <v>1</v>
      </c>
      <c r="P33" s="26">
        <f t="shared" si="6"/>
        <v>2</v>
      </c>
      <c r="Q33" s="102">
        <f t="shared" si="4"/>
        <v>375.92106031668698</v>
      </c>
      <c r="R33" s="90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</row>
    <row r="34" spans="1:821" s="39" customFormat="1" ht="24.75" customHeight="1" x14ac:dyDescent="0.3">
      <c r="A34" s="146"/>
      <c r="B34" s="24" t="s">
        <v>80</v>
      </c>
      <c r="C34" s="148"/>
      <c r="D34" s="25" t="s">
        <v>14</v>
      </c>
      <c r="E34" s="32" t="s">
        <v>34</v>
      </c>
      <c r="F34" s="27">
        <v>92709.88</v>
      </c>
      <c r="G34" s="27">
        <f t="shared" si="1"/>
        <v>30742.596208000003</v>
      </c>
      <c r="H34" s="27">
        <f t="shared" si="2"/>
        <v>123452.47620800001</v>
      </c>
      <c r="I34" s="27">
        <f t="shared" si="3"/>
        <v>30863.119052000002</v>
      </c>
      <c r="J34" s="28">
        <v>1642</v>
      </c>
      <c r="K34" s="29">
        <f t="shared" si="0"/>
        <v>93.980265079171744</v>
      </c>
      <c r="L34" s="26">
        <v>2</v>
      </c>
      <c r="M34" s="30">
        <f t="shared" si="5"/>
        <v>187.96053015834349</v>
      </c>
      <c r="N34" s="26">
        <v>2</v>
      </c>
      <c r="O34" s="32">
        <v>1</v>
      </c>
      <c r="P34" s="26">
        <f t="shared" si="6"/>
        <v>2</v>
      </c>
      <c r="Q34" s="102">
        <f t="shared" si="4"/>
        <v>375.92106031668698</v>
      </c>
      <c r="R34" s="90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</row>
    <row r="35" spans="1:821" s="39" customFormat="1" ht="24.75" customHeight="1" x14ac:dyDescent="0.3">
      <c r="A35" s="103"/>
      <c r="B35" s="24" t="s">
        <v>139</v>
      </c>
      <c r="C35" s="148"/>
      <c r="D35" s="25" t="s">
        <v>14</v>
      </c>
      <c r="E35" s="32" t="s">
        <v>34</v>
      </c>
      <c r="F35" s="27">
        <v>92709.88</v>
      </c>
      <c r="G35" s="27">
        <f t="shared" si="1"/>
        <v>30742.596208000003</v>
      </c>
      <c r="H35" s="27">
        <f t="shared" si="2"/>
        <v>123452.47620800001</v>
      </c>
      <c r="I35" s="27">
        <f t="shared" si="3"/>
        <v>30863.119052000002</v>
      </c>
      <c r="J35" s="28">
        <v>1642</v>
      </c>
      <c r="K35" s="29">
        <f t="shared" si="0"/>
        <v>93.980265079171744</v>
      </c>
      <c r="L35" s="26">
        <v>2</v>
      </c>
      <c r="M35" s="30">
        <f t="shared" si="5"/>
        <v>187.96053015834349</v>
      </c>
      <c r="N35" s="26">
        <v>2</v>
      </c>
      <c r="O35" s="32">
        <v>1</v>
      </c>
      <c r="P35" s="26">
        <f t="shared" si="6"/>
        <v>2</v>
      </c>
      <c r="Q35" s="102">
        <f t="shared" si="4"/>
        <v>375.92106031668698</v>
      </c>
      <c r="R35" s="90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</row>
    <row r="36" spans="1:821" s="39" customFormat="1" ht="24.75" customHeight="1" x14ac:dyDescent="0.3">
      <c r="A36" s="103"/>
      <c r="B36" s="24" t="s">
        <v>140</v>
      </c>
      <c r="C36" s="148"/>
      <c r="D36" s="25" t="s">
        <v>14</v>
      </c>
      <c r="E36" s="32" t="s">
        <v>34</v>
      </c>
      <c r="F36" s="27">
        <v>92709.88</v>
      </c>
      <c r="G36" s="27">
        <f t="shared" ref="G36" si="7">F36*0.3316</f>
        <v>30742.596208000003</v>
      </c>
      <c r="H36" s="27">
        <f t="shared" ref="H36" si="8">F36+G36</f>
        <v>123452.47620800001</v>
      </c>
      <c r="I36" s="27">
        <f t="shared" ref="I36" si="9">H36*0.25</f>
        <v>30863.119052000002</v>
      </c>
      <c r="J36" s="28">
        <v>1642</v>
      </c>
      <c r="K36" s="29">
        <f t="shared" ref="K36" si="10">(H36+I36)/J36</f>
        <v>93.980265079171744</v>
      </c>
      <c r="L36" s="26">
        <v>2</v>
      </c>
      <c r="M36" s="30">
        <f t="shared" ref="M36" si="11">K36*L36</f>
        <v>187.96053015834349</v>
      </c>
      <c r="N36" s="26">
        <v>2</v>
      </c>
      <c r="O36" s="32">
        <v>1</v>
      </c>
      <c r="P36" s="26">
        <f t="shared" ref="P36" si="12">O36*N36</f>
        <v>2</v>
      </c>
      <c r="Q36" s="102">
        <f t="shared" ref="Q36" si="13">P36*M36</f>
        <v>375.92106031668698</v>
      </c>
      <c r="R36" s="90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</row>
    <row r="37" spans="1:821" s="39" customFormat="1" ht="24.75" customHeight="1" x14ac:dyDescent="0.3">
      <c r="A37" s="113"/>
      <c r="B37" s="24" t="s">
        <v>159</v>
      </c>
      <c r="C37" s="148"/>
      <c r="D37" s="25" t="s">
        <v>14</v>
      </c>
      <c r="E37" s="32" t="s">
        <v>34</v>
      </c>
      <c r="F37" s="27">
        <v>92709.88</v>
      </c>
      <c r="G37" s="27">
        <f t="shared" ref="G37" si="14">F37*0.3316</f>
        <v>30742.596208000003</v>
      </c>
      <c r="H37" s="27">
        <f t="shared" ref="H37" si="15">F37+G37</f>
        <v>123452.47620800001</v>
      </c>
      <c r="I37" s="27">
        <f t="shared" ref="I37" si="16">H37*0.25</f>
        <v>30863.119052000002</v>
      </c>
      <c r="J37" s="28">
        <v>1642</v>
      </c>
      <c r="K37" s="29">
        <f t="shared" ref="K37" si="17">(H37+I37)/J37</f>
        <v>93.980265079171744</v>
      </c>
      <c r="L37" s="26">
        <v>2</v>
      </c>
      <c r="M37" s="30">
        <f t="shared" ref="M37" si="18">K37*L37</f>
        <v>187.96053015834349</v>
      </c>
      <c r="N37" s="26">
        <v>2</v>
      </c>
      <c r="O37" s="32">
        <v>1</v>
      </c>
      <c r="P37" s="26">
        <f t="shared" ref="P37" si="19">O37*N37</f>
        <v>2</v>
      </c>
      <c r="Q37" s="102">
        <f t="shared" ref="Q37" si="20">P37*M37</f>
        <v>375.92106031668698</v>
      </c>
      <c r="R37" s="90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</row>
    <row r="38" spans="1:821" s="39" customFormat="1" ht="35" x14ac:dyDescent="0.3">
      <c r="A38" s="104" t="s">
        <v>5</v>
      </c>
      <c r="B38" s="24" t="s">
        <v>81</v>
      </c>
      <c r="C38" s="149"/>
      <c r="D38" s="25" t="s">
        <v>14</v>
      </c>
      <c r="E38" s="32" t="s">
        <v>85</v>
      </c>
      <c r="F38" s="27">
        <v>63767.519999999997</v>
      </c>
      <c r="G38" s="27">
        <f t="shared" ref="G38" si="21">F38*0.3316</f>
        <v>21145.309632</v>
      </c>
      <c r="H38" s="27">
        <f t="shared" ref="H38" si="22">F38+G38</f>
        <v>84912.829631999994</v>
      </c>
      <c r="I38" s="27">
        <f t="shared" ref="I38" si="23">H38*0.25</f>
        <v>21228.207407999998</v>
      </c>
      <c r="J38" s="28">
        <v>1642</v>
      </c>
      <c r="K38" s="29">
        <f t="shared" ref="K38" si="24">(H38+I38)/J38</f>
        <v>64.641313666260658</v>
      </c>
      <c r="L38" s="26">
        <v>2</v>
      </c>
      <c r="M38" s="30">
        <f t="shared" ref="M38" si="25">K38*L38</f>
        <v>129.28262733252132</v>
      </c>
      <c r="N38" s="26">
        <v>2</v>
      </c>
      <c r="O38" s="32">
        <v>1</v>
      </c>
      <c r="P38" s="26">
        <f t="shared" ref="P38" si="26">O38*N38</f>
        <v>2</v>
      </c>
      <c r="Q38" s="102">
        <f t="shared" ref="Q38" si="27">P38*M38</f>
        <v>258.56525466504263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</row>
    <row r="39" spans="1:821" s="39" customFormat="1" ht="14" customHeight="1" thickBot="1" x14ac:dyDescent="0.35">
      <c r="A39" s="137" t="s">
        <v>37</v>
      </c>
      <c r="B39" s="138"/>
      <c r="C39" s="105"/>
      <c r="D39" s="105"/>
      <c r="E39" s="73"/>
      <c r="F39" s="74"/>
      <c r="G39" s="106"/>
      <c r="H39" s="106"/>
      <c r="I39" s="106"/>
      <c r="J39" s="74"/>
      <c r="K39" s="74"/>
      <c r="L39" s="73"/>
      <c r="M39" s="73"/>
      <c r="N39" s="73"/>
      <c r="O39" s="107">
        <f>SUM(O6:O38)</f>
        <v>33</v>
      </c>
      <c r="P39" s="75"/>
      <c r="Q39" s="108">
        <f>SUM(Q6:Q38)</f>
        <v>12811.748949695491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</row>
    <row r="40" spans="1:821" s="3" customFormat="1" ht="36.5" customHeight="1" thickBot="1" x14ac:dyDescent="0.35">
      <c r="A40" s="109"/>
      <c r="B40" s="94"/>
      <c r="C40" s="94"/>
      <c r="D40" s="94"/>
      <c r="E40" s="110"/>
      <c r="F40" s="94"/>
      <c r="G40" s="94"/>
      <c r="H40" s="94"/>
      <c r="I40" s="94"/>
      <c r="J40" s="95"/>
      <c r="K40" s="95"/>
      <c r="L40" s="95"/>
      <c r="M40" s="94"/>
      <c r="N40" s="94"/>
      <c r="O40" s="95"/>
      <c r="P40" s="96"/>
      <c r="Q40" s="111"/>
    </row>
    <row r="41" spans="1:821" s="18" customFormat="1" ht="17" customHeight="1" x14ac:dyDescent="0.3">
      <c r="A41" s="125" t="s">
        <v>3</v>
      </c>
      <c r="B41" s="124" t="s">
        <v>4</v>
      </c>
      <c r="C41" s="124" t="s">
        <v>16</v>
      </c>
      <c r="D41" s="114" t="s">
        <v>13</v>
      </c>
      <c r="E41" s="124" t="s">
        <v>0</v>
      </c>
      <c r="F41" s="124" t="s">
        <v>7</v>
      </c>
      <c r="G41" s="124"/>
      <c r="H41" s="124"/>
      <c r="I41" s="124"/>
      <c r="J41" s="124"/>
      <c r="K41" s="124"/>
      <c r="L41" s="114" t="s">
        <v>21</v>
      </c>
      <c r="M41" s="114" t="s">
        <v>8</v>
      </c>
      <c r="N41" s="114" t="s">
        <v>20</v>
      </c>
      <c r="O41" s="114" t="s">
        <v>17</v>
      </c>
      <c r="P41" s="114" t="s">
        <v>18</v>
      </c>
      <c r="Q41" s="116" t="s">
        <v>19</v>
      </c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  <c r="IW41" s="91"/>
      <c r="IX41" s="91"/>
      <c r="IY41" s="91"/>
      <c r="IZ41" s="91"/>
      <c r="JA41" s="91"/>
      <c r="JB41" s="91"/>
      <c r="JC41" s="91"/>
      <c r="JD41" s="91"/>
      <c r="JE41" s="91"/>
      <c r="JF41" s="91"/>
      <c r="JG41" s="91"/>
      <c r="JH41" s="91"/>
      <c r="JI41" s="91"/>
      <c r="JJ41" s="91"/>
      <c r="JK41" s="91"/>
      <c r="JL41" s="91"/>
      <c r="JM41" s="91"/>
      <c r="JN41" s="91"/>
      <c r="JO41" s="91"/>
      <c r="JP41" s="91"/>
      <c r="JQ41" s="91"/>
      <c r="JR41" s="91"/>
      <c r="JS41" s="91"/>
      <c r="JT41" s="91"/>
      <c r="JU41" s="91"/>
      <c r="JV41" s="91"/>
      <c r="JW41" s="91"/>
      <c r="JX41" s="91"/>
      <c r="JY41" s="91"/>
      <c r="JZ41" s="91"/>
      <c r="KA41" s="91"/>
      <c r="KB41" s="91"/>
      <c r="KC41" s="91"/>
      <c r="KD41" s="91"/>
      <c r="KE41" s="91"/>
      <c r="KF41" s="91"/>
      <c r="KG41" s="91"/>
      <c r="KH41" s="91"/>
      <c r="KI41" s="91"/>
      <c r="KJ41" s="91"/>
      <c r="KK41" s="91"/>
      <c r="KL41" s="91"/>
      <c r="KM41" s="91"/>
      <c r="KN41" s="91"/>
      <c r="KO41" s="91"/>
      <c r="KP41" s="91"/>
      <c r="KQ41" s="91"/>
      <c r="KR41" s="91"/>
      <c r="KS41" s="91"/>
      <c r="KT41" s="91"/>
      <c r="KU41" s="91"/>
      <c r="KV41" s="91"/>
      <c r="KW41" s="91"/>
      <c r="KX41" s="91"/>
      <c r="KY41" s="91"/>
      <c r="KZ41" s="91"/>
      <c r="LA41" s="91"/>
      <c r="LB41" s="91"/>
      <c r="LC41" s="91"/>
      <c r="LD41" s="91"/>
      <c r="LE41" s="91"/>
      <c r="LF41" s="91"/>
      <c r="LG41" s="91"/>
      <c r="LH41" s="91"/>
      <c r="LI41" s="91"/>
      <c r="LJ41" s="91"/>
      <c r="LK41" s="91"/>
      <c r="LL41" s="91"/>
      <c r="LM41" s="91"/>
      <c r="LN41" s="91"/>
      <c r="LO41" s="91"/>
      <c r="LP41" s="91"/>
      <c r="LQ41" s="91"/>
      <c r="LR41" s="91"/>
      <c r="LS41" s="91"/>
      <c r="LT41" s="91"/>
      <c r="LU41" s="91"/>
      <c r="LV41" s="91"/>
      <c r="LW41" s="91"/>
      <c r="LX41" s="91"/>
      <c r="LY41" s="91"/>
      <c r="LZ41" s="91"/>
      <c r="MA41" s="91"/>
      <c r="MB41" s="91"/>
      <c r="MC41" s="91"/>
      <c r="MD41" s="91"/>
      <c r="ME41" s="91"/>
      <c r="MF41" s="91"/>
      <c r="MG41" s="91"/>
      <c r="MH41" s="91"/>
      <c r="MI41" s="91"/>
      <c r="MJ41" s="91"/>
      <c r="MK41" s="91"/>
      <c r="ML41" s="91"/>
      <c r="MM41" s="91"/>
      <c r="MN41" s="91"/>
      <c r="MO41" s="91"/>
      <c r="MP41" s="91"/>
      <c r="MQ41" s="91"/>
      <c r="MR41" s="91"/>
      <c r="MS41" s="91"/>
      <c r="MT41" s="91"/>
      <c r="MU41" s="91"/>
      <c r="MV41" s="91"/>
      <c r="MW41" s="91"/>
      <c r="MX41" s="91"/>
      <c r="MY41" s="91"/>
      <c r="MZ41" s="91"/>
      <c r="NA41" s="91"/>
      <c r="NB41" s="91"/>
      <c r="NC41" s="91"/>
      <c r="ND41" s="91"/>
      <c r="NE41" s="91"/>
      <c r="NF41" s="91"/>
      <c r="NG41" s="91"/>
      <c r="NH41" s="91"/>
      <c r="NI41" s="91"/>
      <c r="NJ41" s="91"/>
      <c r="NK41" s="91"/>
      <c r="NL41" s="91"/>
      <c r="NM41" s="91"/>
      <c r="NN41" s="91"/>
      <c r="NO41" s="91"/>
      <c r="NP41" s="91"/>
      <c r="NQ41" s="91"/>
      <c r="NR41" s="91"/>
      <c r="NS41" s="91"/>
      <c r="NT41" s="91"/>
      <c r="NU41" s="91"/>
      <c r="NV41" s="91"/>
      <c r="NW41" s="91"/>
      <c r="NX41" s="91"/>
      <c r="NY41" s="91"/>
      <c r="NZ41" s="91"/>
      <c r="OA41" s="91"/>
      <c r="OB41" s="91"/>
      <c r="OC41" s="91"/>
      <c r="OD41" s="91"/>
      <c r="OE41" s="91"/>
      <c r="OF41" s="91"/>
      <c r="OG41" s="91"/>
      <c r="OH41" s="91"/>
      <c r="OI41" s="91"/>
      <c r="OJ41" s="91"/>
      <c r="OK41" s="91"/>
      <c r="OL41" s="91"/>
      <c r="OM41" s="91"/>
      <c r="ON41" s="91"/>
      <c r="OO41" s="91"/>
      <c r="OP41" s="91"/>
      <c r="OQ41" s="91"/>
      <c r="OR41" s="91"/>
      <c r="OS41" s="91"/>
      <c r="OT41" s="91"/>
      <c r="OU41" s="91"/>
      <c r="OV41" s="91"/>
      <c r="OW41" s="91"/>
      <c r="OX41" s="91"/>
      <c r="OY41" s="91"/>
      <c r="OZ41" s="91"/>
      <c r="PA41" s="91"/>
      <c r="PB41" s="91"/>
      <c r="PC41" s="91"/>
      <c r="PD41" s="91"/>
      <c r="PE41" s="91"/>
      <c r="PF41" s="91"/>
      <c r="PG41" s="91"/>
      <c r="PH41" s="91"/>
      <c r="PI41" s="91"/>
      <c r="PJ41" s="91"/>
      <c r="PK41" s="91"/>
      <c r="PL41" s="91"/>
      <c r="PM41" s="91"/>
      <c r="PN41" s="91"/>
      <c r="PO41" s="91"/>
      <c r="PP41" s="91"/>
      <c r="PQ41" s="91"/>
      <c r="PR41" s="91"/>
      <c r="PS41" s="91"/>
      <c r="PT41" s="91"/>
      <c r="PU41" s="91"/>
      <c r="PV41" s="91"/>
      <c r="PW41" s="91"/>
      <c r="PX41" s="91"/>
      <c r="PY41" s="91"/>
      <c r="PZ41" s="91"/>
      <c r="QA41" s="91"/>
      <c r="QB41" s="91"/>
      <c r="QC41" s="91"/>
      <c r="QD41" s="91"/>
      <c r="QE41" s="91"/>
      <c r="QF41" s="91"/>
      <c r="QG41" s="91"/>
      <c r="QH41" s="91"/>
      <c r="QI41" s="91"/>
      <c r="QJ41" s="91"/>
      <c r="QK41" s="91"/>
      <c r="QL41" s="91"/>
      <c r="QM41" s="91"/>
      <c r="QN41" s="91"/>
      <c r="QO41" s="91"/>
      <c r="QP41" s="91"/>
      <c r="QQ41" s="91"/>
      <c r="QR41" s="91"/>
      <c r="QS41" s="91"/>
      <c r="QT41" s="91"/>
      <c r="QU41" s="91"/>
      <c r="QV41" s="91"/>
      <c r="QW41" s="91"/>
      <c r="QX41" s="91"/>
      <c r="QY41" s="91"/>
      <c r="QZ41" s="91"/>
      <c r="RA41" s="91"/>
      <c r="RB41" s="91"/>
      <c r="RC41" s="91"/>
      <c r="RD41" s="91"/>
      <c r="RE41" s="91"/>
      <c r="RF41" s="91"/>
      <c r="RG41" s="91"/>
      <c r="RH41" s="91"/>
      <c r="RI41" s="91"/>
      <c r="RJ41" s="91"/>
      <c r="RK41" s="91"/>
      <c r="RL41" s="91"/>
      <c r="RM41" s="91"/>
      <c r="RN41" s="91"/>
      <c r="RO41" s="91"/>
      <c r="RP41" s="91"/>
      <c r="RQ41" s="91"/>
      <c r="RR41" s="91"/>
      <c r="RS41" s="91"/>
      <c r="RT41" s="91"/>
      <c r="RU41" s="91"/>
      <c r="RV41" s="91"/>
      <c r="RW41" s="91"/>
      <c r="RX41" s="91"/>
      <c r="RY41" s="91"/>
      <c r="RZ41" s="91"/>
      <c r="SA41" s="91"/>
      <c r="SB41" s="91"/>
      <c r="SC41" s="91"/>
      <c r="SD41" s="91"/>
      <c r="SE41" s="91"/>
      <c r="SF41" s="91"/>
      <c r="SG41" s="91"/>
      <c r="SH41" s="91"/>
      <c r="SI41" s="91"/>
      <c r="SJ41" s="91"/>
      <c r="SK41" s="91"/>
      <c r="SL41" s="91"/>
      <c r="SM41" s="91"/>
      <c r="SN41" s="91"/>
      <c r="SO41" s="91"/>
      <c r="SP41" s="91"/>
      <c r="SQ41" s="91"/>
      <c r="SR41" s="91"/>
      <c r="SS41" s="91"/>
      <c r="ST41" s="91"/>
      <c r="SU41" s="91"/>
      <c r="SV41" s="91"/>
      <c r="SW41" s="91"/>
      <c r="SX41" s="91"/>
      <c r="SY41" s="91"/>
      <c r="SZ41" s="91"/>
      <c r="TA41" s="91"/>
      <c r="TB41" s="91"/>
      <c r="TC41" s="91"/>
      <c r="TD41" s="91"/>
      <c r="TE41" s="91"/>
      <c r="TF41" s="91"/>
      <c r="TG41" s="91"/>
      <c r="TH41" s="91"/>
      <c r="TI41" s="91"/>
      <c r="TJ41" s="91"/>
      <c r="TK41" s="91"/>
      <c r="TL41" s="91"/>
      <c r="TM41" s="91"/>
      <c r="TN41" s="91"/>
      <c r="TO41" s="91"/>
      <c r="TP41" s="91"/>
      <c r="TQ41" s="91"/>
      <c r="TR41" s="91"/>
      <c r="TS41" s="91"/>
      <c r="TT41" s="91"/>
      <c r="TU41" s="91"/>
      <c r="TV41" s="91"/>
      <c r="TW41" s="91"/>
      <c r="TX41" s="91"/>
      <c r="TY41" s="91"/>
      <c r="TZ41" s="91"/>
      <c r="UA41" s="91"/>
      <c r="UB41" s="91"/>
      <c r="UC41" s="91"/>
      <c r="UD41" s="91"/>
      <c r="UE41" s="91"/>
      <c r="UF41" s="91"/>
      <c r="UG41" s="91"/>
      <c r="UH41" s="91"/>
      <c r="UI41" s="91"/>
      <c r="UJ41" s="91"/>
      <c r="UK41" s="91"/>
      <c r="UL41" s="91"/>
      <c r="UM41" s="91"/>
      <c r="UN41" s="91"/>
      <c r="UO41" s="91"/>
      <c r="UP41" s="91"/>
      <c r="UQ41" s="91"/>
      <c r="UR41" s="91"/>
      <c r="US41" s="91"/>
      <c r="UT41" s="91"/>
      <c r="UU41" s="91"/>
      <c r="UV41" s="91"/>
      <c r="UW41" s="91"/>
      <c r="UX41" s="91"/>
      <c r="UY41" s="91"/>
      <c r="UZ41" s="91"/>
      <c r="VA41" s="91"/>
      <c r="VB41" s="91"/>
      <c r="VC41" s="91"/>
      <c r="VD41" s="91"/>
      <c r="VE41" s="91"/>
      <c r="VF41" s="91"/>
      <c r="VG41" s="91"/>
      <c r="VH41" s="91"/>
      <c r="VI41" s="91"/>
      <c r="VJ41" s="91"/>
      <c r="VK41" s="91"/>
      <c r="VL41" s="91"/>
      <c r="VM41" s="91"/>
      <c r="VN41" s="91"/>
      <c r="VO41" s="91"/>
      <c r="VP41" s="91"/>
      <c r="VQ41" s="91"/>
      <c r="VR41" s="91"/>
      <c r="VS41" s="91"/>
      <c r="VT41" s="91"/>
      <c r="VU41" s="91"/>
      <c r="VV41" s="91"/>
      <c r="VW41" s="91"/>
      <c r="VX41" s="91"/>
      <c r="VY41" s="91"/>
      <c r="VZ41" s="91"/>
      <c r="WA41" s="91"/>
      <c r="WB41" s="91"/>
      <c r="WC41" s="91"/>
      <c r="WD41" s="91"/>
      <c r="WE41" s="91"/>
      <c r="WF41" s="91"/>
      <c r="WG41" s="91"/>
      <c r="WH41" s="91"/>
      <c r="WI41" s="91"/>
      <c r="WJ41" s="91"/>
      <c r="WK41" s="91"/>
      <c r="WL41" s="91"/>
      <c r="WM41" s="91"/>
      <c r="WN41" s="91"/>
      <c r="WO41" s="91"/>
      <c r="WP41" s="91"/>
      <c r="WQ41" s="91"/>
      <c r="WR41" s="91"/>
      <c r="WS41" s="91"/>
      <c r="WT41" s="91"/>
      <c r="WU41" s="91"/>
      <c r="WV41" s="91"/>
      <c r="WW41" s="91"/>
      <c r="WX41" s="91"/>
      <c r="WY41" s="91"/>
      <c r="WZ41" s="91"/>
      <c r="XA41" s="91"/>
      <c r="XB41" s="91"/>
      <c r="XC41" s="91"/>
      <c r="XD41" s="91"/>
      <c r="XE41" s="91"/>
      <c r="XF41" s="91"/>
      <c r="XG41" s="91"/>
      <c r="XH41" s="91"/>
      <c r="XI41" s="91"/>
      <c r="XJ41" s="91"/>
      <c r="XK41" s="91"/>
      <c r="XL41" s="91"/>
      <c r="XM41" s="91"/>
      <c r="XN41" s="91"/>
      <c r="XO41" s="91"/>
      <c r="XP41" s="91"/>
      <c r="XQ41" s="91"/>
      <c r="XR41" s="91"/>
      <c r="XS41" s="91"/>
      <c r="XT41" s="91"/>
      <c r="XU41" s="91"/>
      <c r="XV41" s="91"/>
      <c r="XW41" s="91"/>
      <c r="XX41" s="91"/>
      <c r="XY41" s="91"/>
      <c r="XZ41" s="91"/>
      <c r="YA41" s="91"/>
      <c r="YB41" s="91"/>
      <c r="YC41" s="91"/>
      <c r="YD41" s="91"/>
      <c r="YE41" s="91"/>
      <c r="YF41" s="91"/>
      <c r="YG41" s="91"/>
      <c r="YH41" s="91"/>
      <c r="YI41" s="91"/>
      <c r="YJ41" s="91"/>
      <c r="YK41" s="91"/>
      <c r="YL41" s="91"/>
      <c r="YM41" s="91"/>
      <c r="YN41" s="91"/>
      <c r="YO41" s="91"/>
      <c r="YP41" s="91"/>
      <c r="YQ41" s="91"/>
      <c r="YR41" s="91"/>
      <c r="YS41" s="91"/>
      <c r="YT41" s="91"/>
      <c r="YU41" s="91"/>
      <c r="YV41" s="91"/>
      <c r="YW41" s="91"/>
      <c r="YX41" s="91"/>
      <c r="YY41" s="91"/>
      <c r="YZ41" s="91"/>
      <c r="ZA41" s="91"/>
      <c r="ZB41" s="91"/>
      <c r="ZC41" s="91"/>
      <c r="ZD41" s="91"/>
      <c r="ZE41" s="91"/>
      <c r="ZF41" s="91"/>
      <c r="ZG41" s="91"/>
      <c r="ZH41" s="91"/>
      <c r="ZI41" s="91"/>
      <c r="ZJ41" s="91"/>
      <c r="ZK41" s="91"/>
      <c r="ZL41" s="91"/>
      <c r="ZM41" s="91"/>
      <c r="ZN41" s="91"/>
      <c r="ZO41" s="91"/>
      <c r="ZP41" s="91"/>
      <c r="ZQ41" s="91"/>
      <c r="ZR41" s="91"/>
      <c r="ZS41" s="91"/>
      <c r="ZT41" s="91"/>
      <c r="ZU41" s="91"/>
      <c r="ZV41" s="91"/>
      <c r="ZW41" s="91"/>
      <c r="ZX41" s="91"/>
      <c r="ZY41" s="91"/>
      <c r="ZZ41" s="91"/>
      <c r="AAA41" s="91"/>
      <c r="AAB41" s="91"/>
      <c r="AAC41" s="91"/>
      <c r="AAD41" s="91"/>
      <c r="AAE41" s="91"/>
      <c r="AAF41" s="91"/>
      <c r="AAG41" s="91"/>
      <c r="AAH41" s="91"/>
      <c r="AAI41" s="91"/>
      <c r="AAJ41" s="91"/>
      <c r="AAK41" s="91"/>
      <c r="AAL41" s="91"/>
      <c r="AAM41" s="91"/>
      <c r="AAN41" s="91"/>
      <c r="AAO41" s="91"/>
      <c r="AAP41" s="91"/>
      <c r="AAQ41" s="91"/>
      <c r="AAR41" s="91"/>
      <c r="AAS41" s="91"/>
      <c r="AAT41" s="91"/>
      <c r="AAU41" s="91"/>
      <c r="AAV41" s="91"/>
      <c r="AAW41" s="91"/>
      <c r="AAX41" s="91"/>
      <c r="AAY41" s="91"/>
      <c r="AAZ41" s="91"/>
      <c r="ABA41" s="91"/>
      <c r="ABB41" s="91"/>
      <c r="ABC41" s="91"/>
      <c r="ABD41" s="91"/>
      <c r="ABE41" s="91"/>
      <c r="ABF41" s="91"/>
      <c r="ABG41" s="91"/>
      <c r="ABH41" s="91"/>
      <c r="ABI41" s="91"/>
      <c r="ABJ41" s="91"/>
      <c r="ABK41" s="91"/>
      <c r="ABL41" s="91"/>
      <c r="ABM41" s="91"/>
      <c r="ABN41" s="91"/>
      <c r="ABO41" s="91"/>
      <c r="ABP41" s="91"/>
      <c r="ABQ41" s="91"/>
      <c r="ABR41" s="91"/>
      <c r="ABS41" s="91"/>
      <c r="ABT41" s="91"/>
      <c r="ABU41" s="91"/>
      <c r="ABV41" s="91"/>
      <c r="ABW41" s="91"/>
      <c r="ABX41" s="91"/>
      <c r="ABY41" s="91"/>
      <c r="ABZ41" s="91"/>
      <c r="ACA41" s="91"/>
      <c r="ACB41" s="91"/>
      <c r="ACC41" s="91"/>
      <c r="ACD41" s="91"/>
      <c r="ACE41" s="91"/>
      <c r="ACF41" s="91"/>
      <c r="ACG41" s="91"/>
      <c r="ACH41" s="91"/>
      <c r="ACI41" s="91"/>
      <c r="ACJ41" s="91"/>
      <c r="ACK41" s="91"/>
      <c r="ACL41" s="91"/>
      <c r="ACM41" s="91"/>
      <c r="ACN41" s="91"/>
      <c r="ACO41" s="91"/>
      <c r="ACP41" s="91"/>
      <c r="ACQ41" s="91"/>
      <c r="ACR41" s="91"/>
      <c r="ACS41" s="91"/>
      <c r="ACT41" s="91"/>
      <c r="ACU41" s="91"/>
      <c r="ACV41" s="91"/>
      <c r="ACW41" s="91"/>
      <c r="ACX41" s="91"/>
      <c r="ACY41" s="91"/>
      <c r="ACZ41" s="91"/>
      <c r="ADA41" s="91"/>
      <c r="ADB41" s="91"/>
      <c r="ADC41" s="91"/>
      <c r="ADD41" s="91"/>
      <c r="ADE41" s="91"/>
      <c r="ADF41" s="91"/>
      <c r="ADG41" s="91"/>
      <c r="ADH41" s="91"/>
      <c r="ADI41" s="91"/>
      <c r="ADJ41" s="91"/>
      <c r="ADK41" s="91"/>
      <c r="ADL41" s="91"/>
      <c r="ADM41" s="91"/>
      <c r="ADN41" s="91"/>
      <c r="ADO41" s="91"/>
      <c r="ADP41" s="91"/>
      <c r="ADQ41" s="91"/>
      <c r="ADR41" s="91"/>
      <c r="ADS41" s="91"/>
      <c r="ADT41" s="91"/>
      <c r="ADU41" s="91"/>
      <c r="ADV41" s="91"/>
      <c r="ADW41" s="91"/>
      <c r="ADX41" s="91"/>
      <c r="ADY41" s="91"/>
      <c r="ADZ41" s="91"/>
      <c r="AEA41" s="91"/>
      <c r="AEB41" s="91"/>
      <c r="AEC41" s="91"/>
      <c r="AED41" s="91"/>
      <c r="AEE41" s="91"/>
      <c r="AEF41" s="91"/>
      <c r="AEG41" s="91"/>
      <c r="AEH41" s="91"/>
      <c r="AEI41" s="91"/>
      <c r="AEJ41" s="91"/>
      <c r="AEK41" s="91"/>
      <c r="AEL41" s="91"/>
      <c r="AEM41" s="91"/>
      <c r="AEN41" s="91"/>
      <c r="AEO41" s="91"/>
    </row>
    <row r="42" spans="1:821" s="3" customFormat="1" ht="46" x14ac:dyDescent="0.3">
      <c r="A42" s="126" t="s">
        <v>3</v>
      </c>
      <c r="B42" s="115" t="s">
        <v>4</v>
      </c>
      <c r="C42" s="115"/>
      <c r="D42" s="115" t="s">
        <v>15</v>
      </c>
      <c r="E42" s="115"/>
      <c r="F42" s="67" t="s">
        <v>48</v>
      </c>
      <c r="G42" s="16" t="s">
        <v>49</v>
      </c>
      <c r="H42" s="16" t="s">
        <v>50</v>
      </c>
      <c r="I42" s="16" t="s">
        <v>51</v>
      </c>
      <c r="J42" s="67" t="s">
        <v>1</v>
      </c>
      <c r="K42" s="67" t="s">
        <v>22</v>
      </c>
      <c r="L42" s="115"/>
      <c r="M42" s="115"/>
      <c r="N42" s="115"/>
      <c r="O42" s="115" t="s">
        <v>6</v>
      </c>
      <c r="P42" s="115"/>
      <c r="Q42" s="117"/>
    </row>
    <row r="43" spans="1:821" x14ac:dyDescent="0.3">
      <c r="A43" s="118" t="s">
        <v>120</v>
      </c>
      <c r="B43" s="119"/>
      <c r="C43" s="119"/>
      <c r="D43" s="119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9"/>
      <c r="R43" s="92"/>
      <c r="S43" s="92"/>
      <c r="T43" s="92"/>
      <c r="U43" s="92"/>
      <c r="V43" s="92"/>
    </row>
    <row r="44" spans="1:821" s="39" customFormat="1" ht="23.5" x14ac:dyDescent="0.3">
      <c r="A44" s="70" t="s">
        <v>2</v>
      </c>
      <c r="B44" s="24" t="s">
        <v>97</v>
      </c>
      <c r="C44" s="142" t="s">
        <v>121</v>
      </c>
      <c r="D44" s="25" t="s">
        <v>14</v>
      </c>
      <c r="E44" s="26" t="s">
        <v>34</v>
      </c>
      <c r="F44" s="27">
        <v>92709.88</v>
      </c>
      <c r="G44" s="27">
        <f t="shared" ref="G44" si="28">F44*0.3316</f>
        <v>30742.596208000003</v>
      </c>
      <c r="H44" s="27">
        <f t="shared" ref="H44" si="29">F44+G44</f>
        <v>123452.47620800001</v>
      </c>
      <c r="I44" s="27">
        <f t="shared" ref="I44" si="30">H44*0.25</f>
        <v>30863.119052000002</v>
      </c>
      <c r="J44" s="28">
        <v>1642</v>
      </c>
      <c r="K44" s="29">
        <f t="shared" ref="K44" si="31">(H44+I44)/J44</f>
        <v>93.980265079171744</v>
      </c>
      <c r="L44" s="26">
        <v>2</v>
      </c>
      <c r="M44" s="30">
        <f t="shared" ref="M44" si="32">K44*L44</f>
        <v>187.96053015834349</v>
      </c>
      <c r="N44" s="26">
        <v>2</v>
      </c>
      <c r="O44" s="26">
        <v>1</v>
      </c>
      <c r="P44" s="26">
        <f t="shared" ref="P44" si="33">O44*N44</f>
        <v>2</v>
      </c>
      <c r="Q44" s="71">
        <f t="shared" ref="Q44" si="34">P44*M44</f>
        <v>375.92106031668698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</row>
    <row r="45" spans="1:821" s="39" customFormat="1" ht="35" x14ac:dyDescent="0.3">
      <c r="A45" s="144"/>
      <c r="B45" s="24" t="s">
        <v>141</v>
      </c>
      <c r="C45" s="143"/>
      <c r="D45" s="25" t="s">
        <v>14</v>
      </c>
      <c r="E45" s="26" t="s">
        <v>117</v>
      </c>
      <c r="F45" s="27">
        <v>77137.100000000006</v>
      </c>
      <c r="G45" s="27">
        <f t="shared" ref="G45:G65" si="35">F45*0.3316</f>
        <v>25578.662360000002</v>
      </c>
      <c r="H45" s="27">
        <f t="shared" ref="H45:H65" si="36">F45+G45</f>
        <v>102715.76236000001</v>
      </c>
      <c r="I45" s="27">
        <f t="shared" ref="I45:I65" si="37">H45*0.25</f>
        <v>25678.940590000002</v>
      </c>
      <c r="J45" s="28">
        <v>1642</v>
      </c>
      <c r="K45" s="29">
        <f t="shared" ref="K45:K65" si="38">(H45+I45)/J45</f>
        <v>78.194094366626075</v>
      </c>
      <c r="L45" s="26">
        <v>2</v>
      </c>
      <c r="M45" s="30">
        <f t="shared" ref="M45:M50" si="39">K45*L45</f>
        <v>156.38818873325215</v>
      </c>
      <c r="N45" s="26">
        <v>2</v>
      </c>
      <c r="O45" s="26">
        <v>1</v>
      </c>
      <c r="P45" s="26">
        <f t="shared" ref="P45:P50" si="40">O45*N45</f>
        <v>2</v>
      </c>
      <c r="Q45" s="71">
        <f>P45*M45</f>
        <v>312.7763774665043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</row>
    <row r="46" spans="1:821" s="39" customFormat="1" ht="35" x14ac:dyDescent="0.3">
      <c r="A46" s="144"/>
      <c r="B46" s="24" t="s">
        <v>142</v>
      </c>
      <c r="C46" s="143"/>
      <c r="D46" s="25" t="s">
        <v>14</v>
      </c>
      <c r="E46" s="26" t="s">
        <v>117</v>
      </c>
      <c r="F46" s="27">
        <v>77137.100000000006</v>
      </c>
      <c r="G46" s="27">
        <f t="shared" ref="G46" si="41">F46*0.3316</f>
        <v>25578.662360000002</v>
      </c>
      <c r="H46" s="27">
        <f t="shared" ref="H46" si="42">F46+G46</f>
        <v>102715.76236000001</v>
      </c>
      <c r="I46" s="27">
        <f t="shared" ref="I46" si="43">H46*0.25</f>
        <v>25678.940590000002</v>
      </c>
      <c r="J46" s="28">
        <v>1642</v>
      </c>
      <c r="K46" s="29">
        <f t="shared" ref="K46" si="44">(H46+I46)/J46</f>
        <v>78.194094366626075</v>
      </c>
      <c r="L46" s="26">
        <v>2</v>
      </c>
      <c r="M46" s="30">
        <f t="shared" si="39"/>
        <v>156.38818873325215</v>
      </c>
      <c r="N46" s="26">
        <v>2</v>
      </c>
      <c r="O46" s="26">
        <v>1</v>
      </c>
      <c r="P46" s="26">
        <f t="shared" si="40"/>
        <v>2</v>
      </c>
      <c r="Q46" s="71">
        <f>P46*M46</f>
        <v>312.7763774665043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</row>
    <row r="47" spans="1:821" s="39" customFormat="1" ht="35" x14ac:dyDescent="0.3">
      <c r="A47" s="144"/>
      <c r="B47" s="24" t="s">
        <v>143</v>
      </c>
      <c r="C47" s="143"/>
      <c r="D47" s="25" t="s">
        <v>14</v>
      </c>
      <c r="E47" s="26" t="s">
        <v>117</v>
      </c>
      <c r="F47" s="27">
        <v>77137.100000000006</v>
      </c>
      <c r="G47" s="27">
        <f t="shared" ref="G47" si="45">F47*0.3316</f>
        <v>25578.662360000002</v>
      </c>
      <c r="H47" s="27">
        <f t="shared" ref="H47" si="46">F47+G47</f>
        <v>102715.76236000001</v>
      </c>
      <c r="I47" s="27">
        <f t="shared" ref="I47" si="47">H47*0.25</f>
        <v>25678.940590000002</v>
      </c>
      <c r="J47" s="28">
        <v>1642</v>
      </c>
      <c r="K47" s="29">
        <f t="shared" ref="K47" si="48">(H47+I47)/J47</f>
        <v>78.194094366626075</v>
      </c>
      <c r="L47" s="26">
        <v>2</v>
      </c>
      <c r="M47" s="30">
        <f t="shared" si="39"/>
        <v>156.38818873325215</v>
      </c>
      <c r="N47" s="26">
        <v>2</v>
      </c>
      <c r="O47" s="26">
        <v>1</v>
      </c>
      <c r="P47" s="26">
        <f t="shared" si="40"/>
        <v>2</v>
      </c>
      <c r="Q47" s="71">
        <f>P47*M47</f>
        <v>312.7763774665043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</row>
    <row r="48" spans="1:821" s="39" customFormat="1" ht="35" x14ac:dyDescent="0.3">
      <c r="A48" s="144"/>
      <c r="B48" s="24" t="s">
        <v>144</v>
      </c>
      <c r="C48" s="143"/>
      <c r="D48" s="25" t="s">
        <v>14</v>
      </c>
      <c r="E48" s="26" t="s">
        <v>117</v>
      </c>
      <c r="F48" s="27">
        <v>77137.100000000006</v>
      </c>
      <c r="G48" s="27">
        <f t="shared" ref="G48" si="49">F48*0.3316</f>
        <v>25578.662360000002</v>
      </c>
      <c r="H48" s="27">
        <f t="shared" ref="H48" si="50">F48+G48</f>
        <v>102715.76236000001</v>
      </c>
      <c r="I48" s="27">
        <f t="shared" ref="I48" si="51">H48*0.25</f>
        <v>25678.940590000002</v>
      </c>
      <c r="J48" s="28">
        <v>1642</v>
      </c>
      <c r="K48" s="29">
        <f t="shared" ref="K48" si="52">(H48+I48)/J48</f>
        <v>78.194094366626075</v>
      </c>
      <c r="L48" s="26">
        <v>2</v>
      </c>
      <c r="M48" s="30">
        <f t="shared" si="39"/>
        <v>156.38818873325215</v>
      </c>
      <c r="N48" s="26">
        <v>2</v>
      </c>
      <c r="O48" s="26">
        <v>1</v>
      </c>
      <c r="P48" s="26">
        <f t="shared" si="40"/>
        <v>2</v>
      </c>
      <c r="Q48" s="71">
        <f>P48*M48</f>
        <v>312.7763774665043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</row>
    <row r="49" spans="1:821" s="39" customFormat="1" ht="35" x14ac:dyDescent="0.3">
      <c r="A49" s="144"/>
      <c r="B49" s="24" t="s">
        <v>145</v>
      </c>
      <c r="C49" s="143"/>
      <c r="D49" s="25" t="s">
        <v>14</v>
      </c>
      <c r="E49" s="26" t="s">
        <v>117</v>
      </c>
      <c r="F49" s="27">
        <v>77137.100000000006</v>
      </c>
      <c r="G49" s="27">
        <f t="shared" ref="G49" si="53">F49*0.3316</f>
        <v>25578.662360000002</v>
      </c>
      <c r="H49" s="27">
        <f t="shared" ref="H49" si="54">F49+G49</f>
        <v>102715.76236000001</v>
      </c>
      <c r="I49" s="27">
        <f t="shared" ref="I49" si="55">H49*0.25</f>
        <v>25678.940590000002</v>
      </c>
      <c r="J49" s="28">
        <v>1642</v>
      </c>
      <c r="K49" s="29">
        <f t="shared" ref="K49" si="56">(H49+I49)/J49</f>
        <v>78.194094366626075</v>
      </c>
      <c r="L49" s="26">
        <v>2</v>
      </c>
      <c r="M49" s="30">
        <f t="shared" si="39"/>
        <v>156.38818873325215</v>
      </c>
      <c r="N49" s="26">
        <v>2</v>
      </c>
      <c r="O49" s="26">
        <v>1</v>
      </c>
      <c r="P49" s="26">
        <f t="shared" si="40"/>
        <v>2</v>
      </c>
      <c r="Q49" s="71">
        <f>P49*M49</f>
        <v>312.7763774665043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</row>
    <row r="50" spans="1:821" s="39" customFormat="1" ht="35" x14ac:dyDescent="0.3">
      <c r="A50" s="144"/>
      <c r="B50" s="24" t="s">
        <v>101</v>
      </c>
      <c r="C50" s="143"/>
      <c r="D50" s="25" t="s">
        <v>14</v>
      </c>
      <c r="E50" s="26" t="s">
        <v>117</v>
      </c>
      <c r="F50" s="27">
        <v>77137.100000000006</v>
      </c>
      <c r="G50" s="27">
        <f t="shared" si="35"/>
        <v>25578.662360000002</v>
      </c>
      <c r="H50" s="27">
        <f t="shared" si="36"/>
        <v>102715.76236000001</v>
      </c>
      <c r="I50" s="27">
        <f t="shared" si="37"/>
        <v>25678.940590000002</v>
      </c>
      <c r="J50" s="28">
        <v>1642</v>
      </c>
      <c r="K50" s="29">
        <f t="shared" si="38"/>
        <v>78.194094366626075</v>
      </c>
      <c r="L50" s="26">
        <v>2</v>
      </c>
      <c r="M50" s="30">
        <f t="shared" si="39"/>
        <v>156.38818873325215</v>
      </c>
      <c r="N50" s="26">
        <v>2</v>
      </c>
      <c r="O50" s="26">
        <v>1</v>
      </c>
      <c r="P50" s="26">
        <f t="shared" si="40"/>
        <v>2</v>
      </c>
      <c r="Q50" s="71">
        <f t="shared" ref="Q50:Q65" si="57">P50*M50</f>
        <v>312.7763774665043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</row>
    <row r="51" spans="1:821" s="39" customFormat="1" ht="35" x14ac:dyDescent="0.3">
      <c r="A51" s="144"/>
      <c r="B51" s="24" t="s">
        <v>102</v>
      </c>
      <c r="C51" s="143"/>
      <c r="D51" s="25" t="s">
        <v>14</v>
      </c>
      <c r="E51" s="31" t="s">
        <v>117</v>
      </c>
      <c r="F51" s="27">
        <v>77137.100000000006</v>
      </c>
      <c r="G51" s="27">
        <f t="shared" si="35"/>
        <v>25578.662360000002</v>
      </c>
      <c r="H51" s="27">
        <f t="shared" si="36"/>
        <v>102715.76236000001</v>
      </c>
      <c r="I51" s="27">
        <f t="shared" si="37"/>
        <v>25678.940590000002</v>
      </c>
      <c r="J51" s="28">
        <v>1642</v>
      </c>
      <c r="K51" s="29">
        <f t="shared" si="38"/>
        <v>78.194094366626075</v>
      </c>
      <c r="L51" s="26">
        <v>2</v>
      </c>
      <c r="M51" s="30">
        <f t="shared" ref="M51:M65" si="58">K51*L51</f>
        <v>156.38818873325215</v>
      </c>
      <c r="N51" s="26">
        <v>2</v>
      </c>
      <c r="O51" s="25">
        <v>1</v>
      </c>
      <c r="P51" s="26">
        <f t="shared" ref="P51:P65" si="59">O51*N51</f>
        <v>2</v>
      </c>
      <c r="Q51" s="71">
        <f t="shared" si="57"/>
        <v>312.7763774665043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</row>
    <row r="52" spans="1:821" s="39" customFormat="1" ht="35" x14ac:dyDescent="0.3">
      <c r="A52" s="98"/>
      <c r="B52" s="24" t="s">
        <v>103</v>
      </c>
      <c r="C52" s="143"/>
      <c r="D52" s="25" t="s">
        <v>14</v>
      </c>
      <c r="E52" s="31" t="s">
        <v>117</v>
      </c>
      <c r="F52" s="27">
        <v>77137.100000000006</v>
      </c>
      <c r="G52" s="27">
        <f t="shared" si="35"/>
        <v>25578.662360000002</v>
      </c>
      <c r="H52" s="27">
        <f t="shared" si="36"/>
        <v>102715.76236000001</v>
      </c>
      <c r="I52" s="27">
        <f t="shared" si="37"/>
        <v>25678.940590000002</v>
      </c>
      <c r="J52" s="28">
        <v>1642</v>
      </c>
      <c r="K52" s="29">
        <f t="shared" si="38"/>
        <v>78.194094366626075</v>
      </c>
      <c r="L52" s="26">
        <v>2</v>
      </c>
      <c r="M52" s="30">
        <f t="shared" si="58"/>
        <v>156.38818873325215</v>
      </c>
      <c r="N52" s="26">
        <v>2</v>
      </c>
      <c r="O52" s="32">
        <v>1</v>
      </c>
      <c r="P52" s="26">
        <f t="shared" si="59"/>
        <v>2</v>
      </c>
      <c r="Q52" s="71">
        <f t="shared" si="57"/>
        <v>312.7763774665043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</row>
    <row r="53" spans="1:821" s="39" customFormat="1" ht="35" x14ac:dyDescent="0.3">
      <c r="A53" s="98"/>
      <c r="B53" s="24" t="s">
        <v>104</v>
      </c>
      <c r="C53" s="143"/>
      <c r="D53" s="25" t="s">
        <v>14</v>
      </c>
      <c r="E53" s="25" t="s">
        <v>117</v>
      </c>
      <c r="F53" s="27">
        <v>77137.100000000006</v>
      </c>
      <c r="G53" s="27">
        <f t="shared" si="35"/>
        <v>25578.662360000002</v>
      </c>
      <c r="H53" s="27">
        <f t="shared" si="36"/>
        <v>102715.76236000001</v>
      </c>
      <c r="I53" s="27">
        <f t="shared" si="37"/>
        <v>25678.940590000002</v>
      </c>
      <c r="J53" s="34">
        <v>1642</v>
      </c>
      <c r="K53" s="29">
        <f t="shared" si="38"/>
        <v>78.194094366626075</v>
      </c>
      <c r="L53" s="25">
        <v>2</v>
      </c>
      <c r="M53" s="30">
        <f t="shared" si="58"/>
        <v>156.38818873325215</v>
      </c>
      <c r="N53" s="25">
        <v>2</v>
      </c>
      <c r="O53" s="32">
        <v>1</v>
      </c>
      <c r="P53" s="26">
        <f t="shared" si="59"/>
        <v>2</v>
      </c>
      <c r="Q53" s="71">
        <f t="shared" si="57"/>
        <v>312.7763774665043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</row>
    <row r="54" spans="1:821" s="39" customFormat="1" ht="35" x14ac:dyDescent="0.3">
      <c r="A54" s="98"/>
      <c r="B54" s="24" t="s">
        <v>105</v>
      </c>
      <c r="C54" s="143"/>
      <c r="D54" s="25" t="s">
        <v>14</v>
      </c>
      <c r="E54" s="32" t="s">
        <v>117</v>
      </c>
      <c r="F54" s="27">
        <v>77137.100000000006</v>
      </c>
      <c r="G54" s="27">
        <f t="shared" si="35"/>
        <v>25578.662360000002</v>
      </c>
      <c r="H54" s="27">
        <f t="shared" si="36"/>
        <v>102715.76236000001</v>
      </c>
      <c r="I54" s="27">
        <f t="shared" si="37"/>
        <v>25678.940590000002</v>
      </c>
      <c r="J54" s="28">
        <v>1642</v>
      </c>
      <c r="K54" s="29">
        <f t="shared" si="38"/>
        <v>78.194094366626075</v>
      </c>
      <c r="L54" s="26">
        <v>2</v>
      </c>
      <c r="M54" s="30">
        <f t="shared" si="58"/>
        <v>156.38818873325215</v>
      </c>
      <c r="N54" s="26">
        <v>2</v>
      </c>
      <c r="O54" s="26">
        <v>1</v>
      </c>
      <c r="P54" s="26">
        <f t="shared" si="59"/>
        <v>2</v>
      </c>
      <c r="Q54" s="71">
        <f t="shared" si="57"/>
        <v>312.7763774665043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</row>
    <row r="55" spans="1:821" s="39" customFormat="1" ht="35" x14ac:dyDescent="0.3">
      <c r="A55" s="98"/>
      <c r="B55" s="24" t="s">
        <v>106</v>
      </c>
      <c r="C55" s="143"/>
      <c r="D55" s="25" t="s">
        <v>14</v>
      </c>
      <c r="E55" s="32" t="s">
        <v>117</v>
      </c>
      <c r="F55" s="27">
        <v>77137.100000000006</v>
      </c>
      <c r="G55" s="27">
        <f t="shared" si="35"/>
        <v>25578.662360000002</v>
      </c>
      <c r="H55" s="27">
        <f t="shared" si="36"/>
        <v>102715.76236000001</v>
      </c>
      <c r="I55" s="27">
        <f t="shared" si="37"/>
        <v>25678.940590000002</v>
      </c>
      <c r="J55" s="28">
        <v>1642</v>
      </c>
      <c r="K55" s="29">
        <f t="shared" si="38"/>
        <v>78.194094366626075</v>
      </c>
      <c r="L55" s="26">
        <v>2</v>
      </c>
      <c r="M55" s="30">
        <f t="shared" si="58"/>
        <v>156.38818873325215</v>
      </c>
      <c r="N55" s="26">
        <v>2</v>
      </c>
      <c r="O55" s="25">
        <v>1</v>
      </c>
      <c r="P55" s="26">
        <f t="shared" si="59"/>
        <v>2</v>
      </c>
      <c r="Q55" s="71">
        <f t="shared" si="57"/>
        <v>312.7763774665043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</row>
    <row r="56" spans="1:821" s="39" customFormat="1" ht="35" x14ac:dyDescent="0.3">
      <c r="A56" s="98"/>
      <c r="B56" s="24" t="s">
        <v>107</v>
      </c>
      <c r="C56" s="143"/>
      <c r="D56" s="25" t="s">
        <v>14</v>
      </c>
      <c r="E56" s="32" t="s">
        <v>117</v>
      </c>
      <c r="F56" s="27">
        <v>77137.100000000006</v>
      </c>
      <c r="G56" s="27">
        <f t="shared" si="35"/>
        <v>25578.662360000002</v>
      </c>
      <c r="H56" s="27">
        <f t="shared" si="36"/>
        <v>102715.76236000001</v>
      </c>
      <c r="I56" s="27">
        <f t="shared" si="37"/>
        <v>25678.940590000002</v>
      </c>
      <c r="J56" s="35">
        <v>1642</v>
      </c>
      <c r="K56" s="29">
        <f t="shared" si="38"/>
        <v>78.194094366626075</v>
      </c>
      <c r="L56" s="26">
        <v>2</v>
      </c>
      <c r="M56" s="30">
        <f t="shared" si="58"/>
        <v>156.38818873325215</v>
      </c>
      <c r="N56" s="26">
        <v>2</v>
      </c>
      <c r="O56" s="25">
        <v>1</v>
      </c>
      <c r="P56" s="26">
        <f t="shared" si="59"/>
        <v>2</v>
      </c>
      <c r="Q56" s="71">
        <f t="shared" si="57"/>
        <v>312.7763774665043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</row>
    <row r="57" spans="1:821" s="39" customFormat="1" ht="35" x14ac:dyDescent="0.3">
      <c r="A57" s="98"/>
      <c r="B57" s="24" t="s">
        <v>108</v>
      </c>
      <c r="C57" s="143"/>
      <c r="D57" s="25" t="s">
        <v>14</v>
      </c>
      <c r="E57" s="32" t="s">
        <v>117</v>
      </c>
      <c r="F57" s="27">
        <v>77137.100000000006</v>
      </c>
      <c r="G57" s="27">
        <f t="shared" si="35"/>
        <v>25578.662360000002</v>
      </c>
      <c r="H57" s="27">
        <f t="shared" si="36"/>
        <v>102715.76236000001</v>
      </c>
      <c r="I57" s="27">
        <f t="shared" si="37"/>
        <v>25678.940590000002</v>
      </c>
      <c r="J57" s="28">
        <v>1642</v>
      </c>
      <c r="K57" s="29">
        <f t="shared" si="38"/>
        <v>78.194094366626075</v>
      </c>
      <c r="L57" s="26">
        <v>2</v>
      </c>
      <c r="M57" s="30">
        <f t="shared" si="58"/>
        <v>156.38818873325215</v>
      </c>
      <c r="N57" s="26">
        <v>2</v>
      </c>
      <c r="O57" s="32">
        <v>1</v>
      </c>
      <c r="P57" s="26">
        <f t="shared" si="59"/>
        <v>2</v>
      </c>
      <c r="Q57" s="71">
        <f t="shared" si="57"/>
        <v>312.7763774665043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</row>
    <row r="58" spans="1:821" s="39" customFormat="1" ht="35" x14ac:dyDescent="0.3">
      <c r="A58" s="98"/>
      <c r="B58" s="24" t="s">
        <v>109</v>
      </c>
      <c r="C58" s="143"/>
      <c r="D58" s="25" t="s">
        <v>14</v>
      </c>
      <c r="E58" s="32" t="s">
        <v>117</v>
      </c>
      <c r="F58" s="27">
        <v>77137.100000000006</v>
      </c>
      <c r="G58" s="27">
        <f t="shared" si="35"/>
        <v>25578.662360000002</v>
      </c>
      <c r="H58" s="27">
        <f t="shared" si="36"/>
        <v>102715.76236000001</v>
      </c>
      <c r="I58" s="27">
        <f t="shared" si="37"/>
        <v>25678.940590000002</v>
      </c>
      <c r="J58" s="28">
        <v>1642</v>
      </c>
      <c r="K58" s="29">
        <f t="shared" si="38"/>
        <v>78.194094366626075</v>
      </c>
      <c r="L58" s="26">
        <v>2</v>
      </c>
      <c r="M58" s="30">
        <f t="shared" si="58"/>
        <v>156.38818873325215</v>
      </c>
      <c r="N58" s="26">
        <v>2</v>
      </c>
      <c r="O58" s="32">
        <v>1</v>
      </c>
      <c r="P58" s="26">
        <f t="shared" si="59"/>
        <v>2</v>
      </c>
      <c r="Q58" s="71">
        <f t="shared" si="57"/>
        <v>312.7763774665043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</row>
    <row r="59" spans="1:821" s="39" customFormat="1" ht="35" x14ac:dyDescent="0.3">
      <c r="A59" s="98"/>
      <c r="B59" s="24" t="s">
        <v>110</v>
      </c>
      <c r="C59" s="143"/>
      <c r="D59" s="25" t="s">
        <v>14</v>
      </c>
      <c r="E59" s="32" t="s">
        <v>117</v>
      </c>
      <c r="F59" s="27">
        <v>77137.100000000006</v>
      </c>
      <c r="G59" s="27">
        <f t="shared" si="35"/>
        <v>25578.662360000002</v>
      </c>
      <c r="H59" s="27">
        <f t="shared" si="36"/>
        <v>102715.76236000001</v>
      </c>
      <c r="I59" s="27">
        <f t="shared" si="37"/>
        <v>25678.940590000002</v>
      </c>
      <c r="J59" s="28">
        <v>1642</v>
      </c>
      <c r="K59" s="29">
        <f t="shared" si="38"/>
        <v>78.194094366626075</v>
      </c>
      <c r="L59" s="26">
        <v>2</v>
      </c>
      <c r="M59" s="30">
        <f t="shared" si="58"/>
        <v>156.38818873325215</v>
      </c>
      <c r="N59" s="26">
        <v>2</v>
      </c>
      <c r="O59" s="32">
        <v>1</v>
      </c>
      <c r="P59" s="26">
        <f t="shared" si="59"/>
        <v>2</v>
      </c>
      <c r="Q59" s="71">
        <f t="shared" si="57"/>
        <v>312.7763774665043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</row>
    <row r="60" spans="1:821" s="39" customFormat="1" ht="35" x14ac:dyDescent="0.3">
      <c r="A60" s="98"/>
      <c r="B60" s="24" t="s">
        <v>111</v>
      </c>
      <c r="C60" s="143"/>
      <c r="D60" s="25" t="s">
        <v>14</v>
      </c>
      <c r="E60" s="32" t="s">
        <v>117</v>
      </c>
      <c r="F60" s="27">
        <v>77137.100000000006</v>
      </c>
      <c r="G60" s="27">
        <f t="shared" si="35"/>
        <v>25578.662360000002</v>
      </c>
      <c r="H60" s="27">
        <f t="shared" si="36"/>
        <v>102715.76236000001</v>
      </c>
      <c r="I60" s="27">
        <f t="shared" si="37"/>
        <v>25678.940590000002</v>
      </c>
      <c r="J60" s="28">
        <v>1642</v>
      </c>
      <c r="K60" s="29">
        <f t="shared" si="38"/>
        <v>78.194094366626075</v>
      </c>
      <c r="L60" s="26">
        <v>2</v>
      </c>
      <c r="M60" s="30">
        <f t="shared" si="58"/>
        <v>156.38818873325215</v>
      </c>
      <c r="N60" s="26">
        <v>2</v>
      </c>
      <c r="O60" s="32">
        <v>1</v>
      </c>
      <c r="P60" s="26">
        <f t="shared" si="59"/>
        <v>2</v>
      </c>
      <c r="Q60" s="71">
        <f t="shared" si="57"/>
        <v>312.7763774665043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</row>
    <row r="61" spans="1:821" s="39" customFormat="1" ht="35" x14ac:dyDescent="0.3">
      <c r="A61" s="98"/>
      <c r="B61" s="24" t="s">
        <v>112</v>
      </c>
      <c r="C61" s="143"/>
      <c r="D61" s="25" t="s">
        <v>14</v>
      </c>
      <c r="E61" s="32" t="s">
        <v>117</v>
      </c>
      <c r="F61" s="27">
        <v>77137.100000000006</v>
      </c>
      <c r="G61" s="27">
        <f t="shared" si="35"/>
        <v>25578.662360000002</v>
      </c>
      <c r="H61" s="27">
        <f t="shared" si="36"/>
        <v>102715.76236000001</v>
      </c>
      <c r="I61" s="27">
        <f t="shared" si="37"/>
        <v>25678.940590000002</v>
      </c>
      <c r="J61" s="28">
        <v>1642</v>
      </c>
      <c r="K61" s="29">
        <f t="shared" si="38"/>
        <v>78.194094366626075</v>
      </c>
      <c r="L61" s="26">
        <v>2</v>
      </c>
      <c r="M61" s="30">
        <f t="shared" si="58"/>
        <v>156.38818873325215</v>
      </c>
      <c r="N61" s="26">
        <v>2</v>
      </c>
      <c r="O61" s="32">
        <v>1</v>
      </c>
      <c r="P61" s="26">
        <f t="shared" si="59"/>
        <v>2</v>
      </c>
      <c r="Q61" s="71">
        <f t="shared" si="57"/>
        <v>312.7763774665043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</row>
    <row r="62" spans="1:821" s="39" customFormat="1" ht="35" x14ac:dyDescent="0.3">
      <c r="A62" s="98"/>
      <c r="B62" s="24" t="s">
        <v>113</v>
      </c>
      <c r="C62" s="143"/>
      <c r="D62" s="25" t="s">
        <v>14</v>
      </c>
      <c r="E62" s="32" t="s">
        <v>117</v>
      </c>
      <c r="F62" s="27">
        <v>77137.100000000006</v>
      </c>
      <c r="G62" s="27">
        <f t="shared" si="35"/>
        <v>25578.662360000002</v>
      </c>
      <c r="H62" s="27">
        <f t="shared" si="36"/>
        <v>102715.76236000001</v>
      </c>
      <c r="I62" s="27">
        <f t="shared" si="37"/>
        <v>25678.940590000002</v>
      </c>
      <c r="J62" s="28">
        <v>1642</v>
      </c>
      <c r="K62" s="29">
        <f t="shared" si="38"/>
        <v>78.194094366626075</v>
      </c>
      <c r="L62" s="26">
        <v>2</v>
      </c>
      <c r="M62" s="30">
        <f t="shared" si="58"/>
        <v>156.38818873325215</v>
      </c>
      <c r="N62" s="26">
        <v>2</v>
      </c>
      <c r="O62" s="32">
        <v>1</v>
      </c>
      <c r="P62" s="26">
        <f t="shared" si="59"/>
        <v>2</v>
      </c>
      <c r="Q62" s="71">
        <f t="shared" si="57"/>
        <v>312.7763774665043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</row>
    <row r="63" spans="1:821" s="39" customFormat="1" ht="35" x14ac:dyDescent="0.3">
      <c r="A63" s="98"/>
      <c r="B63" s="24" t="s">
        <v>114</v>
      </c>
      <c r="C63" s="143"/>
      <c r="D63" s="25" t="s">
        <v>14</v>
      </c>
      <c r="E63" s="32" t="s">
        <v>117</v>
      </c>
      <c r="F63" s="27">
        <v>77137.100000000006</v>
      </c>
      <c r="G63" s="27">
        <f t="shared" si="35"/>
        <v>25578.662360000002</v>
      </c>
      <c r="H63" s="27">
        <f t="shared" si="36"/>
        <v>102715.76236000001</v>
      </c>
      <c r="I63" s="27">
        <f t="shared" si="37"/>
        <v>25678.940590000002</v>
      </c>
      <c r="J63" s="28">
        <v>1642</v>
      </c>
      <c r="K63" s="29">
        <f t="shared" si="38"/>
        <v>78.194094366626075</v>
      </c>
      <c r="L63" s="26">
        <v>2</v>
      </c>
      <c r="M63" s="30">
        <f t="shared" si="58"/>
        <v>156.38818873325215</v>
      </c>
      <c r="N63" s="26">
        <v>2</v>
      </c>
      <c r="O63" s="32">
        <v>1</v>
      </c>
      <c r="P63" s="26">
        <f t="shared" si="59"/>
        <v>2</v>
      </c>
      <c r="Q63" s="71">
        <f t="shared" si="57"/>
        <v>312.7763774665043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</row>
    <row r="64" spans="1:821" s="39" customFormat="1" ht="35" x14ac:dyDescent="0.3">
      <c r="A64" s="98"/>
      <c r="B64" s="24" t="s">
        <v>115</v>
      </c>
      <c r="C64" s="143"/>
      <c r="D64" s="25" t="s">
        <v>14</v>
      </c>
      <c r="E64" s="32" t="s">
        <v>117</v>
      </c>
      <c r="F64" s="27">
        <v>77137.100000000006</v>
      </c>
      <c r="G64" s="27">
        <f t="shared" si="35"/>
        <v>25578.662360000002</v>
      </c>
      <c r="H64" s="27">
        <f t="shared" si="36"/>
        <v>102715.76236000001</v>
      </c>
      <c r="I64" s="27">
        <f t="shared" si="37"/>
        <v>25678.940590000002</v>
      </c>
      <c r="J64" s="28">
        <v>1642</v>
      </c>
      <c r="K64" s="29">
        <f t="shared" si="38"/>
        <v>78.194094366626075</v>
      </c>
      <c r="L64" s="26">
        <v>2</v>
      </c>
      <c r="M64" s="30">
        <f t="shared" si="58"/>
        <v>156.38818873325215</v>
      </c>
      <c r="N64" s="26">
        <v>2</v>
      </c>
      <c r="O64" s="32">
        <v>1</v>
      </c>
      <c r="P64" s="26">
        <f t="shared" si="59"/>
        <v>2</v>
      </c>
      <c r="Q64" s="71">
        <f t="shared" si="57"/>
        <v>312.7763774665043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</row>
    <row r="65" spans="1:821" s="39" customFormat="1" ht="35" x14ac:dyDescent="0.3">
      <c r="A65" s="99" t="s">
        <v>5</v>
      </c>
      <c r="B65" s="48" t="s">
        <v>81</v>
      </c>
      <c r="C65" s="143"/>
      <c r="D65" s="68" t="s">
        <v>14</v>
      </c>
      <c r="E65" s="47" t="s">
        <v>85</v>
      </c>
      <c r="F65" s="49">
        <v>63767.519999999997</v>
      </c>
      <c r="G65" s="49">
        <f t="shared" si="35"/>
        <v>21145.309632</v>
      </c>
      <c r="H65" s="49">
        <f t="shared" si="36"/>
        <v>84912.829631999994</v>
      </c>
      <c r="I65" s="49">
        <f t="shared" si="37"/>
        <v>21228.207407999998</v>
      </c>
      <c r="J65" s="50">
        <v>1642</v>
      </c>
      <c r="K65" s="51">
        <f t="shared" si="38"/>
        <v>64.641313666260658</v>
      </c>
      <c r="L65" s="52">
        <v>2</v>
      </c>
      <c r="M65" s="53">
        <f t="shared" si="58"/>
        <v>129.28262733252132</v>
      </c>
      <c r="N65" s="52">
        <v>2</v>
      </c>
      <c r="O65" s="47">
        <v>1</v>
      </c>
      <c r="P65" s="52">
        <f t="shared" si="59"/>
        <v>2</v>
      </c>
      <c r="Q65" s="100">
        <f t="shared" si="57"/>
        <v>258.56525466504263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</row>
    <row r="66" spans="1:821" s="39" customFormat="1" ht="23.5" customHeight="1" thickBot="1" x14ac:dyDescent="0.35">
      <c r="A66" s="132" t="s">
        <v>37</v>
      </c>
      <c r="B66" s="133"/>
      <c r="C66" s="129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1"/>
      <c r="O66" s="82">
        <f>SUM(O44:O65)</f>
        <v>22</v>
      </c>
      <c r="P66" s="75"/>
      <c r="Q66" s="83">
        <f>SUM(Q44:Q65)</f>
        <v>6890.0138643118189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</row>
    <row r="67" spans="1:821" s="3" customFormat="1" x14ac:dyDescent="0.3">
      <c r="Q67" s="112"/>
    </row>
    <row r="68" spans="1:821" s="3" customFormat="1" ht="14" customHeight="1" thickBot="1" x14ac:dyDescent="0.35">
      <c r="Q68" s="112"/>
    </row>
    <row r="69" spans="1:821" x14ac:dyDescent="0.3">
      <c r="A69" s="125" t="s">
        <v>3</v>
      </c>
      <c r="B69" s="124" t="s">
        <v>4</v>
      </c>
      <c r="C69" s="124" t="s">
        <v>16</v>
      </c>
      <c r="D69" s="114" t="s">
        <v>13</v>
      </c>
      <c r="E69" s="124" t="s">
        <v>0</v>
      </c>
      <c r="F69" s="124" t="s">
        <v>7</v>
      </c>
      <c r="G69" s="124"/>
      <c r="H69" s="124"/>
      <c r="I69" s="124"/>
      <c r="J69" s="124"/>
      <c r="K69" s="124"/>
      <c r="L69" s="114" t="s">
        <v>21</v>
      </c>
      <c r="M69" s="114" t="s">
        <v>8</v>
      </c>
      <c r="N69" s="114" t="s">
        <v>20</v>
      </c>
      <c r="O69" s="114" t="s">
        <v>17</v>
      </c>
      <c r="P69" s="114" t="s">
        <v>18</v>
      </c>
      <c r="Q69" s="116" t="s">
        <v>19</v>
      </c>
    </row>
    <row r="70" spans="1:821" ht="46" x14ac:dyDescent="0.3">
      <c r="A70" s="126" t="s">
        <v>3</v>
      </c>
      <c r="B70" s="115" t="s">
        <v>4</v>
      </c>
      <c r="C70" s="115"/>
      <c r="D70" s="115" t="s">
        <v>15</v>
      </c>
      <c r="E70" s="115"/>
      <c r="F70" s="67" t="s">
        <v>48</v>
      </c>
      <c r="G70" s="16" t="s">
        <v>49</v>
      </c>
      <c r="H70" s="16" t="s">
        <v>50</v>
      </c>
      <c r="I70" s="16" t="s">
        <v>51</v>
      </c>
      <c r="J70" s="67" t="s">
        <v>1</v>
      </c>
      <c r="K70" s="67" t="s">
        <v>22</v>
      </c>
      <c r="L70" s="115"/>
      <c r="M70" s="115"/>
      <c r="N70" s="115"/>
      <c r="O70" s="115" t="s">
        <v>6</v>
      </c>
      <c r="P70" s="115"/>
      <c r="Q70" s="117"/>
    </row>
    <row r="71" spans="1:821" ht="23.5" customHeight="1" x14ac:dyDescent="0.3">
      <c r="A71" s="118" t="s">
        <v>122</v>
      </c>
      <c r="B71" s="119"/>
      <c r="C71" s="119"/>
      <c r="D71" s="119"/>
      <c r="E71" s="8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9"/>
    </row>
    <row r="72" spans="1:821" s="39" customFormat="1" ht="23.5" x14ac:dyDescent="0.3">
      <c r="A72" s="77" t="s">
        <v>2</v>
      </c>
      <c r="B72" s="24" t="s">
        <v>123</v>
      </c>
      <c r="C72" s="120" t="s">
        <v>132</v>
      </c>
      <c r="D72" s="25" t="s">
        <v>14</v>
      </c>
      <c r="E72" s="25" t="s">
        <v>34</v>
      </c>
      <c r="F72" s="33">
        <v>93905.4</v>
      </c>
      <c r="G72" s="33">
        <f t="shared" ref="G72" si="60">F72*0.3316</f>
        <v>31139.030639999997</v>
      </c>
      <c r="H72" s="33">
        <f t="shared" ref="H72" si="61">F72+G72</f>
        <v>125044.43063999999</v>
      </c>
      <c r="I72" s="33">
        <f t="shared" ref="I72" si="62">H72*0.25</f>
        <v>31261.107659999998</v>
      </c>
      <c r="J72" s="34">
        <v>1642</v>
      </c>
      <c r="K72" s="37">
        <f t="shared" ref="K72" si="63">(H72+I72)/J72</f>
        <v>95.19216705237514</v>
      </c>
      <c r="L72" s="25">
        <v>2</v>
      </c>
      <c r="M72" s="38">
        <f t="shared" ref="M72" si="64">K72*L72</f>
        <v>190.38433410475028</v>
      </c>
      <c r="N72" s="25">
        <v>2</v>
      </c>
      <c r="O72" s="25">
        <v>1</v>
      </c>
      <c r="P72" s="25">
        <f t="shared" ref="P72" si="65">O72*N72</f>
        <v>2</v>
      </c>
      <c r="Q72" s="78">
        <f t="shared" ref="Q72" si="66">P72*M72</f>
        <v>380.76866820950056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  <c r="TO72" s="3"/>
      <c r="TP72" s="3"/>
      <c r="TQ72" s="3"/>
      <c r="TR72" s="3"/>
      <c r="TS72" s="3"/>
      <c r="TT72" s="3"/>
      <c r="TU72" s="3"/>
      <c r="TV72" s="3"/>
      <c r="TW72" s="3"/>
      <c r="TX72" s="3"/>
      <c r="TY72" s="3"/>
      <c r="TZ72" s="3"/>
      <c r="UA72" s="3"/>
      <c r="UB72" s="3"/>
      <c r="UC72" s="3"/>
      <c r="UD72" s="3"/>
      <c r="UE72" s="3"/>
      <c r="UF72" s="3"/>
      <c r="UG72" s="3"/>
      <c r="UH72" s="3"/>
      <c r="UI72" s="3"/>
      <c r="UJ72" s="3"/>
      <c r="UK72" s="3"/>
      <c r="UL72" s="3"/>
      <c r="UM72" s="3"/>
      <c r="UN72" s="3"/>
      <c r="UO72" s="3"/>
      <c r="UP72" s="3"/>
      <c r="UQ72" s="3"/>
      <c r="UR72" s="3"/>
      <c r="US72" s="3"/>
      <c r="UT72" s="3"/>
      <c r="UU72" s="3"/>
      <c r="UV72" s="3"/>
      <c r="UW72" s="3"/>
      <c r="UX72" s="3"/>
      <c r="UY72" s="3"/>
      <c r="UZ72" s="3"/>
      <c r="VA72" s="3"/>
      <c r="VB72" s="3"/>
      <c r="VC72" s="3"/>
      <c r="VD72" s="3"/>
      <c r="VE72" s="3"/>
      <c r="VF72" s="3"/>
      <c r="VG72" s="3"/>
      <c r="VH72" s="3"/>
      <c r="VI72" s="3"/>
      <c r="VJ72" s="3"/>
      <c r="VK72" s="3"/>
      <c r="VL72" s="3"/>
      <c r="VM72" s="3"/>
      <c r="VN72" s="3"/>
      <c r="VO72" s="3"/>
      <c r="VP72" s="3"/>
      <c r="VQ72" s="3"/>
      <c r="VR72" s="3"/>
      <c r="VS72" s="3"/>
      <c r="VT72" s="3"/>
      <c r="VU72" s="3"/>
      <c r="VV72" s="3"/>
      <c r="VW72" s="3"/>
      <c r="VX72" s="3"/>
      <c r="VY72" s="3"/>
      <c r="VZ72" s="3"/>
      <c r="WA72" s="3"/>
      <c r="WB72" s="3"/>
      <c r="WC72" s="3"/>
      <c r="WD72" s="3"/>
      <c r="WE72" s="3"/>
      <c r="WF72" s="3"/>
      <c r="WG72" s="3"/>
      <c r="WH72" s="3"/>
      <c r="WI72" s="3"/>
      <c r="WJ72" s="3"/>
      <c r="WK72" s="3"/>
      <c r="WL72" s="3"/>
      <c r="WM72" s="3"/>
      <c r="WN72" s="3"/>
      <c r="WO72" s="3"/>
      <c r="WP72" s="3"/>
      <c r="WQ72" s="3"/>
      <c r="WR72" s="3"/>
      <c r="WS72" s="3"/>
      <c r="WT72" s="3"/>
      <c r="WU72" s="3"/>
      <c r="WV72" s="3"/>
      <c r="WW72" s="3"/>
      <c r="WX72" s="3"/>
      <c r="WY72" s="3"/>
      <c r="WZ72" s="3"/>
      <c r="XA72" s="3"/>
      <c r="XB72" s="3"/>
      <c r="XC72" s="3"/>
      <c r="XD72" s="3"/>
      <c r="XE72" s="3"/>
      <c r="XF72" s="3"/>
      <c r="XG72" s="3"/>
      <c r="XH72" s="3"/>
      <c r="XI72" s="3"/>
      <c r="XJ72" s="3"/>
      <c r="XK72" s="3"/>
      <c r="XL72" s="3"/>
      <c r="XM72" s="3"/>
      <c r="XN72" s="3"/>
      <c r="XO72" s="3"/>
      <c r="XP72" s="3"/>
      <c r="XQ72" s="3"/>
      <c r="XR72" s="3"/>
      <c r="XS72" s="3"/>
      <c r="XT72" s="3"/>
      <c r="XU72" s="3"/>
      <c r="XV72" s="3"/>
      <c r="XW72" s="3"/>
      <c r="XX72" s="3"/>
      <c r="XY72" s="3"/>
      <c r="XZ72" s="3"/>
      <c r="YA72" s="3"/>
      <c r="YB72" s="3"/>
      <c r="YC72" s="3"/>
      <c r="YD72" s="3"/>
      <c r="YE72" s="3"/>
      <c r="YF72" s="3"/>
      <c r="YG72" s="3"/>
      <c r="YH72" s="3"/>
      <c r="YI72" s="3"/>
      <c r="YJ72" s="3"/>
      <c r="YK72" s="3"/>
      <c r="YL72" s="3"/>
      <c r="YM72" s="3"/>
      <c r="YN72" s="3"/>
      <c r="YO72" s="3"/>
      <c r="YP72" s="3"/>
      <c r="YQ72" s="3"/>
      <c r="YR72" s="3"/>
      <c r="YS72" s="3"/>
      <c r="YT72" s="3"/>
      <c r="YU72" s="3"/>
      <c r="YV72" s="3"/>
      <c r="YW72" s="3"/>
      <c r="YX72" s="3"/>
      <c r="YY72" s="3"/>
      <c r="YZ72" s="3"/>
      <c r="ZA72" s="3"/>
      <c r="ZB72" s="3"/>
      <c r="ZC72" s="3"/>
      <c r="ZD72" s="3"/>
      <c r="ZE72" s="3"/>
      <c r="ZF72" s="3"/>
      <c r="ZG72" s="3"/>
      <c r="ZH72" s="3"/>
      <c r="ZI72" s="3"/>
      <c r="ZJ72" s="3"/>
      <c r="ZK72" s="3"/>
      <c r="ZL72" s="3"/>
      <c r="ZM72" s="3"/>
      <c r="ZN72" s="3"/>
      <c r="ZO72" s="3"/>
      <c r="ZP72" s="3"/>
      <c r="ZQ72" s="3"/>
      <c r="ZR72" s="3"/>
      <c r="ZS72" s="3"/>
      <c r="ZT72" s="3"/>
      <c r="ZU72" s="3"/>
      <c r="ZV72" s="3"/>
      <c r="ZW72" s="3"/>
      <c r="ZX72" s="3"/>
      <c r="ZY72" s="3"/>
      <c r="ZZ72" s="3"/>
      <c r="AAA72" s="3"/>
      <c r="AAB72" s="3"/>
      <c r="AAC72" s="3"/>
      <c r="AAD72" s="3"/>
      <c r="AAE72" s="3"/>
      <c r="AAF72" s="3"/>
      <c r="AAG72" s="3"/>
      <c r="AAH72" s="3"/>
      <c r="AAI72" s="3"/>
      <c r="AAJ72" s="3"/>
      <c r="AAK72" s="3"/>
      <c r="AAL72" s="3"/>
      <c r="AAM72" s="3"/>
      <c r="AAN72" s="3"/>
      <c r="AAO72" s="3"/>
      <c r="AAP72" s="3"/>
      <c r="AAQ72" s="3"/>
      <c r="AAR72" s="3"/>
      <c r="AAS72" s="3"/>
      <c r="AAT72" s="3"/>
      <c r="AAU72" s="3"/>
      <c r="AAV72" s="3"/>
      <c r="AAW72" s="3"/>
      <c r="AAX72" s="3"/>
      <c r="AAY72" s="3"/>
      <c r="AAZ72" s="3"/>
      <c r="ABA72" s="3"/>
      <c r="ABB72" s="3"/>
      <c r="ABC72" s="3"/>
      <c r="ABD72" s="3"/>
      <c r="ABE72" s="3"/>
      <c r="ABF72" s="3"/>
      <c r="ABG72" s="3"/>
      <c r="ABH72" s="3"/>
      <c r="ABI72" s="3"/>
      <c r="ABJ72" s="3"/>
      <c r="ABK72" s="3"/>
      <c r="ABL72" s="3"/>
      <c r="ABM72" s="3"/>
      <c r="ABN72" s="3"/>
      <c r="ABO72" s="3"/>
      <c r="ABP72" s="3"/>
      <c r="ABQ72" s="3"/>
      <c r="ABR72" s="3"/>
      <c r="ABS72" s="3"/>
      <c r="ABT72" s="3"/>
      <c r="ABU72" s="3"/>
      <c r="ABV72" s="3"/>
      <c r="ABW72" s="3"/>
      <c r="ABX72" s="3"/>
      <c r="ABY72" s="3"/>
      <c r="ABZ72" s="3"/>
      <c r="ACA72" s="3"/>
      <c r="ACB72" s="3"/>
      <c r="ACC72" s="3"/>
      <c r="ACD72" s="3"/>
      <c r="ACE72" s="3"/>
      <c r="ACF72" s="3"/>
      <c r="ACG72" s="3"/>
      <c r="ACH72" s="3"/>
      <c r="ACI72" s="3"/>
      <c r="ACJ72" s="3"/>
      <c r="ACK72" s="3"/>
      <c r="ACL72" s="3"/>
      <c r="ACM72" s="3"/>
      <c r="ACN72" s="3"/>
      <c r="ACO72" s="3"/>
      <c r="ACP72" s="3"/>
      <c r="ACQ72" s="3"/>
      <c r="ACR72" s="3"/>
      <c r="ACS72" s="3"/>
      <c r="ACT72" s="3"/>
      <c r="ACU72" s="3"/>
      <c r="ACV72" s="3"/>
      <c r="ACW72" s="3"/>
      <c r="ACX72" s="3"/>
      <c r="ACY72" s="3"/>
      <c r="ACZ72" s="3"/>
      <c r="ADA72" s="3"/>
      <c r="ADB72" s="3"/>
      <c r="ADC72" s="3"/>
      <c r="ADD72" s="3"/>
      <c r="ADE72" s="3"/>
      <c r="ADF72" s="3"/>
      <c r="ADG72" s="3"/>
      <c r="ADH72" s="3"/>
      <c r="ADI72" s="3"/>
      <c r="ADJ72" s="3"/>
      <c r="ADK72" s="3"/>
      <c r="ADL72" s="3"/>
      <c r="ADM72" s="3"/>
      <c r="ADN72" s="3"/>
      <c r="ADO72" s="3"/>
      <c r="ADP72" s="3"/>
      <c r="ADQ72" s="3"/>
      <c r="ADR72" s="3"/>
      <c r="ADS72" s="3"/>
      <c r="ADT72" s="3"/>
      <c r="ADU72" s="3"/>
      <c r="ADV72" s="3"/>
      <c r="ADW72" s="3"/>
      <c r="ADX72" s="3"/>
      <c r="ADY72" s="3"/>
      <c r="ADZ72" s="3"/>
      <c r="AEA72" s="3"/>
      <c r="AEB72" s="3"/>
      <c r="AEC72" s="3"/>
      <c r="AED72" s="3"/>
      <c r="AEE72" s="3"/>
      <c r="AEF72" s="3"/>
      <c r="AEG72" s="3"/>
      <c r="AEH72" s="3"/>
      <c r="AEI72" s="3"/>
      <c r="AEJ72" s="3"/>
      <c r="AEK72" s="3"/>
      <c r="AEL72" s="3"/>
      <c r="AEM72" s="3"/>
      <c r="AEN72" s="3"/>
      <c r="AEO72" s="3"/>
    </row>
    <row r="73" spans="1:821" s="39" customFormat="1" ht="35" x14ac:dyDescent="0.3">
      <c r="A73" s="122"/>
      <c r="B73" s="24" t="s">
        <v>100</v>
      </c>
      <c r="C73" s="121"/>
      <c r="D73" s="25" t="s">
        <v>14</v>
      </c>
      <c r="E73" s="68" t="s">
        <v>117</v>
      </c>
      <c r="F73" s="33">
        <v>77137.100000000006</v>
      </c>
      <c r="G73" s="33">
        <v>20231.864376000001</v>
      </c>
      <c r="H73" s="33">
        <v>81244.724375999998</v>
      </c>
      <c r="I73" s="33">
        <v>20311.181094</v>
      </c>
      <c r="J73" s="34">
        <v>1642</v>
      </c>
      <c r="K73" s="37">
        <v>61.848907107186356</v>
      </c>
      <c r="L73" s="25">
        <v>2</v>
      </c>
      <c r="M73" s="38">
        <v>247.39562842874543</v>
      </c>
      <c r="N73" s="25">
        <v>2</v>
      </c>
      <c r="O73" s="25">
        <v>1</v>
      </c>
      <c r="P73" s="25">
        <v>2</v>
      </c>
      <c r="Q73" s="78">
        <v>494.79125685749085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</row>
    <row r="74" spans="1:821" s="39" customFormat="1" ht="35" x14ac:dyDescent="0.3">
      <c r="A74" s="123"/>
      <c r="B74" s="24" t="s">
        <v>124</v>
      </c>
      <c r="C74" s="121"/>
      <c r="D74" s="25" t="s">
        <v>14</v>
      </c>
      <c r="E74" s="68" t="s">
        <v>85</v>
      </c>
      <c r="F74" s="33">
        <v>63767.519999999997</v>
      </c>
      <c r="G74" s="33">
        <v>20231.864376000001</v>
      </c>
      <c r="H74" s="33">
        <v>81244.724375999998</v>
      </c>
      <c r="I74" s="33">
        <v>20311.181094</v>
      </c>
      <c r="J74" s="34">
        <v>1642</v>
      </c>
      <c r="K74" s="37">
        <v>61.848907107186356</v>
      </c>
      <c r="L74" s="25">
        <v>2</v>
      </c>
      <c r="M74" s="38">
        <v>247.39562842874543</v>
      </c>
      <c r="N74" s="25">
        <v>2</v>
      </c>
      <c r="O74" s="25">
        <v>1</v>
      </c>
      <c r="P74" s="25">
        <v>2</v>
      </c>
      <c r="Q74" s="78">
        <v>494.79125685749085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</row>
    <row r="75" spans="1:821" s="39" customFormat="1" ht="35" x14ac:dyDescent="0.3">
      <c r="A75" s="123"/>
      <c r="B75" s="24" t="s">
        <v>125</v>
      </c>
      <c r="C75" s="121"/>
      <c r="D75" s="25" t="s">
        <v>14</v>
      </c>
      <c r="E75" s="68" t="s">
        <v>85</v>
      </c>
      <c r="F75" s="33">
        <v>63767.519999999997</v>
      </c>
      <c r="G75" s="33">
        <v>20231.864376000001</v>
      </c>
      <c r="H75" s="33">
        <v>81244.724375999998</v>
      </c>
      <c r="I75" s="33">
        <v>20311.181094</v>
      </c>
      <c r="J75" s="34">
        <v>1642</v>
      </c>
      <c r="K75" s="37">
        <v>61.848907107186356</v>
      </c>
      <c r="L75" s="25">
        <v>2</v>
      </c>
      <c r="M75" s="38">
        <v>247.39562842874543</v>
      </c>
      <c r="N75" s="25">
        <v>2</v>
      </c>
      <c r="O75" s="25">
        <v>1</v>
      </c>
      <c r="P75" s="25">
        <v>2</v>
      </c>
      <c r="Q75" s="78">
        <v>494.79125685749085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  <c r="ACV75" s="3"/>
      <c r="ACW75" s="3"/>
      <c r="ACX75" s="3"/>
      <c r="ACY75" s="3"/>
      <c r="ACZ75" s="3"/>
      <c r="ADA75" s="3"/>
      <c r="ADB75" s="3"/>
      <c r="ADC75" s="3"/>
      <c r="ADD75" s="3"/>
      <c r="ADE75" s="3"/>
      <c r="ADF75" s="3"/>
      <c r="ADG75" s="3"/>
      <c r="ADH75" s="3"/>
      <c r="ADI75" s="3"/>
      <c r="ADJ75" s="3"/>
      <c r="ADK75" s="3"/>
      <c r="ADL75" s="3"/>
      <c r="ADM75" s="3"/>
      <c r="ADN75" s="3"/>
      <c r="ADO75" s="3"/>
      <c r="ADP75" s="3"/>
      <c r="ADQ75" s="3"/>
      <c r="ADR75" s="3"/>
      <c r="ADS75" s="3"/>
      <c r="ADT75" s="3"/>
      <c r="ADU75" s="3"/>
      <c r="ADV75" s="3"/>
      <c r="ADW75" s="3"/>
      <c r="ADX75" s="3"/>
      <c r="ADY75" s="3"/>
      <c r="ADZ75" s="3"/>
      <c r="AEA75" s="3"/>
      <c r="AEB75" s="3"/>
      <c r="AEC75" s="3"/>
      <c r="AED75" s="3"/>
      <c r="AEE75" s="3"/>
      <c r="AEF75" s="3"/>
      <c r="AEG75" s="3"/>
      <c r="AEH75" s="3"/>
      <c r="AEI75" s="3"/>
      <c r="AEJ75" s="3"/>
      <c r="AEK75" s="3"/>
      <c r="AEL75" s="3"/>
      <c r="AEM75" s="3"/>
      <c r="AEN75" s="3"/>
      <c r="AEO75" s="3"/>
    </row>
    <row r="76" spans="1:821" s="39" customFormat="1" ht="35" x14ac:dyDescent="0.3">
      <c r="A76" s="79"/>
      <c r="B76" s="24" t="s">
        <v>126</v>
      </c>
      <c r="C76" s="121"/>
      <c r="D76" s="25" t="s">
        <v>14</v>
      </c>
      <c r="E76" s="68" t="s">
        <v>85</v>
      </c>
      <c r="F76" s="33">
        <v>63767.519999999997</v>
      </c>
      <c r="G76" s="33">
        <v>20231.864376000001</v>
      </c>
      <c r="H76" s="33">
        <v>81244.724375999998</v>
      </c>
      <c r="I76" s="33">
        <v>20311.181094</v>
      </c>
      <c r="J76" s="34">
        <v>1642</v>
      </c>
      <c r="K76" s="37">
        <v>61.848907107186356</v>
      </c>
      <c r="L76" s="25">
        <v>2</v>
      </c>
      <c r="M76" s="38">
        <v>247.39562842874543</v>
      </c>
      <c r="N76" s="25">
        <v>2</v>
      </c>
      <c r="O76" s="25">
        <v>1</v>
      </c>
      <c r="P76" s="25">
        <v>2</v>
      </c>
      <c r="Q76" s="78">
        <v>494.79125685749085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3"/>
      <c r="NE76" s="3"/>
      <c r="NF76" s="3"/>
      <c r="NG76" s="3"/>
      <c r="NH76" s="3"/>
      <c r="NI76" s="3"/>
      <c r="NJ76" s="3"/>
      <c r="NK76" s="3"/>
      <c r="NL76" s="3"/>
      <c r="NM76" s="3"/>
      <c r="NN76" s="3"/>
      <c r="NO76" s="3"/>
      <c r="NP76" s="3"/>
      <c r="NQ76" s="3"/>
      <c r="NR76" s="3"/>
      <c r="NS76" s="3"/>
      <c r="NT76" s="3"/>
      <c r="NU76" s="3"/>
      <c r="NV76" s="3"/>
      <c r="NW76" s="3"/>
      <c r="NX76" s="3"/>
      <c r="NY76" s="3"/>
      <c r="NZ76" s="3"/>
      <c r="OA76" s="3"/>
      <c r="OB76" s="3"/>
      <c r="OC76" s="3"/>
      <c r="OD76" s="3"/>
      <c r="OE76" s="3"/>
      <c r="OF76" s="3"/>
      <c r="OG76" s="3"/>
      <c r="OH76" s="3"/>
      <c r="OI76" s="3"/>
      <c r="OJ76" s="3"/>
      <c r="OK76" s="3"/>
      <c r="OL76" s="3"/>
      <c r="OM76" s="3"/>
      <c r="ON76" s="3"/>
      <c r="OO76" s="3"/>
      <c r="OP76" s="3"/>
      <c r="OQ76" s="3"/>
      <c r="OR76" s="3"/>
      <c r="OS76" s="3"/>
      <c r="OT76" s="3"/>
      <c r="OU76" s="3"/>
      <c r="OV76" s="3"/>
      <c r="OW76" s="3"/>
      <c r="OX76" s="3"/>
      <c r="OY76" s="3"/>
      <c r="OZ76" s="3"/>
      <c r="PA76" s="3"/>
      <c r="PB76" s="3"/>
      <c r="PC76" s="3"/>
      <c r="PD76" s="3"/>
      <c r="PE76" s="3"/>
      <c r="PF76" s="3"/>
      <c r="PG76" s="3"/>
      <c r="PH76" s="3"/>
      <c r="PI76" s="3"/>
      <c r="PJ76" s="3"/>
      <c r="PK76" s="3"/>
      <c r="PL76" s="3"/>
      <c r="PM76" s="3"/>
      <c r="PN76" s="3"/>
      <c r="PO76" s="3"/>
      <c r="PP76" s="3"/>
      <c r="PQ76" s="3"/>
      <c r="PR76" s="3"/>
      <c r="PS76" s="3"/>
      <c r="PT76" s="3"/>
      <c r="PU76" s="3"/>
      <c r="PV76" s="3"/>
      <c r="PW76" s="3"/>
      <c r="PX76" s="3"/>
      <c r="PY76" s="3"/>
      <c r="PZ76" s="3"/>
      <c r="QA76" s="3"/>
      <c r="QB76" s="3"/>
      <c r="QC76" s="3"/>
      <c r="QD76" s="3"/>
      <c r="QE76" s="3"/>
      <c r="QF76" s="3"/>
      <c r="QG76" s="3"/>
      <c r="QH76" s="3"/>
      <c r="QI76" s="3"/>
      <c r="QJ76" s="3"/>
      <c r="QK76" s="3"/>
      <c r="QL76" s="3"/>
      <c r="QM76" s="3"/>
      <c r="QN76" s="3"/>
      <c r="QO76" s="3"/>
      <c r="QP76" s="3"/>
      <c r="QQ76" s="3"/>
      <c r="QR76" s="3"/>
      <c r="QS76" s="3"/>
      <c r="QT76" s="3"/>
      <c r="QU76" s="3"/>
      <c r="QV76" s="3"/>
      <c r="QW76" s="3"/>
      <c r="QX76" s="3"/>
      <c r="QY76" s="3"/>
      <c r="QZ76" s="3"/>
      <c r="RA76" s="3"/>
      <c r="RB76" s="3"/>
      <c r="RC76" s="3"/>
      <c r="RD76" s="3"/>
      <c r="RE76" s="3"/>
      <c r="RF76" s="3"/>
      <c r="RG76" s="3"/>
      <c r="RH76" s="3"/>
      <c r="RI76" s="3"/>
      <c r="RJ76" s="3"/>
      <c r="RK76" s="3"/>
      <c r="RL76" s="3"/>
      <c r="RM76" s="3"/>
      <c r="RN76" s="3"/>
      <c r="RO76" s="3"/>
      <c r="RP76" s="3"/>
      <c r="RQ76" s="3"/>
      <c r="RR76" s="3"/>
      <c r="RS76" s="3"/>
      <c r="RT76" s="3"/>
      <c r="RU76" s="3"/>
      <c r="RV76" s="3"/>
      <c r="RW76" s="3"/>
      <c r="RX76" s="3"/>
      <c r="RY76" s="3"/>
      <c r="RZ76" s="3"/>
      <c r="SA76" s="3"/>
      <c r="SB76" s="3"/>
      <c r="SC76" s="3"/>
      <c r="SD76" s="3"/>
      <c r="SE76" s="3"/>
      <c r="SF76" s="3"/>
      <c r="SG76" s="3"/>
      <c r="SH76" s="3"/>
      <c r="SI76" s="3"/>
      <c r="SJ76" s="3"/>
      <c r="SK76" s="3"/>
      <c r="SL76" s="3"/>
      <c r="SM76" s="3"/>
      <c r="SN76" s="3"/>
      <c r="SO76" s="3"/>
      <c r="SP76" s="3"/>
      <c r="SQ76" s="3"/>
      <c r="SR76" s="3"/>
      <c r="SS76" s="3"/>
      <c r="ST76" s="3"/>
      <c r="SU76" s="3"/>
      <c r="SV76" s="3"/>
      <c r="SW76" s="3"/>
      <c r="SX76" s="3"/>
      <c r="SY76" s="3"/>
      <c r="SZ76" s="3"/>
      <c r="TA76" s="3"/>
      <c r="TB76" s="3"/>
      <c r="TC76" s="3"/>
      <c r="TD76" s="3"/>
      <c r="TE76" s="3"/>
      <c r="TF76" s="3"/>
      <c r="TG76" s="3"/>
      <c r="TH76" s="3"/>
      <c r="TI76" s="3"/>
      <c r="TJ76" s="3"/>
      <c r="TK76" s="3"/>
      <c r="TL76" s="3"/>
      <c r="TM76" s="3"/>
      <c r="TN76" s="3"/>
      <c r="TO76" s="3"/>
      <c r="TP76" s="3"/>
      <c r="TQ76" s="3"/>
      <c r="TR76" s="3"/>
      <c r="TS76" s="3"/>
      <c r="TT76" s="3"/>
      <c r="TU76" s="3"/>
      <c r="TV76" s="3"/>
      <c r="TW76" s="3"/>
      <c r="TX76" s="3"/>
      <c r="TY76" s="3"/>
      <c r="TZ76" s="3"/>
      <c r="UA76" s="3"/>
      <c r="UB76" s="3"/>
      <c r="UC76" s="3"/>
      <c r="UD76" s="3"/>
      <c r="UE76" s="3"/>
      <c r="UF76" s="3"/>
      <c r="UG76" s="3"/>
      <c r="UH76" s="3"/>
      <c r="UI76" s="3"/>
      <c r="UJ76" s="3"/>
      <c r="UK76" s="3"/>
      <c r="UL76" s="3"/>
      <c r="UM76" s="3"/>
      <c r="UN76" s="3"/>
      <c r="UO76" s="3"/>
      <c r="UP76" s="3"/>
      <c r="UQ76" s="3"/>
      <c r="UR76" s="3"/>
      <c r="US76" s="3"/>
      <c r="UT76" s="3"/>
      <c r="UU76" s="3"/>
      <c r="UV76" s="3"/>
      <c r="UW76" s="3"/>
      <c r="UX76" s="3"/>
      <c r="UY76" s="3"/>
      <c r="UZ76" s="3"/>
      <c r="VA76" s="3"/>
      <c r="VB76" s="3"/>
      <c r="VC76" s="3"/>
      <c r="VD76" s="3"/>
      <c r="VE76" s="3"/>
      <c r="VF76" s="3"/>
      <c r="VG76" s="3"/>
      <c r="VH76" s="3"/>
      <c r="VI76" s="3"/>
      <c r="VJ76" s="3"/>
      <c r="VK76" s="3"/>
      <c r="VL76" s="3"/>
      <c r="VM76" s="3"/>
      <c r="VN76" s="3"/>
      <c r="VO76" s="3"/>
      <c r="VP76" s="3"/>
      <c r="VQ76" s="3"/>
      <c r="VR76" s="3"/>
      <c r="VS76" s="3"/>
      <c r="VT76" s="3"/>
      <c r="VU76" s="3"/>
      <c r="VV76" s="3"/>
      <c r="VW76" s="3"/>
      <c r="VX76" s="3"/>
      <c r="VY76" s="3"/>
      <c r="VZ76" s="3"/>
      <c r="WA76" s="3"/>
      <c r="WB76" s="3"/>
      <c r="WC76" s="3"/>
      <c r="WD76" s="3"/>
      <c r="WE76" s="3"/>
      <c r="WF76" s="3"/>
      <c r="WG76" s="3"/>
      <c r="WH76" s="3"/>
      <c r="WI76" s="3"/>
      <c r="WJ76" s="3"/>
      <c r="WK76" s="3"/>
      <c r="WL76" s="3"/>
      <c r="WM76" s="3"/>
      <c r="WN76" s="3"/>
      <c r="WO76" s="3"/>
      <c r="WP76" s="3"/>
      <c r="WQ76" s="3"/>
      <c r="WR76" s="3"/>
      <c r="WS76" s="3"/>
      <c r="WT76" s="3"/>
      <c r="WU76" s="3"/>
      <c r="WV76" s="3"/>
      <c r="WW76" s="3"/>
      <c r="WX76" s="3"/>
      <c r="WY76" s="3"/>
      <c r="WZ76" s="3"/>
      <c r="XA76" s="3"/>
      <c r="XB76" s="3"/>
      <c r="XC76" s="3"/>
      <c r="XD76" s="3"/>
      <c r="XE76" s="3"/>
      <c r="XF76" s="3"/>
      <c r="XG76" s="3"/>
      <c r="XH76" s="3"/>
      <c r="XI76" s="3"/>
      <c r="XJ76" s="3"/>
      <c r="XK76" s="3"/>
      <c r="XL76" s="3"/>
      <c r="XM76" s="3"/>
      <c r="XN76" s="3"/>
      <c r="XO76" s="3"/>
      <c r="XP76" s="3"/>
      <c r="XQ76" s="3"/>
      <c r="XR76" s="3"/>
      <c r="XS76" s="3"/>
      <c r="XT76" s="3"/>
      <c r="XU76" s="3"/>
      <c r="XV76" s="3"/>
      <c r="XW76" s="3"/>
      <c r="XX76" s="3"/>
      <c r="XY76" s="3"/>
      <c r="XZ76" s="3"/>
      <c r="YA76" s="3"/>
      <c r="YB76" s="3"/>
      <c r="YC76" s="3"/>
      <c r="YD76" s="3"/>
      <c r="YE76" s="3"/>
      <c r="YF76" s="3"/>
      <c r="YG76" s="3"/>
      <c r="YH76" s="3"/>
      <c r="YI76" s="3"/>
      <c r="YJ76" s="3"/>
      <c r="YK76" s="3"/>
      <c r="YL76" s="3"/>
      <c r="YM76" s="3"/>
      <c r="YN76" s="3"/>
      <c r="YO76" s="3"/>
      <c r="YP76" s="3"/>
      <c r="YQ76" s="3"/>
      <c r="YR76" s="3"/>
      <c r="YS76" s="3"/>
      <c r="YT76" s="3"/>
      <c r="YU76" s="3"/>
      <c r="YV76" s="3"/>
      <c r="YW76" s="3"/>
      <c r="YX76" s="3"/>
      <c r="YY76" s="3"/>
      <c r="YZ76" s="3"/>
      <c r="ZA76" s="3"/>
      <c r="ZB76" s="3"/>
      <c r="ZC76" s="3"/>
      <c r="ZD76" s="3"/>
      <c r="ZE76" s="3"/>
      <c r="ZF76" s="3"/>
      <c r="ZG76" s="3"/>
      <c r="ZH76" s="3"/>
      <c r="ZI76" s="3"/>
      <c r="ZJ76" s="3"/>
      <c r="ZK76" s="3"/>
      <c r="ZL76" s="3"/>
      <c r="ZM76" s="3"/>
      <c r="ZN76" s="3"/>
      <c r="ZO76" s="3"/>
      <c r="ZP76" s="3"/>
      <c r="ZQ76" s="3"/>
      <c r="ZR76" s="3"/>
      <c r="ZS76" s="3"/>
      <c r="ZT76" s="3"/>
      <c r="ZU76" s="3"/>
      <c r="ZV76" s="3"/>
      <c r="ZW76" s="3"/>
      <c r="ZX76" s="3"/>
      <c r="ZY76" s="3"/>
      <c r="ZZ76" s="3"/>
      <c r="AAA76" s="3"/>
      <c r="AAB76" s="3"/>
      <c r="AAC76" s="3"/>
      <c r="AAD76" s="3"/>
      <c r="AAE76" s="3"/>
      <c r="AAF76" s="3"/>
      <c r="AAG76" s="3"/>
      <c r="AAH76" s="3"/>
      <c r="AAI76" s="3"/>
      <c r="AAJ76" s="3"/>
      <c r="AAK76" s="3"/>
      <c r="AAL76" s="3"/>
      <c r="AAM76" s="3"/>
      <c r="AAN76" s="3"/>
      <c r="AAO76" s="3"/>
      <c r="AAP76" s="3"/>
      <c r="AAQ76" s="3"/>
      <c r="AAR76" s="3"/>
      <c r="AAS76" s="3"/>
      <c r="AAT76" s="3"/>
      <c r="AAU76" s="3"/>
      <c r="AAV76" s="3"/>
      <c r="AAW76" s="3"/>
      <c r="AAX76" s="3"/>
      <c r="AAY76" s="3"/>
      <c r="AAZ76" s="3"/>
      <c r="ABA76" s="3"/>
      <c r="ABB76" s="3"/>
      <c r="ABC76" s="3"/>
      <c r="ABD76" s="3"/>
      <c r="ABE76" s="3"/>
      <c r="ABF76" s="3"/>
      <c r="ABG76" s="3"/>
      <c r="ABH76" s="3"/>
      <c r="ABI76" s="3"/>
      <c r="ABJ76" s="3"/>
      <c r="ABK76" s="3"/>
      <c r="ABL76" s="3"/>
      <c r="ABM76" s="3"/>
      <c r="ABN76" s="3"/>
      <c r="ABO76" s="3"/>
      <c r="ABP76" s="3"/>
      <c r="ABQ76" s="3"/>
      <c r="ABR76" s="3"/>
      <c r="ABS76" s="3"/>
      <c r="ABT76" s="3"/>
      <c r="ABU76" s="3"/>
      <c r="ABV76" s="3"/>
      <c r="ABW76" s="3"/>
      <c r="ABX76" s="3"/>
      <c r="ABY76" s="3"/>
      <c r="ABZ76" s="3"/>
      <c r="ACA76" s="3"/>
      <c r="ACB76" s="3"/>
      <c r="ACC76" s="3"/>
      <c r="ACD76" s="3"/>
      <c r="ACE76" s="3"/>
      <c r="ACF76" s="3"/>
      <c r="ACG76" s="3"/>
      <c r="ACH76" s="3"/>
      <c r="ACI76" s="3"/>
      <c r="ACJ76" s="3"/>
      <c r="ACK76" s="3"/>
      <c r="ACL76" s="3"/>
      <c r="ACM76" s="3"/>
      <c r="ACN76" s="3"/>
      <c r="ACO76" s="3"/>
      <c r="ACP76" s="3"/>
      <c r="ACQ76" s="3"/>
      <c r="ACR76" s="3"/>
      <c r="ACS76" s="3"/>
      <c r="ACT76" s="3"/>
      <c r="ACU76" s="3"/>
      <c r="ACV76" s="3"/>
      <c r="ACW76" s="3"/>
      <c r="ACX76" s="3"/>
      <c r="ACY76" s="3"/>
      <c r="ACZ76" s="3"/>
      <c r="ADA76" s="3"/>
      <c r="ADB76" s="3"/>
      <c r="ADC76" s="3"/>
      <c r="ADD76" s="3"/>
      <c r="ADE76" s="3"/>
      <c r="ADF76" s="3"/>
      <c r="ADG76" s="3"/>
      <c r="ADH76" s="3"/>
      <c r="ADI76" s="3"/>
      <c r="ADJ76" s="3"/>
      <c r="ADK76" s="3"/>
      <c r="ADL76" s="3"/>
      <c r="ADM76" s="3"/>
      <c r="ADN76" s="3"/>
      <c r="ADO76" s="3"/>
      <c r="ADP76" s="3"/>
      <c r="ADQ76" s="3"/>
      <c r="ADR76" s="3"/>
      <c r="ADS76" s="3"/>
      <c r="ADT76" s="3"/>
      <c r="ADU76" s="3"/>
      <c r="ADV76" s="3"/>
      <c r="ADW76" s="3"/>
      <c r="ADX76" s="3"/>
      <c r="ADY76" s="3"/>
      <c r="ADZ76" s="3"/>
      <c r="AEA76" s="3"/>
      <c r="AEB76" s="3"/>
      <c r="AEC76" s="3"/>
      <c r="AED76" s="3"/>
      <c r="AEE76" s="3"/>
      <c r="AEF76" s="3"/>
      <c r="AEG76" s="3"/>
      <c r="AEH76" s="3"/>
      <c r="AEI76" s="3"/>
      <c r="AEJ76" s="3"/>
      <c r="AEK76" s="3"/>
      <c r="AEL76" s="3"/>
      <c r="AEM76" s="3"/>
      <c r="AEN76" s="3"/>
      <c r="AEO76" s="3"/>
    </row>
    <row r="77" spans="1:821" s="39" customFormat="1" ht="35" x14ac:dyDescent="0.3">
      <c r="A77" s="79"/>
      <c r="B77" s="24" t="s">
        <v>127</v>
      </c>
      <c r="C77" s="121"/>
      <c r="D77" s="25" t="s">
        <v>14</v>
      </c>
      <c r="E77" s="68" t="s">
        <v>85</v>
      </c>
      <c r="F77" s="33">
        <v>63767.519999999997</v>
      </c>
      <c r="G77" s="33">
        <v>20231.864376000001</v>
      </c>
      <c r="H77" s="33">
        <v>81244.724375999998</v>
      </c>
      <c r="I77" s="33">
        <v>20311.181094</v>
      </c>
      <c r="J77" s="34">
        <v>1642</v>
      </c>
      <c r="K77" s="37">
        <v>61.848907107186356</v>
      </c>
      <c r="L77" s="25">
        <v>2</v>
      </c>
      <c r="M77" s="38">
        <v>247.39562842874543</v>
      </c>
      <c r="N77" s="25">
        <v>2</v>
      </c>
      <c r="O77" s="25">
        <v>1</v>
      </c>
      <c r="P77" s="25">
        <v>2</v>
      </c>
      <c r="Q77" s="78">
        <v>494.79125685749085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3"/>
      <c r="NE77" s="3"/>
      <c r="NF77" s="3"/>
      <c r="NG77" s="3"/>
      <c r="NH77" s="3"/>
      <c r="NI77" s="3"/>
      <c r="NJ77" s="3"/>
      <c r="NK77" s="3"/>
      <c r="NL77" s="3"/>
      <c r="NM77" s="3"/>
      <c r="NN77" s="3"/>
      <c r="NO77" s="3"/>
      <c r="NP77" s="3"/>
      <c r="NQ77" s="3"/>
      <c r="NR77" s="3"/>
      <c r="NS77" s="3"/>
      <c r="NT77" s="3"/>
      <c r="NU77" s="3"/>
      <c r="NV77" s="3"/>
      <c r="NW77" s="3"/>
      <c r="NX77" s="3"/>
      <c r="NY77" s="3"/>
      <c r="NZ77" s="3"/>
      <c r="OA77" s="3"/>
      <c r="OB77" s="3"/>
      <c r="OC77" s="3"/>
      <c r="OD77" s="3"/>
      <c r="OE77" s="3"/>
      <c r="OF77" s="3"/>
      <c r="OG77" s="3"/>
      <c r="OH77" s="3"/>
      <c r="OI77" s="3"/>
      <c r="OJ77" s="3"/>
      <c r="OK77" s="3"/>
      <c r="OL77" s="3"/>
      <c r="OM77" s="3"/>
      <c r="ON77" s="3"/>
      <c r="OO77" s="3"/>
      <c r="OP77" s="3"/>
      <c r="OQ77" s="3"/>
      <c r="OR77" s="3"/>
      <c r="OS77" s="3"/>
      <c r="OT77" s="3"/>
      <c r="OU77" s="3"/>
      <c r="OV77" s="3"/>
      <c r="OW77" s="3"/>
      <c r="OX77" s="3"/>
      <c r="OY77" s="3"/>
      <c r="OZ77" s="3"/>
      <c r="PA77" s="3"/>
      <c r="PB77" s="3"/>
      <c r="PC77" s="3"/>
      <c r="PD77" s="3"/>
      <c r="PE77" s="3"/>
      <c r="PF77" s="3"/>
      <c r="PG77" s="3"/>
      <c r="PH77" s="3"/>
      <c r="PI77" s="3"/>
      <c r="PJ77" s="3"/>
      <c r="PK77" s="3"/>
      <c r="PL77" s="3"/>
      <c r="PM77" s="3"/>
      <c r="PN77" s="3"/>
      <c r="PO77" s="3"/>
      <c r="PP77" s="3"/>
      <c r="PQ77" s="3"/>
      <c r="PR77" s="3"/>
      <c r="PS77" s="3"/>
      <c r="PT77" s="3"/>
      <c r="PU77" s="3"/>
      <c r="PV77" s="3"/>
      <c r="PW77" s="3"/>
      <c r="PX77" s="3"/>
      <c r="PY77" s="3"/>
      <c r="PZ77" s="3"/>
      <c r="QA77" s="3"/>
      <c r="QB77" s="3"/>
      <c r="QC77" s="3"/>
      <c r="QD77" s="3"/>
      <c r="QE77" s="3"/>
      <c r="QF77" s="3"/>
      <c r="QG77" s="3"/>
      <c r="QH77" s="3"/>
      <c r="QI77" s="3"/>
      <c r="QJ77" s="3"/>
      <c r="QK77" s="3"/>
      <c r="QL77" s="3"/>
      <c r="QM77" s="3"/>
      <c r="QN77" s="3"/>
      <c r="QO77" s="3"/>
      <c r="QP77" s="3"/>
      <c r="QQ77" s="3"/>
      <c r="QR77" s="3"/>
      <c r="QS77" s="3"/>
      <c r="QT77" s="3"/>
      <c r="QU77" s="3"/>
      <c r="QV77" s="3"/>
      <c r="QW77" s="3"/>
      <c r="QX77" s="3"/>
      <c r="QY77" s="3"/>
      <c r="QZ77" s="3"/>
      <c r="RA77" s="3"/>
      <c r="RB77" s="3"/>
      <c r="RC77" s="3"/>
      <c r="RD77" s="3"/>
      <c r="RE77" s="3"/>
      <c r="RF77" s="3"/>
      <c r="RG77" s="3"/>
      <c r="RH77" s="3"/>
      <c r="RI77" s="3"/>
      <c r="RJ77" s="3"/>
      <c r="RK77" s="3"/>
      <c r="RL77" s="3"/>
      <c r="RM77" s="3"/>
      <c r="RN77" s="3"/>
      <c r="RO77" s="3"/>
      <c r="RP77" s="3"/>
      <c r="RQ77" s="3"/>
      <c r="RR77" s="3"/>
      <c r="RS77" s="3"/>
      <c r="RT77" s="3"/>
      <c r="RU77" s="3"/>
      <c r="RV77" s="3"/>
      <c r="RW77" s="3"/>
      <c r="RX77" s="3"/>
      <c r="RY77" s="3"/>
      <c r="RZ77" s="3"/>
      <c r="SA77" s="3"/>
      <c r="SB77" s="3"/>
      <c r="SC77" s="3"/>
      <c r="SD77" s="3"/>
      <c r="SE77" s="3"/>
      <c r="SF77" s="3"/>
      <c r="SG77" s="3"/>
      <c r="SH77" s="3"/>
      <c r="SI77" s="3"/>
      <c r="SJ77" s="3"/>
      <c r="SK77" s="3"/>
      <c r="SL77" s="3"/>
      <c r="SM77" s="3"/>
      <c r="SN77" s="3"/>
      <c r="SO77" s="3"/>
      <c r="SP77" s="3"/>
      <c r="SQ77" s="3"/>
      <c r="SR77" s="3"/>
      <c r="SS77" s="3"/>
      <c r="ST77" s="3"/>
      <c r="SU77" s="3"/>
      <c r="SV77" s="3"/>
      <c r="SW77" s="3"/>
      <c r="SX77" s="3"/>
      <c r="SY77" s="3"/>
      <c r="SZ77" s="3"/>
      <c r="TA77" s="3"/>
      <c r="TB77" s="3"/>
      <c r="TC77" s="3"/>
      <c r="TD77" s="3"/>
      <c r="TE77" s="3"/>
      <c r="TF77" s="3"/>
      <c r="TG77" s="3"/>
      <c r="TH77" s="3"/>
      <c r="TI77" s="3"/>
      <c r="TJ77" s="3"/>
      <c r="TK77" s="3"/>
      <c r="TL77" s="3"/>
      <c r="TM77" s="3"/>
      <c r="TN77" s="3"/>
      <c r="TO77" s="3"/>
      <c r="TP77" s="3"/>
      <c r="TQ77" s="3"/>
      <c r="TR77" s="3"/>
      <c r="TS77" s="3"/>
      <c r="TT77" s="3"/>
      <c r="TU77" s="3"/>
      <c r="TV77" s="3"/>
      <c r="TW77" s="3"/>
      <c r="TX77" s="3"/>
      <c r="TY77" s="3"/>
      <c r="TZ77" s="3"/>
      <c r="UA77" s="3"/>
      <c r="UB77" s="3"/>
      <c r="UC77" s="3"/>
      <c r="UD77" s="3"/>
      <c r="UE77" s="3"/>
      <c r="UF77" s="3"/>
      <c r="UG77" s="3"/>
      <c r="UH77" s="3"/>
      <c r="UI77" s="3"/>
      <c r="UJ77" s="3"/>
      <c r="UK77" s="3"/>
      <c r="UL77" s="3"/>
      <c r="UM77" s="3"/>
      <c r="UN77" s="3"/>
      <c r="UO77" s="3"/>
      <c r="UP77" s="3"/>
      <c r="UQ77" s="3"/>
      <c r="UR77" s="3"/>
      <c r="US77" s="3"/>
      <c r="UT77" s="3"/>
      <c r="UU77" s="3"/>
      <c r="UV77" s="3"/>
      <c r="UW77" s="3"/>
      <c r="UX77" s="3"/>
      <c r="UY77" s="3"/>
      <c r="UZ77" s="3"/>
      <c r="VA77" s="3"/>
      <c r="VB77" s="3"/>
      <c r="VC77" s="3"/>
      <c r="VD77" s="3"/>
      <c r="VE77" s="3"/>
      <c r="VF77" s="3"/>
      <c r="VG77" s="3"/>
      <c r="VH77" s="3"/>
      <c r="VI77" s="3"/>
      <c r="VJ77" s="3"/>
      <c r="VK77" s="3"/>
      <c r="VL77" s="3"/>
      <c r="VM77" s="3"/>
      <c r="VN77" s="3"/>
      <c r="VO77" s="3"/>
      <c r="VP77" s="3"/>
      <c r="VQ77" s="3"/>
      <c r="VR77" s="3"/>
      <c r="VS77" s="3"/>
      <c r="VT77" s="3"/>
      <c r="VU77" s="3"/>
      <c r="VV77" s="3"/>
      <c r="VW77" s="3"/>
      <c r="VX77" s="3"/>
      <c r="VY77" s="3"/>
      <c r="VZ77" s="3"/>
      <c r="WA77" s="3"/>
      <c r="WB77" s="3"/>
      <c r="WC77" s="3"/>
      <c r="WD77" s="3"/>
      <c r="WE77" s="3"/>
      <c r="WF77" s="3"/>
      <c r="WG77" s="3"/>
      <c r="WH77" s="3"/>
      <c r="WI77" s="3"/>
      <c r="WJ77" s="3"/>
      <c r="WK77" s="3"/>
      <c r="WL77" s="3"/>
      <c r="WM77" s="3"/>
      <c r="WN77" s="3"/>
      <c r="WO77" s="3"/>
      <c r="WP77" s="3"/>
      <c r="WQ77" s="3"/>
      <c r="WR77" s="3"/>
      <c r="WS77" s="3"/>
      <c r="WT77" s="3"/>
      <c r="WU77" s="3"/>
      <c r="WV77" s="3"/>
      <c r="WW77" s="3"/>
      <c r="WX77" s="3"/>
      <c r="WY77" s="3"/>
      <c r="WZ77" s="3"/>
      <c r="XA77" s="3"/>
      <c r="XB77" s="3"/>
      <c r="XC77" s="3"/>
      <c r="XD77" s="3"/>
      <c r="XE77" s="3"/>
      <c r="XF77" s="3"/>
      <c r="XG77" s="3"/>
      <c r="XH77" s="3"/>
      <c r="XI77" s="3"/>
      <c r="XJ77" s="3"/>
      <c r="XK77" s="3"/>
      <c r="XL77" s="3"/>
      <c r="XM77" s="3"/>
      <c r="XN77" s="3"/>
      <c r="XO77" s="3"/>
      <c r="XP77" s="3"/>
      <c r="XQ77" s="3"/>
      <c r="XR77" s="3"/>
      <c r="XS77" s="3"/>
      <c r="XT77" s="3"/>
      <c r="XU77" s="3"/>
      <c r="XV77" s="3"/>
      <c r="XW77" s="3"/>
      <c r="XX77" s="3"/>
      <c r="XY77" s="3"/>
      <c r="XZ77" s="3"/>
      <c r="YA77" s="3"/>
      <c r="YB77" s="3"/>
      <c r="YC77" s="3"/>
      <c r="YD77" s="3"/>
      <c r="YE77" s="3"/>
      <c r="YF77" s="3"/>
      <c r="YG77" s="3"/>
      <c r="YH77" s="3"/>
      <c r="YI77" s="3"/>
      <c r="YJ77" s="3"/>
      <c r="YK77" s="3"/>
      <c r="YL77" s="3"/>
      <c r="YM77" s="3"/>
      <c r="YN77" s="3"/>
      <c r="YO77" s="3"/>
      <c r="YP77" s="3"/>
      <c r="YQ77" s="3"/>
      <c r="YR77" s="3"/>
      <c r="YS77" s="3"/>
      <c r="YT77" s="3"/>
      <c r="YU77" s="3"/>
      <c r="YV77" s="3"/>
      <c r="YW77" s="3"/>
      <c r="YX77" s="3"/>
      <c r="YY77" s="3"/>
      <c r="YZ77" s="3"/>
      <c r="ZA77" s="3"/>
      <c r="ZB77" s="3"/>
      <c r="ZC77" s="3"/>
      <c r="ZD77" s="3"/>
      <c r="ZE77" s="3"/>
      <c r="ZF77" s="3"/>
      <c r="ZG77" s="3"/>
      <c r="ZH77" s="3"/>
      <c r="ZI77" s="3"/>
      <c r="ZJ77" s="3"/>
      <c r="ZK77" s="3"/>
      <c r="ZL77" s="3"/>
      <c r="ZM77" s="3"/>
      <c r="ZN77" s="3"/>
      <c r="ZO77" s="3"/>
      <c r="ZP77" s="3"/>
      <c r="ZQ77" s="3"/>
      <c r="ZR77" s="3"/>
      <c r="ZS77" s="3"/>
      <c r="ZT77" s="3"/>
      <c r="ZU77" s="3"/>
      <c r="ZV77" s="3"/>
      <c r="ZW77" s="3"/>
      <c r="ZX77" s="3"/>
      <c r="ZY77" s="3"/>
      <c r="ZZ77" s="3"/>
      <c r="AAA77" s="3"/>
      <c r="AAB77" s="3"/>
      <c r="AAC77" s="3"/>
      <c r="AAD77" s="3"/>
      <c r="AAE77" s="3"/>
      <c r="AAF77" s="3"/>
      <c r="AAG77" s="3"/>
      <c r="AAH77" s="3"/>
      <c r="AAI77" s="3"/>
      <c r="AAJ77" s="3"/>
      <c r="AAK77" s="3"/>
      <c r="AAL77" s="3"/>
      <c r="AAM77" s="3"/>
      <c r="AAN77" s="3"/>
      <c r="AAO77" s="3"/>
      <c r="AAP77" s="3"/>
      <c r="AAQ77" s="3"/>
      <c r="AAR77" s="3"/>
      <c r="AAS77" s="3"/>
      <c r="AAT77" s="3"/>
      <c r="AAU77" s="3"/>
      <c r="AAV77" s="3"/>
      <c r="AAW77" s="3"/>
      <c r="AAX77" s="3"/>
      <c r="AAY77" s="3"/>
      <c r="AAZ77" s="3"/>
      <c r="ABA77" s="3"/>
      <c r="ABB77" s="3"/>
      <c r="ABC77" s="3"/>
      <c r="ABD77" s="3"/>
      <c r="ABE77" s="3"/>
      <c r="ABF77" s="3"/>
      <c r="ABG77" s="3"/>
      <c r="ABH77" s="3"/>
      <c r="ABI77" s="3"/>
      <c r="ABJ77" s="3"/>
      <c r="ABK77" s="3"/>
      <c r="ABL77" s="3"/>
      <c r="ABM77" s="3"/>
      <c r="ABN77" s="3"/>
      <c r="ABO77" s="3"/>
      <c r="ABP77" s="3"/>
      <c r="ABQ77" s="3"/>
      <c r="ABR77" s="3"/>
      <c r="ABS77" s="3"/>
      <c r="ABT77" s="3"/>
      <c r="ABU77" s="3"/>
      <c r="ABV77" s="3"/>
      <c r="ABW77" s="3"/>
      <c r="ABX77" s="3"/>
      <c r="ABY77" s="3"/>
      <c r="ABZ77" s="3"/>
      <c r="ACA77" s="3"/>
      <c r="ACB77" s="3"/>
      <c r="ACC77" s="3"/>
      <c r="ACD77" s="3"/>
      <c r="ACE77" s="3"/>
      <c r="ACF77" s="3"/>
      <c r="ACG77" s="3"/>
      <c r="ACH77" s="3"/>
      <c r="ACI77" s="3"/>
      <c r="ACJ77" s="3"/>
      <c r="ACK77" s="3"/>
      <c r="ACL77" s="3"/>
      <c r="ACM77" s="3"/>
      <c r="ACN77" s="3"/>
      <c r="ACO77" s="3"/>
      <c r="ACP77" s="3"/>
      <c r="ACQ77" s="3"/>
      <c r="ACR77" s="3"/>
      <c r="ACS77" s="3"/>
      <c r="ACT77" s="3"/>
      <c r="ACU77" s="3"/>
      <c r="ACV77" s="3"/>
      <c r="ACW77" s="3"/>
      <c r="ACX77" s="3"/>
      <c r="ACY77" s="3"/>
      <c r="ACZ77" s="3"/>
      <c r="ADA77" s="3"/>
      <c r="ADB77" s="3"/>
      <c r="ADC77" s="3"/>
      <c r="ADD77" s="3"/>
      <c r="ADE77" s="3"/>
      <c r="ADF77" s="3"/>
      <c r="ADG77" s="3"/>
      <c r="ADH77" s="3"/>
      <c r="ADI77" s="3"/>
      <c r="ADJ77" s="3"/>
      <c r="ADK77" s="3"/>
      <c r="ADL77" s="3"/>
      <c r="ADM77" s="3"/>
      <c r="ADN77" s="3"/>
      <c r="ADO77" s="3"/>
      <c r="ADP77" s="3"/>
      <c r="ADQ77" s="3"/>
      <c r="ADR77" s="3"/>
      <c r="ADS77" s="3"/>
      <c r="ADT77" s="3"/>
      <c r="ADU77" s="3"/>
      <c r="ADV77" s="3"/>
      <c r="ADW77" s="3"/>
      <c r="ADX77" s="3"/>
      <c r="ADY77" s="3"/>
      <c r="ADZ77" s="3"/>
      <c r="AEA77" s="3"/>
      <c r="AEB77" s="3"/>
      <c r="AEC77" s="3"/>
      <c r="AED77" s="3"/>
      <c r="AEE77" s="3"/>
      <c r="AEF77" s="3"/>
      <c r="AEG77" s="3"/>
      <c r="AEH77" s="3"/>
      <c r="AEI77" s="3"/>
      <c r="AEJ77" s="3"/>
      <c r="AEK77" s="3"/>
      <c r="AEL77" s="3"/>
      <c r="AEM77" s="3"/>
      <c r="AEN77" s="3"/>
      <c r="AEO77" s="3"/>
    </row>
    <row r="78" spans="1:821" s="39" customFormat="1" ht="35" x14ac:dyDescent="0.3">
      <c r="A78" s="79"/>
      <c r="B78" s="24" t="s">
        <v>128</v>
      </c>
      <c r="C78" s="121"/>
      <c r="D78" s="25" t="s">
        <v>14</v>
      </c>
      <c r="E78" s="68" t="s">
        <v>85</v>
      </c>
      <c r="F78" s="33">
        <v>63767.519999999997</v>
      </c>
      <c r="G78" s="33">
        <v>20231.864376000001</v>
      </c>
      <c r="H78" s="33">
        <v>81244.724375999998</v>
      </c>
      <c r="I78" s="33">
        <v>20311.181094</v>
      </c>
      <c r="J78" s="34">
        <v>1642</v>
      </c>
      <c r="K78" s="37">
        <v>61.848907107186356</v>
      </c>
      <c r="L78" s="25">
        <v>2</v>
      </c>
      <c r="M78" s="38">
        <v>247.39562842874543</v>
      </c>
      <c r="N78" s="25">
        <v>2</v>
      </c>
      <c r="O78" s="25">
        <v>1</v>
      </c>
      <c r="P78" s="25">
        <v>2</v>
      </c>
      <c r="Q78" s="78">
        <v>494.79125685749085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  <c r="TN78" s="3"/>
      <c r="TO78" s="3"/>
      <c r="TP78" s="3"/>
      <c r="TQ78" s="3"/>
      <c r="TR78" s="3"/>
      <c r="TS78" s="3"/>
      <c r="TT78" s="3"/>
      <c r="TU78" s="3"/>
      <c r="TV78" s="3"/>
      <c r="TW78" s="3"/>
      <c r="TX78" s="3"/>
      <c r="TY78" s="3"/>
      <c r="TZ78" s="3"/>
      <c r="UA78" s="3"/>
      <c r="UB78" s="3"/>
      <c r="UC78" s="3"/>
      <c r="UD78" s="3"/>
      <c r="UE78" s="3"/>
      <c r="UF78" s="3"/>
      <c r="UG78" s="3"/>
      <c r="UH78" s="3"/>
      <c r="UI78" s="3"/>
      <c r="UJ78" s="3"/>
      <c r="UK78" s="3"/>
      <c r="UL78" s="3"/>
      <c r="UM78" s="3"/>
      <c r="UN78" s="3"/>
      <c r="UO78" s="3"/>
      <c r="UP78" s="3"/>
      <c r="UQ78" s="3"/>
      <c r="UR78" s="3"/>
      <c r="US78" s="3"/>
      <c r="UT78" s="3"/>
      <c r="UU78" s="3"/>
      <c r="UV78" s="3"/>
      <c r="UW78" s="3"/>
      <c r="UX78" s="3"/>
      <c r="UY78" s="3"/>
      <c r="UZ78" s="3"/>
      <c r="VA78" s="3"/>
      <c r="VB78" s="3"/>
      <c r="VC78" s="3"/>
      <c r="VD78" s="3"/>
      <c r="VE78" s="3"/>
      <c r="VF78" s="3"/>
      <c r="VG78" s="3"/>
      <c r="VH78" s="3"/>
      <c r="VI78" s="3"/>
      <c r="VJ78" s="3"/>
      <c r="VK78" s="3"/>
      <c r="VL78" s="3"/>
      <c r="VM78" s="3"/>
      <c r="VN78" s="3"/>
      <c r="VO78" s="3"/>
      <c r="VP78" s="3"/>
      <c r="VQ78" s="3"/>
      <c r="VR78" s="3"/>
      <c r="VS78" s="3"/>
      <c r="VT78" s="3"/>
      <c r="VU78" s="3"/>
      <c r="VV78" s="3"/>
      <c r="VW78" s="3"/>
      <c r="VX78" s="3"/>
      <c r="VY78" s="3"/>
      <c r="VZ78" s="3"/>
      <c r="WA78" s="3"/>
      <c r="WB78" s="3"/>
      <c r="WC78" s="3"/>
      <c r="WD78" s="3"/>
      <c r="WE78" s="3"/>
      <c r="WF78" s="3"/>
      <c r="WG78" s="3"/>
      <c r="WH78" s="3"/>
      <c r="WI78" s="3"/>
      <c r="WJ78" s="3"/>
      <c r="WK78" s="3"/>
      <c r="WL78" s="3"/>
      <c r="WM78" s="3"/>
      <c r="WN78" s="3"/>
      <c r="WO78" s="3"/>
      <c r="WP78" s="3"/>
      <c r="WQ78" s="3"/>
      <c r="WR78" s="3"/>
      <c r="WS78" s="3"/>
      <c r="WT78" s="3"/>
      <c r="WU78" s="3"/>
      <c r="WV78" s="3"/>
      <c r="WW78" s="3"/>
      <c r="WX78" s="3"/>
      <c r="WY78" s="3"/>
      <c r="WZ78" s="3"/>
      <c r="XA78" s="3"/>
      <c r="XB78" s="3"/>
      <c r="XC78" s="3"/>
      <c r="XD78" s="3"/>
      <c r="XE78" s="3"/>
      <c r="XF78" s="3"/>
      <c r="XG78" s="3"/>
      <c r="XH78" s="3"/>
      <c r="XI78" s="3"/>
      <c r="XJ78" s="3"/>
      <c r="XK78" s="3"/>
      <c r="XL78" s="3"/>
      <c r="XM78" s="3"/>
      <c r="XN78" s="3"/>
      <c r="XO78" s="3"/>
      <c r="XP78" s="3"/>
      <c r="XQ78" s="3"/>
      <c r="XR78" s="3"/>
      <c r="XS78" s="3"/>
      <c r="XT78" s="3"/>
      <c r="XU78" s="3"/>
      <c r="XV78" s="3"/>
      <c r="XW78" s="3"/>
      <c r="XX78" s="3"/>
      <c r="XY78" s="3"/>
      <c r="XZ78" s="3"/>
      <c r="YA78" s="3"/>
      <c r="YB78" s="3"/>
      <c r="YC78" s="3"/>
      <c r="YD78" s="3"/>
      <c r="YE78" s="3"/>
      <c r="YF78" s="3"/>
      <c r="YG78" s="3"/>
      <c r="YH78" s="3"/>
      <c r="YI78" s="3"/>
      <c r="YJ78" s="3"/>
      <c r="YK78" s="3"/>
      <c r="YL78" s="3"/>
      <c r="YM78" s="3"/>
      <c r="YN78" s="3"/>
      <c r="YO78" s="3"/>
      <c r="YP78" s="3"/>
      <c r="YQ78" s="3"/>
      <c r="YR78" s="3"/>
      <c r="YS78" s="3"/>
      <c r="YT78" s="3"/>
      <c r="YU78" s="3"/>
      <c r="YV78" s="3"/>
      <c r="YW78" s="3"/>
      <c r="YX78" s="3"/>
      <c r="YY78" s="3"/>
      <c r="YZ78" s="3"/>
      <c r="ZA78" s="3"/>
      <c r="ZB78" s="3"/>
      <c r="ZC78" s="3"/>
      <c r="ZD78" s="3"/>
      <c r="ZE78" s="3"/>
      <c r="ZF78" s="3"/>
      <c r="ZG78" s="3"/>
      <c r="ZH78" s="3"/>
      <c r="ZI78" s="3"/>
      <c r="ZJ78" s="3"/>
      <c r="ZK78" s="3"/>
      <c r="ZL78" s="3"/>
      <c r="ZM78" s="3"/>
      <c r="ZN78" s="3"/>
      <c r="ZO78" s="3"/>
      <c r="ZP78" s="3"/>
      <c r="ZQ78" s="3"/>
      <c r="ZR78" s="3"/>
      <c r="ZS78" s="3"/>
      <c r="ZT78" s="3"/>
      <c r="ZU78" s="3"/>
      <c r="ZV78" s="3"/>
      <c r="ZW78" s="3"/>
      <c r="ZX78" s="3"/>
      <c r="ZY78" s="3"/>
      <c r="ZZ78" s="3"/>
      <c r="AAA78" s="3"/>
      <c r="AAB78" s="3"/>
      <c r="AAC78" s="3"/>
      <c r="AAD78" s="3"/>
      <c r="AAE78" s="3"/>
      <c r="AAF78" s="3"/>
      <c r="AAG78" s="3"/>
      <c r="AAH78" s="3"/>
      <c r="AAI78" s="3"/>
      <c r="AAJ78" s="3"/>
      <c r="AAK78" s="3"/>
      <c r="AAL78" s="3"/>
      <c r="AAM78" s="3"/>
      <c r="AAN78" s="3"/>
      <c r="AAO78" s="3"/>
      <c r="AAP78" s="3"/>
      <c r="AAQ78" s="3"/>
      <c r="AAR78" s="3"/>
      <c r="AAS78" s="3"/>
      <c r="AAT78" s="3"/>
      <c r="AAU78" s="3"/>
      <c r="AAV78" s="3"/>
      <c r="AAW78" s="3"/>
      <c r="AAX78" s="3"/>
      <c r="AAY78" s="3"/>
      <c r="AAZ78" s="3"/>
      <c r="ABA78" s="3"/>
      <c r="ABB78" s="3"/>
      <c r="ABC78" s="3"/>
      <c r="ABD78" s="3"/>
      <c r="ABE78" s="3"/>
      <c r="ABF78" s="3"/>
      <c r="ABG78" s="3"/>
      <c r="ABH78" s="3"/>
      <c r="ABI78" s="3"/>
      <c r="ABJ78" s="3"/>
      <c r="ABK78" s="3"/>
      <c r="ABL78" s="3"/>
      <c r="ABM78" s="3"/>
      <c r="ABN78" s="3"/>
      <c r="ABO78" s="3"/>
      <c r="ABP78" s="3"/>
      <c r="ABQ78" s="3"/>
      <c r="ABR78" s="3"/>
      <c r="ABS78" s="3"/>
      <c r="ABT78" s="3"/>
      <c r="ABU78" s="3"/>
      <c r="ABV78" s="3"/>
      <c r="ABW78" s="3"/>
      <c r="ABX78" s="3"/>
      <c r="ABY78" s="3"/>
      <c r="ABZ78" s="3"/>
      <c r="ACA78" s="3"/>
      <c r="ACB78" s="3"/>
      <c r="ACC78" s="3"/>
      <c r="ACD78" s="3"/>
      <c r="ACE78" s="3"/>
      <c r="ACF78" s="3"/>
      <c r="ACG78" s="3"/>
      <c r="ACH78" s="3"/>
      <c r="ACI78" s="3"/>
      <c r="ACJ78" s="3"/>
      <c r="ACK78" s="3"/>
      <c r="ACL78" s="3"/>
      <c r="ACM78" s="3"/>
      <c r="ACN78" s="3"/>
      <c r="ACO78" s="3"/>
      <c r="ACP78" s="3"/>
      <c r="ACQ78" s="3"/>
      <c r="ACR78" s="3"/>
      <c r="ACS78" s="3"/>
      <c r="ACT78" s="3"/>
      <c r="ACU78" s="3"/>
      <c r="ACV78" s="3"/>
      <c r="ACW78" s="3"/>
      <c r="ACX78" s="3"/>
      <c r="ACY78" s="3"/>
      <c r="ACZ78" s="3"/>
      <c r="ADA78" s="3"/>
      <c r="ADB78" s="3"/>
      <c r="ADC78" s="3"/>
      <c r="ADD78" s="3"/>
      <c r="ADE78" s="3"/>
      <c r="ADF78" s="3"/>
      <c r="ADG78" s="3"/>
      <c r="ADH78" s="3"/>
      <c r="ADI78" s="3"/>
      <c r="ADJ78" s="3"/>
      <c r="ADK78" s="3"/>
      <c r="ADL78" s="3"/>
      <c r="ADM78" s="3"/>
      <c r="ADN78" s="3"/>
      <c r="ADO78" s="3"/>
      <c r="ADP78" s="3"/>
      <c r="ADQ78" s="3"/>
      <c r="ADR78" s="3"/>
      <c r="ADS78" s="3"/>
      <c r="ADT78" s="3"/>
      <c r="ADU78" s="3"/>
      <c r="ADV78" s="3"/>
      <c r="ADW78" s="3"/>
      <c r="ADX78" s="3"/>
      <c r="ADY78" s="3"/>
      <c r="ADZ78" s="3"/>
      <c r="AEA78" s="3"/>
      <c r="AEB78" s="3"/>
      <c r="AEC78" s="3"/>
      <c r="AED78" s="3"/>
      <c r="AEE78" s="3"/>
      <c r="AEF78" s="3"/>
      <c r="AEG78" s="3"/>
      <c r="AEH78" s="3"/>
      <c r="AEI78" s="3"/>
      <c r="AEJ78" s="3"/>
      <c r="AEK78" s="3"/>
      <c r="AEL78" s="3"/>
      <c r="AEM78" s="3"/>
      <c r="AEN78" s="3"/>
      <c r="AEO78" s="3"/>
    </row>
    <row r="79" spans="1:821" s="39" customFormat="1" ht="35" x14ac:dyDescent="0.3">
      <c r="A79" s="79"/>
      <c r="B79" s="24" t="s">
        <v>129</v>
      </c>
      <c r="C79" s="121"/>
      <c r="D79" s="25" t="s">
        <v>14</v>
      </c>
      <c r="E79" s="68" t="s">
        <v>85</v>
      </c>
      <c r="F79" s="33">
        <v>63767.519999999997</v>
      </c>
      <c r="G79" s="33">
        <v>20231.864376000001</v>
      </c>
      <c r="H79" s="33">
        <v>81244.724375999998</v>
      </c>
      <c r="I79" s="33">
        <v>20311.181094</v>
      </c>
      <c r="J79" s="34">
        <v>1642</v>
      </c>
      <c r="K79" s="37">
        <v>61.848907107186356</v>
      </c>
      <c r="L79" s="25">
        <v>2</v>
      </c>
      <c r="M79" s="38">
        <v>247.39562842874543</v>
      </c>
      <c r="N79" s="25">
        <v>2</v>
      </c>
      <c r="O79" s="25">
        <v>1</v>
      </c>
      <c r="P79" s="25">
        <v>2</v>
      </c>
      <c r="Q79" s="78">
        <v>494.79125685749085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3"/>
      <c r="NE79" s="3"/>
      <c r="NF79" s="3"/>
      <c r="NG79" s="3"/>
      <c r="NH79" s="3"/>
      <c r="NI79" s="3"/>
      <c r="NJ79" s="3"/>
      <c r="NK79" s="3"/>
      <c r="NL79" s="3"/>
      <c r="NM79" s="3"/>
      <c r="NN79" s="3"/>
      <c r="NO79" s="3"/>
      <c r="NP79" s="3"/>
      <c r="NQ79" s="3"/>
      <c r="NR79" s="3"/>
      <c r="NS79" s="3"/>
      <c r="NT79" s="3"/>
      <c r="NU79" s="3"/>
      <c r="NV79" s="3"/>
      <c r="NW79" s="3"/>
      <c r="NX79" s="3"/>
      <c r="NY79" s="3"/>
      <c r="NZ79" s="3"/>
      <c r="OA79" s="3"/>
      <c r="OB79" s="3"/>
      <c r="OC79" s="3"/>
      <c r="OD79" s="3"/>
      <c r="OE79" s="3"/>
      <c r="OF79" s="3"/>
      <c r="OG79" s="3"/>
      <c r="OH79" s="3"/>
      <c r="OI79" s="3"/>
      <c r="OJ79" s="3"/>
      <c r="OK79" s="3"/>
      <c r="OL79" s="3"/>
      <c r="OM79" s="3"/>
      <c r="ON79" s="3"/>
      <c r="OO79" s="3"/>
      <c r="OP79" s="3"/>
      <c r="OQ79" s="3"/>
      <c r="OR79" s="3"/>
      <c r="OS79" s="3"/>
      <c r="OT79" s="3"/>
      <c r="OU79" s="3"/>
      <c r="OV79" s="3"/>
      <c r="OW79" s="3"/>
      <c r="OX79" s="3"/>
      <c r="OY79" s="3"/>
      <c r="OZ79" s="3"/>
      <c r="PA79" s="3"/>
      <c r="PB79" s="3"/>
      <c r="PC79" s="3"/>
      <c r="PD79" s="3"/>
      <c r="PE79" s="3"/>
      <c r="PF79" s="3"/>
      <c r="PG79" s="3"/>
      <c r="PH79" s="3"/>
      <c r="PI79" s="3"/>
      <c r="PJ79" s="3"/>
      <c r="PK79" s="3"/>
      <c r="PL79" s="3"/>
      <c r="PM79" s="3"/>
      <c r="PN79" s="3"/>
      <c r="PO79" s="3"/>
      <c r="PP79" s="3"/>
      <c r="PQ79" s="3"/>
      <c r="PR79" s="3"/>
      <c r="PS79" s="3"/>
      <c r="PT79" s="3"/>
      <c r="PU79" s="3"/>
      <c r="PV79" s="3"/>
      <c r="PW79" s="3"/>
      <c r="PX79" s="3"/>
      <c r="PY79" s="3"/>
      <c r="PZ79" s="3"/>
      <c r="QA79" s="3"/>
      <c r="QB79" s="3"/>
      <c r="QC79" s="3"/>
      <c r="QD79" s="3"/>
      <c r="QE79" s="3"/>
      <c r="QF79" s="3"/>
      <c r="QG79" s="3"/>
      <c r="QH79" s="3"/>
      <c r="QI79" s="3"/>
      <c r="QJ79" s="3"/>
      <c r="QK79" s="3"/>
      <c r="QL79" s="3"/>
      <c r="QM79" s="3"/>
      <c r="QN79" s="3"/>
      <c r="QO79" s="3"/>
      <c r="QP79" s="3"/>
      <c r="QQ79" s="3"/>
      <c r="QR79" s="3"/>
      <c r="QS79" s="3"/>
      <c r="QT79" s="3"/>
      <c r="QU79" s="3"/>
      <c r="QV79" s="3"/>
      <c r="QW79" s="3"/>
      <c r="QX79" s="3"/>
      <c r="QY79" s="3"/>
      <c r="QZ79" s="3"/>
      <c r="RA79" s="3"/>
      <c r="RB79" s="3"/>
      <c r="RC79" s="3"/>
      <c r="RD79" s="3"/>
      <c r="RE79" s="3"/>
      <c r="RF79" s="3"/>
      <c r="RG79" s="3"/>
      <c r="RH79" s="3"/>
      <c r="RI79" s="3"/>
      <c r="RJ79" s="3"/>
      <c r="RK79" s="3"/>
      <c r="RL79" s="3"/>
      <c r="RM79" s="3"/>
      <c r="RN79" s="3"/>
      <c r="RO79" s="3"/>
      <c r="RP79" s="3"/>
      <c r="RQ79" s="3"/>
      <c r="RR79" s="3"/>
      <c r="RS79" s="3"/>
      <c r="RT79" s="3"/>
      <c r="RU79" s="3"/>
      <c r="RV79" s="3"/>
      <c r="RW79" s="3"/>
      <c r="RX79" s="3"/>
      <c r="RY79" s="3"/>
      <c r="RZ79" s="3"/>
      <c r="SA79" s="3"/>
      <c r="SB79" s="3"/>
      <c r="SC79" s="3"/>
      <c r="SD79" s="3"/>
      <c r="SE79" s="3"/>
      <c r="SF79" s="3"/>
      <c r="SG79" s="3"/>
      <c r="SH79" s="3"/>
      <c r="SI79" s="3"/>
      <c r="SJ79" s="3"/>
      <c r="SK79" s="3"/>
      <c r="SL79" s="3"/>
      <c r="SM79" s="3"/>
      <c r="SN79" s="3"/>
      <c r="SO79" s="3"/>
      <c r="SP79" s="3"/>
      <c r="SQ79" s="3"/>
      <c r="SR79" s="3"/>
      <c r="SS79" s="3"/>
      <c r="ST79" s="3"/>
      <c r="SU79" s="3"/>
      <c r="SV79" s="3"/>
      <c r="SW79" s="3"/>
      <c r="SX79" s="3"/>
      <c r="SY79" s="3"/>
      <c r="SZ79" s="3"/>
      <c r="TA79" s="3"/>
      <c r="TB79" s="3"/>
      <c r="TC79" s="3"/>
      <c r="TD79" s="3"/>
      <c r="TE79" s="3"/>
      <c r="TF79" s="3"/>
      <c r="TG79" s="3"/>
      <c r="TH79" s="3"/>
      <c r="TI79" s="3"/>
      <c r="TJ79" s="3"/>
      <c r="TK79" s="3"/>
      <c r="TL79" s="3"/>
      <c r="TM79" s="3"/>
      <c r="TN79" s="3"/>
      <c r="TO79" s="3"/>
      <c r="TP79" s="3"/>
      <c r="TQ79" s="3"/>
      <c r="TR79" s="3"/>
      <c r="TS79" s="3"/>
      <c r="TT79" s="3"/>
      <c r="TU79" s="3"/>
      <c r="TV79" s="3"/>
      <c r="TW79" s="3"/>
      <c r="TX79" s="3"/>
      <c r="TY79" s="3"/>
      <c r="TZ79" s="3"/>
      <c r="UA79" s="3"/>
      <c r="UB79" s="3"/>
      <c r="UC79" s="3"/>
      <c r="UD79" s="3"/>
      <c r="UE79" s="3"/>
      <c r="UF79" s="3"/>
      <c r="UG79" s="3"/>
      <c r="UH79" s="3"/>
      <c r="UI79" s="3"/>
      <c r="UJ79" s="3"/>
      <c r="UK79" s="3"/>
      <c r="UL79" s="3"/>
      <c r="UM79" s="3"/>
      <c r="UN79" s="3"/>
      <c r="UO79" s="3"/>
      <c r="UP79" s="3"/>
      <c r="UQ79" s="3"/>
      <c r="UR79" s="3"/>
      <c r="US79" s="3"/>
      <c r="UT79" s="3"/>
      <c r="UU79" s="3"/>
      <c r="UV79" s="3"/>
      <c r="UW79" s="3"/>
      <c r="UX79" s="3"/>
      <c r="UY79" s="3"/>
      <c r="UZ79" s="3"/>
      <c r="VA79" s="3"/>
      <c r="VB79" s="3"/>
      <c r="VC79" s="3"/>
      <c r="VD79" s="3"/>
      <c r="VE79" s="3"/>
      <c r="VF79" s="3"/>
      <c r="VG79" s="3"/>
      <c r="VH79" s="3"/>
      <c r="VI79" s="3"/>
      <c r="VJ79" s="3"/>
      <c r="VK79" s="3"/>
      <c r="VL79" s="3"/>
      <c r="VM79" s="3"/>
      <c r="VN79" s="3"/>
      <c r="VO79" s="3"/>
      <c r="VP79" s="3"/>
      <c r="VQ79" s="3"/>
      <c r="VR79" s="3"/>
      <c r="VS79" s="3"/>
      <c r="VT79" s="3"/>
      <c r="VU79" s="3"/>
      <c r="VV79" s="3"/>
      <c r="VW79" s="3"/>
      <c r="VX79" s="3"/>
      <c r="VY79" s="3"/>
      <c r="VZ79" s="3"/>
      <c r="WA79" s="3"/>
      <c r="WB79" s="3"/>
      <c r="WC79" s="3"/>
      <c r="WD79" s="3"/>
      <c r="WE79" s="3"/>
      <c r="WF79" s="3"/>
      <c r="WG79" s="3"/>
      <c r="WH79" s="3"/>
      <c r="WI79" s="3"/>
      <c r="WJ79" s="3"/>
      <c r="WK79" s="3"/>
      <c r="WL79" s="3"/>
      <c r="WM79" s="3"/>
      <c r="WN79" s="3"/>
      <c r="WO79" s="3"/>
      <c r="WP79" s="3"/>
      <c r="WQ79" s="3"/>
      <c r="WR79" s="3"/>
      <c r="WS79" s="3"/>
      <c r="WT79" s="3"/>
      <c r="WU79" s="3"/>
      <c r="WV79" s="3"/>
      <c r="WW79" s="3"/>
      <c r="WX79" s="3"/>
      <c r="WY79" s="3"/>
      <c r="WZ79" s="3"/>
      <c r="XA79" s="3"/>
      <c r="XB79" s="3"/>
      <c r="XC79" s="3"/>
      <c r="XD79" s="3"/>
      <c r="XE79" s="3"/>
      <c r="XF79" s="3"/>
      <c r="XG79" s="3"/>
      <c r="XH79" s="3"/>
      <c r="XI79" s="3"/>
      <c r="XJ79" s="3"/>
      <c r="XK79" s="3"/>
      <c r="XL79" s="3"/>
      <c r="XM79" s="3"/>
      <c r="XN79" s="3"/>
      <c r="XO79" s="3"/>
      <c r="XP79" s="3"/>
      <c r="XQ79" s="3"/>
      <c r="XR79" s="3"/>
      <c r="XS79" s="3"/>
      <c r="XT79" s="3"/>
      <c r="XU79" s="3"/>
      <c r="XV79" s="3"/>
      <c r="XW79" s="3"/>
      <c r="XX79" s="3"/>
      <c r="XY79" s="3"/>
      <c r="XZ79" s="3"/>
      <c r="YA79" s="3"/>
      <c r="YB79" s="3"/>
      <c r="YC79" s="3"/>
      <c r="YD79" s="3"/>
      <c r="YE79" s="3"/>
      <c r="YF79" s="3"/>
      <c r="YG79" s="3"/>
      <c r="YH79" s="3"/>
      <c r="YI79" s="3"/>
      <c r="YJ79" s="3"/>
      <c r="YK79" s="3"/>
      <c r="YL79" s="3"/>
      <c r="YM79" s="3"/>
      <c r="YN79" s="3"/>
      <c r="YO79" s="3"/>
      <c r="YP79" s="3"/>
      <c r="YQ79" s="3"/>
      <c r="YR79" s="3"/>
      <c r="YS79" s="3"/>
      <c r="YT79" s="3"/>
      <c r="YU79" s="3"/>
      <c r="YV79" s="3"/>
      <c r="YW79" s="3"/>
      <c r="YX79" s="3"/>
      <c r="YY79" s="3"/>
      <c r="YZ79" s="3"/>
      <c r="ZA79" s="3"/>
      <c r="ZB79" s="3"/>
      <c r="ZC79" s="3"/>
      <c r="ZD79" s="3"/>
      <c r="ZE79" s="3"/>
      <c r="ZF79" s="3"/>
      <c r="ZG79" s="3"/>
      <c r="ZH79" s="3"/>
      <c r="ZI79" s="3"/>
      <c r="ZJ79" s="3"/>
      <c r="ZK79" s="3"/>
      <c r="ZL79" s="3"/>
      <c r="ZM79" s="3"/>
      <c r="ZN79" s="3"/>
      <c r="ZO79" s="3"/>
      <c r="ZP79" s="3"/>
      <c r="ZQ79" s="3"/>
      <c r="ZR79" s="3"/>
      <c r="ZS79" s="3"/>
      <c r="ZT79" s="3"/>
      <c r="ZU79" s="3"/>
      <c r="ZV79" s="3"/>
      <c r="ZW79" s="3"/>
      <c r="ZX79" s="3"/>
      <c r="ZY79" s="3"/>
      <c r="ZZ79" s="3"/>
      <c r="AAA79" s="3"/>
      <c r="AAB79" s="3"/>
      <c r="AAC79" s="3"/>
      <c r="AAD79" s="3"/>
      <c r="AAE79" s="3"/>
      <c r="AAF79" s="3"/>
      <c r="AAG79" s="3"/>
      <c r="AAH79" s="3"/>
      <c r="AAI79" s="3"/>
      <c r="AAJ79" s="3"/>
      <c r="AAK79" s="3"/>
      <c r="AAL79" s="3"/>
      <c r="AAM79" s="3"/>
      <c r="AAN79" s="3"/>
      <c r="AAO79" s="3"/>
      <c r="AAP79" s="3"/>
      <c r="AAQ79" s="3"/>
      <c r="AAR79" s="3"/>
      <c r="AAS79" s="3"/>
      <c r="AAT79" s="3"/>
      <c r="AAU79" s="3"/>
      <c r="AAV79" s="3"/>
      <c r="AAW79" s="3"/>
      <c r="AAX79" s="3"/>
      <c r="AAY79" s="3"/>
      <c r="AAZ79" s="3"/>
      <c r="ABA79" s="3"/>
      <c r="ABB79" s="3"/>
      <c r="ABC79" s="3"/>
      <c r="ABD79" s="3"/>
      <c r="ABE79" s="3"/>
      <c r="ABF79" s="3"/>
      <c r="ABG79" s="3"/>
      <c r="ABH79" s="3"/>
      <c r="ABI79" s="3"/>
      <c r="ABJ79" s="3"/>
      <c r="ABK79" s="3"/>
      <c r="ABL79" s="3"/>
      <c r="ABM79" s="3"/>
      <c r="ABN79" s="3"/>
      <c r="ABO79" s="3"/>
      <c r="ABP79" s="3"/>
      <c r="ABQ79" s="3"/>
      <c r="ABR79" s="3"/>
      <c r="ABS79" s="3"/>
      <c r="ABT79" s="3"/>
      <c r="ABU79" s="3"/>
      <c r="ABV79" s="3"/>
      <c r="ABW79" s="3"/>
      <c r="ABX79" s="3"/>
      <c r="ABY79" s="3"/>
      <c r="ABZ79" s="3"/>
      <c r="ACA79" s="3"/>
      <c r="ACB79" s="3"/>
      <c r="ACC79" s="3"/>
      <c r="ACD79" s="3"/>
      <c r="ACE79" s="3"/>
      <c r="ACF79" s="3"/>
      <c r="ACG79" s="3"/>
      <c r="ACH79" s="3"/>
      <c r="ACI79" s="3"/>
      <c r="ACJ79" s="3"/>
      <c r="ACK79" s="3"/>
      <c r="ACL79" s="3"/>
      <c r="ACM79" s="3"/>
      <c r="ACN79" s="3"/>
      <c r="ACO79" s="3"/>
      <c r="ACP79" s="3"/>
      <c r="ACQ79" s="3"/>
      <c r="ACR79" s="3"/>
      <c r="ACS79" s="3"/>
      <c r="ACT79" s="3"/>
      <c r="ACU79" s="3"/>
      <c r="ACV79" s="3"/>
      <c r="ACW79" s="3"/>
      <c r="ACX79" s="3"/>
      <c r="ACY79" s="3"/>
      <c r="ACZ79" s="3"/>
      <c r="ADA79" s="3"/>
      <c r="ADB79" s="3"/>
      <c r="ADC79" s="3"/>
      <c r="ADD79" s="3"/>
      <c r="ADE79" s="3"/>
      <c r="ADF79" s="3"/>
      <c r="ADG79" s="3"/>
      <c r="ADH79" s="3"/>
      <c r="ADI79" s="3"/>
      <c r="ADJ79" s="3"/>
      <c r="ADK79" s="3"/>
      <c r="ADL79" s="3"/>
      <c r="ADM79" s="3"/>
      <c r="ADN79" s="3"/>
      <c r="ADO79" s="3"/>
      <c r="ADP79" s="3"/>
      <c r="ADQ79" s="3"/>
      <c r="ADR79" s="3"/>
      <c r="ADS79" s="3"/>
      <c r="ADT79" s="3"/>
      <c r="ADU79" s="3"/>
      <c r="ADV79" s="3"/>
      <c r="ADW79" s="3"/>
      <c r="ADX79" s="3"/>
      <c r="ADY79" s="3"/>
      <c r="ADZ79" s="3"/>
      <c r="AEA79" s="3"/>
      <c r="AEB79" s="3"/>
      <c r="AEC79" s="3"/>
      <c r="AED79" s="3"/>
      <c r="AEE79" s="3"/>
      <c r="AEF79" s="3"/>
      <c r="AEG79" s="3"/>
      <c r="AEH79" s="3"/>
      <c r="AEI79" s="3"/>
      <c r="AEJ79" s="3"/>
      <c r="AEK79" s="3"/>
      <c r="AEL79" s="3"/>
      <c r="AEM79" s="3"/>
      <c r="AEN79" s="3"/>
      <c r="AEO79" s="3"/>
    </row>
    <row r="80" spans="1:821" s="39" customFormat="1" ht="35" x14ac:dyDescent="0.3">
      <c r="A80" s="79"/>
      <c r="B80" s="24" t="s">
        <v>130</v>
      </c>
      <c r="C80" s="121"/>
      <c r="D80" s="25" t="s">
        <v>14</v>
      </c>
      <c r="E80" s="68" t="s">
        <v>85</v>
      </c>
      <c r="F80" s="33">
        <v>63767.519999999997</v>
      </c>
      <c r="G80" s="33">
        <v>20231.864376000001</v>
      </c>
      <c r="H80" s="33">
        <v>81244.724375999998</v>
      </c>
      <c r="I80" s="33">
        <v>20311.181094</v>
      </c>
      <c r="J80" s="41">
        <v>1642</v>
      </c>
      <c r="K80" s="37">
        <v>61.848907107186356</v>
      </c>
      <c r="L80" s="25">
        <v>2</v>
      </c>
      <c r="M80" s="38">
        <v>247.39562842874543</v>
      </c>
      <c r="N80" s="25">
        <v>2</v>
      </c>
      <c r="O80" s="25">
        <v>1</v>
      </c>
      <c r="P80" s="25">
        <v>2</v>
      </c>
      <c r="Q80" s="78">
        <v>494.79125685749085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3"/>
      <c r="PN80" s="3"/>
      <c r="PO80" s="3"/>
      <c r="PP80" s="3"/>
      <c r="PQ80" s="3"/>
      <c r="PR80" s="3"/>
      <c r="PS80" s="3"/>
      <c r="PT80" s="3"/>
      <c r="PU80" s="3"/>
      <c r="PV80" s="3"/>
      <c r="PW80" s="3"/>
      <c r="PX80" s="3"/>
      <c r="PY80" s="3"/>
      <c r="PZ80" s="3"/>
      <c r="QA80" s="3"/>
      <c r="QB80" s="3"/>
      <c r="QC80" s="3"/>
      <c r="QD80" s="3"/>
      <c r="QE80" s="3"/>
      <c r="QF80" s="3"/>
      <c r="QG80" s="3"/>
      <c r="QH80" s="3"/>
      <c r="QI80" s="3"/>
      <c r="QJ80" s="3"/>
      <c r="QK80" s="3"/>
      <c r="QL80" s="3"/>
      <c r="QM80" s="3"/>
      <c r="QN80" s="3"/>
      <c r="QO80" s="3"/>
      <c r="QP80" s="3"/>
      <c r="QQ80" s="3"/>
      <c r="QR80" s="3"/>
      <c r="QS80" s="3"/>
      <c r="QT80" s="3"/>
      <c r="QU80" s="3"/>
      <c r="QV80" s="3"/>
      <c r="QW80" s="3"/>
      <c r="QX80" s="3"/>
      <c r="QY80" s="3"/>
      <c r="QZ80" s="3"/>
      <c r="RA80" s="3"/>
      <c r="RB80" s="3"/>
      <c r="RC80" s="3"/>
      <c r="RD80" s="3"/>
      <c r="RE80" s="3"/>
      <c r="RF80" s="3"/>
      <c r="RG80" s="3"/>
      <c r="RH80" s="3"/>
      <c r="RI80" s="3"/>
      <c r="RJ80" s="3"/>
      <c r="RK80" s="3"/>
      <c r="RL80" s="3"/>
      <c r="RM80" s="3"/>
      <c r="RN80" s="3"/>
      <c r="RO80" s="3"/>
      <c r="RP80" s="3"/>
      <c r="RQ80" s="3"/>
      <c r="RR80" s="3"/>
      <c r="RS80" s="3"/>
      <c r="RT80" s="3"/>
      <c r="RU80" s="3"/>
      <c r="RV80" s="3"/>
      <c r="RW80" s="3"/>
      <c r="RX80" s="3"/>
      <c r="RY80" s="3"/>
      <c r="RZ80" s="3"/>
      <c r="SA80" s="3"/>
      <c r="SB80" s="3"/>
      <c r="SC80" s="3"/>
      <c r="SD80" s="3"/>
      <c r="SE80" s="3"/>
      <c r="SF80" s="3"/>
      <c r="SG80" s="3"/>
      <c r="SH80" s="3"/>
      <c r="SI80" s="3"/>
      <c r="SJ80" s="3"/>
      <c r="SK80" s="3"/>
      <c r="SL80" s="3"/>
      <c r="SM80" s="3"/>
      <c r="SN80" s="3"/>
      <c r="SO80" s="3"/>
      <c r="SP80" s="3"/>
      <c r="SQ80" s="3"/>
      <c r="SR80" s="3"/>
      <c r="SS80" s="3"/>
      <c r="ST80" s="3"/>
      <c r="SU80" s="3"/>
      <c r="SV80" s="3"/>
      <c r="SW80" s="3"/>
      <c r="SX80" s="3"/>
      <c r="SY80" s="3"/>
      <c r="SZ80" s="3"/>
      <c r="TA80" s="3"/>
      <c r="TB80" s="3"/>
      <c r="TC80" s="3"/>
      <c r="TD80" s="3"/>
      <c r="TE80" s="3"/>
      <c r="TF80" s="3"/>
      <c r="TG80" s="3"/>
      <c r="TH80" s="3"/>
      <c r="TI80" s="3"/>
      <c r="TJ80" s="3"/>
      <c r="TK80" s="3"/>
      <c r="TL80" s="3"/>
      <c r="TM80" s="3"/>
      <c r="TN80" s="3"/>
      <c r="TO80" s="3"/>
      <c r="TP80" s="3"/>
      <c r="TQ80" s="3"/>
      <c r="TR80" s="3"/>
      <c r="TS80" s="3"/>
      <c r="TT80" s="3"/>
      <c r="TU80" s="3"/>
      <c r="TV80" s="3"/>
      <c r="TW80" s="3"/>
      <c r="TX80" s="3"/>
      <c r="TY80" s="3"/>
      <c r="TZ80" s="3"/>
      <c r="UA80" s="3"/>
      <c r="UB80" s="3"/>
      <c r="UC80" s="3"/>
      <c r="UD80" s="3"/>
      <c r="UE80" s="3"/>
      <c r="UF80" s="3"/>
      <c r="UG80" s="3"/>
      <c r="UH80" s="3"/>
      <c r="UI80" s="3"/>
      <c r="UJ80" s="3"/>
      <c r="UK80" s="3"/>
      <c r="UL80" s="3"/>
      <c r="UM80" s="3"/>
      <c r="UN80" s="3"/>
      <c r="UO80" s="3"/>
      <c r="UP80" s="3"/>
      <c r="UQ80" s="3"/>
      <c r="UR80" s="3"/>
      <c r="US80" s="3"/>
      <c r="UT80" s="3"/>
      <c r="UU80" s="3"/>
      <c r="UV80" s="3"/>
      <c r="UW80" s="3"/>
      <c r="UX80" s="3"/>
      <c r="UY80" s="3"/>
      <c r="UZ80" s="3"/>
      <c r="VA80" s="3"/>
      <c r="VB80" s="3"/>
      <c r="VC80" s="3"/>
      <c r="VD80" s="3"/>
      <c r="VE80" s="3"/>
      <c r="VF80" s="3"/>
      <c r="VG80" s="3"/>
      <c r="VH80" s="3"/>
      <c r="VI80" s="3"/>
      <c r="VJ80" s="3"/>
      <c r="VK80" s="3"/>
      <c r="VL80" s="3"/>
      <c r="VM80" s="3"/>
      <c r="VN80" s="3"/>
      <c r="VO80" s="3"/>
      <c r="VP80" s="3"/>
      <c r="VQ80" s="3"/>
      <c r="VR80" s="3"/>
      <c r="VS80" s="3"/>
      <c r="VT80" s="3"/>
      <c r="VU80" s="3"/>
      <c r="VV80" s="3"/>
      <c r="VW80" s="3"/>
      <c r="VX80" s="3"/>
      <c r="VY80" s="3"/>
      <c r="VZ80" s="3"/>
      <c r="WA80" s="3"/>
      <c r="WB80" s="3"/>
      <c r="WC80" s="3"/>
      <c r="WD80" s="3"/>
      <c r="WE80" s="3"/>
      <c r="WF80" s="3"/>
      <c r="WG80" s="3"/>
      <c r="WH80" s="3"/>
      <c r="WI80" s="3"/>
      <c r="WJ80" s="3"/>
      <c r="WK80" s="3"/>
      <c r="WL80" s="3"/>
      <c r="WM80" s="3"/>
      <c r="WN80" s="3"/>
      <c r="WO80" s="3"/>
      <c r="WP80" s="3"/>
      <c r="WQ80" s="3"/>
      <c r="WR80" s="3"/>
      <c r="WS80" s="3"/>
      <c r="WT80" s="3"/>
      <c r="WU80" s="3"/>
      <c r="WV80" s="3"/>
      <c r="WW80" s="3"/>
      <c r="WX80" s="3"/>
      <c r="WY80" s="3"/>
      <c r="WZ80" s="3"/>
      <c r="XA80" s="3"/>
      <c r="XB80" s="3"/>
      <c r="XC80" s="3"/>
      <c r="XD80" s="3"/>
      <c r="XE80" s="3"/>
      <c r="XF80" s="3"/>
      <c r="XG80" s="3"/>
      <c r="XH80" s="3"/>
      <c r="XI80" s="3"/>
      <c r="XJ80" s="3"/>
      <c r="XK80" s="3"/>
      <c r="XL80" s="3"/>
      <c r="XM80" s="3"/>
      <c r="XN80" s="3"/>
      <c r="XO80" s="3"/>
      <c r="XP80" s="3"/>
      <c r="XQ80" s="3"/>
      <c r="XR80" s="3"/>
      <c r="XS80" s="3"/>
      <c r="XT80" s="3"/>
      <c r="XU80" s="3"/>
      <c r="XV80" s="3"/>
      <c r="XW80" s="3"/>
      <c r="XX80" s="3"/>
      <c r="XY80" s="3"/>
      <c r="XZ80" s="3"/>
      <c r="YA80" s="3"/>
      <c r="YB80" s="3"/>
      <c r="YC80" s="3"/>
      <c r="YD80" s="3"/>
      <c r="YE80" s="3"/>
      <c r="YF80" s="3"/>
      <c r="YG80" s="3"/>
      <c r="YH80" s="3"/>
      <c r="YI80" s="3"/>
      <c r="YJ80" s="3"/>
      <c r="YK80" s="3"/>
      <c r="YL80" s="3"/>
      <c r="YM80" s="3"/>
      <c r="YN80" s="3"/>
      <c r="YO80" s="3"/>
      <c r="YP80" s="3"/>
      <c r="YQ80" s="3"/>
      <c r="YR80" s="3"/>
      <c r="YS80" s="3"/>
      <c r="YT80" s="3"/>
      <c r="YU80" s="3"/>
      <c r="YV80" s="3"/>
      <c r="YW80" s="3"/>
      <c r="YX80" s="3"/>
      <c r="YY80" s="3"/>
      <c r="YZ80" s="3"/>
      <c r="ZA80" s="3"/>
      <c r="ZB80" s="3"/>
      <c r="ZC80" s="3"/>
      <c r="ZD80" s="3"/>
      <c r="ZE80" s="3"/>
      <c r="ZF80" s="3"/>
      <c r="ZG80" s="3"/>
      <c r="ZH80" s="3"/>
      <c r="ZI80" s="3"/>
      <c r="ZJ80" s="3"/>
      <c r="ZK80" s="3"/>
      <c r="ZL80" s="3"/>
      <c r="ZM80" s="3"/>
      <c r="ZN80" s="3"/>
      <c r="ZO80" s="3"/>
      <c r="ZP80" s="3"/>
      <c r="ZQ80" s="3"/>
      <c r="ZR80" s="3"/>
      <c r="ZS80" s="3"/>
      <c r="ZT80" s="3"/>
      <c r="ZU80" s="3"/>
      <c r="ZV80" s="3"/>
      <c r="ZW80" s="3"/>
      <c r="ZX80" s="3"/>
      <c r="ZY80" s="3"/>
      <c r="ZZ80" s="3"/>
      <c r="AAA80" s="3"/>
      <c r="AAB80" s="3"/>
      <c r="AAC80" s="3"/>
      <c r="AAD80" s="3"/>
      <c r="AAE80" s="3"/>
      <c r="AAF80" s="3"/>
      <c r="AAG80" s="3"/>
      <c r="AAH80" s="3"/>
      <c r="AAI80" s="3"/>
      <c r="AAJ80" s="3"/>
      <c r="AAK80" s="3"/>
      <c r="AAL80" s="3"/>
      <c r="AAM80" s="3"/>
      <c r="AAN80" s="3"/>
      <c r="AAO80" s="3"/>
      <c r="AAP80" s="3"/>
      <c r="AAQ80" s="3"/>
      <c r="AAR80" s="3"/>
      <c r="AAS80" s="3"/>
      <c r="AAT80" s="3"/>
      <c r="AAU80" s="3"/>
      <c r="AAV80" s="3"/>
      <c r="AAW80" s="3"/>
      <c r="AAX80" s="3"/>
      <c r="AAY80" s="3"/>
      <c r="AAZ80" s="3"/>
      <c r="ABA80" s="3"/>
      <c r="ABB80" s="3"/>
      <c r="ABC80" s="3"/>
      <c r="ABD80" s="3"/>
      <c r="ABE80" s="3"/>
      <c r="ABF80" s="3"/>
      <c r="ABG80" s="3"/>
      <c r="ABH80" s="3"/>
      <c r="ABI80" s="3"/>
      <c r="ABJ80" s="3"/>
      <c r="ABK80" s="3"/>
      <c r="ABL80" s="3"/>
      <c r="ABM80" s="3"/>
      <c r="ABN80" s="3"/>
      <c r="ABO80" s="3"/>
      <c r="ABP80" s="3"/>
      <c r="ABQ80" s="3"/>
      <c r="ABR80" s="3"/>
      <c r="ABS80" s="3"/>
      <c r="ABT80" s="3"/>
      <c r="ABU80" s="3"/>
      <c r="ABV80" s="3"/>
      <c r="ABW80" s="3"/>
      <c r="ABX80" s="3"/>
      <c r="ABY80" s="3"/>
      <c r="ABZ80" s="3"/>
      <c r="ACA80" s="3"/>
      <c r="ACB80" s="3"/>
      <c r="ACC80" s="3"/>
      <c r="ACD80" s="3"/>
      <c r="ACE80" s="3"/>
      <c r="ACF80" s="3"/>
      <c r="ACG80" s="3"/>
      <c r="ACH80" s="3"/>
      <c r="ACI80" s="3"/>
      <c r="ACJ80" s="3"/>
      <c r="ACK80" s="3"/>
      <c r="ACL80" s="3"/>
      <c r="ACM80" s="3"/>
      <c r="ACN80" s="3"/>
      <c r="ACO80" s="3"/>
      <c r="ACP80" s="3"/>
      <c r="ACQ80" s="3"/>
      <c r="ACR80" s="3"/>
      <c r="ACS80" s="3"/>
      <c r="ACT80" s="3"/>
      <c r="ACU80" s="3"/>
      <c r="ACV80" s="3"/>
      <c r="ACW80" s="3"/>
      <c r="ACX80" s="3"/>
      <c r="ACY80" s="3"/>
      <c r="ACZ80" s="3"/>
      <c r="ADA80" s="3"/>
      <c r="ADB80" s="3"/>
      <c r="ADC80" s="3"/>
      <c r="ADD80" s="3"/>
      <c r="ADE80" s="3"/>
      <c r="ADF80" s="3"/>
      <c r="ADG80" s="3"/>
      <c r="ADH80" s="3"/>
      <c r="ADI80" s="3"/>
      <c r="ADJ80" s="3"/>
      <c r="ADK80" s="3"/>
      <c r="ADL80" s="3"/>
      <c r="ADM80" s="3"/>
      <c r="ADN80" s="3"/>
      <c r="ADO80" s="3"/>
      <c r="ADP80" s="3"/>
      <c r="ADQ80" s="3"/>
      <c r="ADR80" s="3"/>
      <c r="ADS80" s="3"/>
      <c r="ADT80" s="3"/>
      <c r="ADU80" s="3"/>
      <c r="ADV80" s="3"/>
      <c r="ADW80" s="3"/>
      <c r="ADX80" s="3"/>
      <c r="ADY80" s="3"/>
      <c r="ADZ80" s="3"/>
      <c r="AEA80" s="3"/>
      <c r="AEB80" s="3"/>
      <c r="AEC80" s="3"/>
      <c r="AED80" s="3"/>
      <c r="AEE80" s="3"/>
      <c r="AEF80" s="3"/>
      <c r="AEG80" s="3"/>
      <c r="AEH80" s="3"/>
      <c r="AEI80" s="3"/>
      <c r="AEJ80" s="3"/>
      <c r="AEK80" s="3"/>
      <c r="AEL80" s="3"/>
      <c r="AEM80" s="3"/>
      <c r="AEN80" s="3"/>
      <c r="AEO80" s="3"/>
    </row>
    <row r="81" spans="1:821" s="39" customFormat="1" ht="35" x14ac:dyDescent="0.3">
      <c r="A81" s="79"/>
      <c r="B81" s="24" t="s">
        <v>131</v>
      </c>
      <c r="C81" s="121"/>
      <c r="D81" s="25" t="s">
        <v>14</v>
      </c>
      <c r="E81" s="68" t="s">
        <v>85</v>
      </c>
      <c r="F81" s="33">
        <v>63767.519999999997</v>
      </c>
      <c r="G81" s="33">
        <v>20231.864376000001</v>
      </c>
      <c r="H81" s="33">
        <v>81244.724375999998</v>
      </c>
      <c r="I81" s="33">
        <v>20311.181094</v>
      </c>
      <c r="J81" s="34">
        <v>1642</v>
      </c>
      <c r="K81" s="37">
        <v>61.848907107186356</v>
      </c>
      <c r="L81" s="25">
        <v>2</v>
      </c>
      <c r="M81" s="38">
        <v>247.39562842874543</v>
      </c>
      <c r="N81" s="25">
        <v>2</v>
      </c>
      <c r="O81" s="25">
        <v>1</v>
      </c>
      <c r="P81" s="25">
        <v>2</v>
      </c>
      <c r="Q81" s="78">
        <v>494.79125685749085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3"/>
      <c r="NE81" s="3"/>
      <c r="NF81" s="3"/>
      <c r="NG81" s="3"/>
      <c r="NH81" s="3"/>
      <c r="NI81" s="3"/>
      <c r="NJ81" s="3"/>
      <c r="NK81" s="3"/>
      <c r="NL81" s="3"/>
      <c r="NM81" s="3"/>
      <c r="NN81" s="3"/>
      <c r="NO81" s="3"/>
      <c r="NP81" s="3"/>
      <c r="NQ81" s="3"/>
      <c r="NR81" s="3"/>
      <c r="NS81" s="3"/>
      <c r="NT81" s="3"/>
      <c r="NU81" s="3"/>
      <c r="NV81" s="3"/>
      <c r="NW81" s="3"/>
      <c r="NX81" s="3"/>
      <c r="NY81" s="3"/>
      <c r="NZ81" s="3"/>
      <c r="OA81" s="3"/>
      <c r="OB81" s="3"/>
      <c r="OC81" s="3"/>
      <c r="OD81" s="3"/>
      <c r="OE81" s="3"/>
      <c r="OF81" s="3"/>
      <c r="OG81" s="3"/>
      <c r="OH81" s="3"/>
      <c r="OI81" s="3"/>
      <c r="OJ81" s="3"/>
      <c r="OK81" s="3"/>
      <c r="OL81" s="3"/>
      <c r="OM81" s="3"/>
      <c r="ON81" s="3"/>
      <c r="OO81" s="3"/>
      <c r="OP81" s="3"/>
      <c r="OQ81" s="3"/>
      <c r="OR81" s="3"/>
      <c r="OS81" s="3"/>
      <c r="OT81" s="3"/>
      <c r="OU81" s="3"/>
      <c r="OV81" s="3"/>
      <c r="OW81" s="3"/>
      <c r="OX81" s="3"/>
      <c r="OY81" s="3"/>
      <c r="OZ81" s="3"/>
      <c r="PA81" s="3"/>
      <c r="PB81" s="3"/>
      <c r="PC81" s="3"/>
      <c r="PD81" s="3"/>
      <c r="PE81" s="3"/>
      <c r="PF81" s="3"/>
      <c r="PG81" s="3"/>
      <c r="PH81" s="3"/>
      <c r="PI81" s="3"/>
      <c r="PJ81" s="3"/>
      <c r="PK81" s="3"/>
      <c r="PL81" s="3"/>
      <c r="PM81" s="3"/>
      <c r="PN81" s="3"/>
      <c r="PO81" s="3"/>
      <c r="PP81" s="3"/>
      <c r="PQ81" s="3"/>
      <c r="PR81" s="3"/>
      <c r="PS81" s="3"/>
      <c r="PT81" s="3"/>
      <c r="PU81" s="3"/>
      <c r="PV81" s="3"/>
      <c r="PW81" s="3"/>
      <c r="PX81" s="3"/>
      <c r="PY81" s="3"/>
      <c r="PZ81" s="3"/>
      <c r="QA81" s="3"/>
      <c r="QB81" s="3"/>
      <c r="QC81" s="3"/>
      <c r="QD81" s="3"/>
      <c r="QE81" s="3"/>
      <c r="QF81" s="3"/>
      <c r="QG81" s="3"/>
      <c r="QH81" s="3"/>
      <c r="QI81" s="3"/>
      <c r="QJ81" s="3"/>
      <c r="QK81" s="3"/>
      <c r="QL81" s="3"/>
      <c r="QM81" s="3"/>
      <c r="QN81" s="3"/>
      <c r="QO81" s="3"/>
      <c r="QP81" s="3"/>
      <c r="QQ81" s="3"/>
      <c r="QR81" s="3"/>
      <c r="QS81" s="3"/>
      <c r="QT81" s="3"/>
      <c r="QU81" s="3"/>
      <c r="QV81" s="3"/>
      <c r="QW81" s="3"/>
      <c r="QX81" s="3"/>
      <c r="QY81" s="3"/>
      <c r="QZ81" s="3"/>
      <c r="RA81" s="3"/>
      <c r="RB81" s="3"/>
      <c r="RC81" s="3"/>
      <c r="RD81" s="3"/>
      <c r="RE81" s="3"/>
      <c r="RF81" s="3"/>
      <c r="RG81" s="3"/>
      <c r="RH81" s="3"/>
      <c r="RI81" s="3"/>
      <c r="RJ81" s="3"/>
      <c r="RK81" s="3"/>
      <c r="RL81" s="3"/>
      <c r="RM81" s="3"/>
      <c r="RN81" s="3"/>
      <c r="RO81" s="3"/>
      <c r="RP81" s="3"/>
      <c r="RQ81" s="3"/>
      <c r="RR81" s="3"/>
      <c r="RS81" s="3"/>
      <c r="RT81" s="3"/>
      <c r="RU81" s="3"/>
      <c r="RV81" s="3"/>
      <c r="RW81" s="3"/>
      <c r="RX81" s="3"/>
      <c r="RY81" s="3"/>
      <c r="RZ81" s="3"/>
      <c r="SA81" s="3"/>
      <c r="SB81" s="3"/>
      <c r="SC81" s="3"/>
      <c r="SD81" s="3"/>
      <c r="SE81" s="3"/>
      <c r="SF81" s="3"/>
      <c r="SG81" s="3"/>
      <c r="SH81" s="3"/>
      <c r="SI81" s="3"/>
      <c r="SJ81" s="3"/>
      <c r="SK81" s="3"/>
      <c r="SL81" s="3"/>
      <c r="SM81" s="3"/>
      <c r="SN81" s="3"/>
      <c r="SO81" s="3"/>
      <c r="SP81" s="3"/>
      <c r="SQ81" s="3"/>
      <c r="SR81" s="3"/>
      <c r="SS81" s="3"/>
      <c r="ST81" s="3"/>
      <c r="SU81" s="3"/>
      <c r="SV81" s="3"/>
      <c r="SW81" s="3"/>
      <c r="SX81" s="3"/>
      <c r="SY81" s="3"/>
      <c r="SZ81" s="3"/>
      <c r="TA81" s="3"/>
      <c r="TB81" s="3"/>
      <c r="TC81" s="3"/>
      <c r="TD81" s="3"/>
      <c r="TE81" s="3"/>
      <c r="TF81" s="3"/>
      <c r="TG81" s="3"/>
      <c r="TH81" s="3"/>
      <c r="TI81" s="3"/>
      <c r="TJ81" s="3"/>
      <c r="TK81" s="3"/>
      <c r="TL81" s="3"/>
      <c r="TM81" s="3"/>
      <c r="TN81" s="3"/>
      <c r="TO81" s="3"/>
      <c r="TP81" s="3"/>
      <c r="TQ81" s="3"/>
      <c r="TR81" s="3"/>
      <c r="TS81" s="3"/>
      <c r="TT81" s="3"/>
      <c r="TU81" s="3"/>
      <c r="TV81" s="3"/>
      <c r="TW81" s="3"/>
      <c r="TX81" s="3"/>
      <c r="TY81" s="3"/>
      <c r="TZ81" s="3"/>
      <c r="UA81" s="3"/>
      <c r="UB81" s="3"/>
      <c r="UC81" s="3"/>
      <c r="UD81" s="3"/>
      <c r="UE81" s="3"/>
      <c r="UF81" s="3"/>
      <c r="UG81" s="3"/>
      <c r="UH81" s="3"/>
      <c r="UI81" s="3"/>
      <c r="UJ81" s="3"/>
      <c r="UK81" s="3"/>
      <c r="UL81" s="3"/>
      <c r="UM81" s="3"/>
      <c r="UN81" s="3"/>
      <c r="UO81" s="3"/>
      <c r="UP81" s="3"/>
      <c r="UQ81" s="3"/>
      <c r="UR81" s="3"/>
      <c r="US81" s="3"/>
      <c r="UT81" s="3"/>
      <c r="UU81" s="3"/>
      <c r="UV81" s="3"/>
      <c r="UW81" s="3"/>
      <c r="UX81" s="3"/>
      <c r="UY81" s="3"/>
      <c r="UZ81" s="3"/>
      <c r="VA81" s="3"/>
      <c r="VB81" s="3"/>
      <c r="VC81" s="3"/>
      <c r="VD81" s="3"/>
      <c r="VE81" s="3"/>
      <c r="VF81" s="3"/>
      <c r="VG81" s="3"/>
      <c r="VH81" s="3"/>
      <c r="VI81" s="3"/>
      <c r="VJ81" s="3"/>
      <c r="VK81" s="3"/>
      <c r="VL81" s="3"/>
      <c r="VM81" s="3"/>
      <c r="VN81" s="3"/>
      <c r="VO81" s="3"/>
      <c r="VP81" s="3"/>
      <c r="VQ81" s="3"/>
      <c r="VR81" s="3"/>
      <c r="VS81" s="3"/>
      <c r="VT81" s="3"/>
      <c r="VU81" s="3"/>
      <c r="VV81" s="3"/>
      <c r="VW81" s="3"/>
      <c r="VX81" s="3"/>
      <c r="VY81" s="3"/>
      <c r="VZ81" s="3"/>
      <c r="WA81" s="3"/>
      <c r="WB81" s="3"/>
      <c r="WC81" s="3"/>
      <c r="WD81" s="3"/>
      <c r="WE81" s="3"/>
      <c r="WF81" s="3"/>
      <c r="WG81" s="3"/>
      <c r="WH81" s="3"/>
      <c r="WI81" s="3"/>
      <c r="WJ81" s="3"/>
      <c r="WK81" s="3"/>
      <c r="WL81" s="3"/>
      <c r="WM81" s="3"/>
      <c r="WN81" s="3"/>
      <c r="WO81" s="3"/>
      <c r="WP81" s="3"/>
      <c r="WQ81" s="3"/>
      <c r="WR81" s="3"/>
      <c r="WS81" s="3"/>
      <c r="WT81" s="3"/>
      <c r="WU81" s="3"/>
      <c r="WV81" s="3"/>
      <c r="WW81" s="3"/>
      <c r="WX81" s="3"/>
      <c r="WY81" s="3"/>
      <c r="WZ81" s="3"/>
      <c r="XA81" s="3"/>
      <c r="XB81" s="3"/>
      <c r="XC81" s="3"/>
      <c r="XD81" s="3"/>
      <c r="XE81" s="3"/>
      <c r="XF81" s="3"/>
      <c r="XG81" s="3"/>
      <c r="XH81" s="3"/>
      <c r="XI81" s="3"/>
      <c r="XJ81" s="3"/>
      <c r="XK81" s="3"/>
      <c r="XL81" s="3"/>
      <c r="XM81" s="3"/>
      <c r="XN81" s="3"/>
      <c r="XO81" s="3"/>
      <c r="XP81" s="3"/>
      <c r="XQ81" s="3"/>
      <c r="XR81" s="3"/>
      <c r="XS81" s="3"/>
      <c r="XT81" s="3"/>
      <c r="XU81" s="3"/>
      <c r="XV81" s="3"/>
      <c r="XW81" s="3"/>
      <c r="XX81" s="3"/>
      <c r="XY81" s="3"/>
      <c r="XZ81" s="3"/>
      <c r="YA81" s="3"/>
      <c r="YB81" s="3"/>
      <c r="YC81" s="3"/>
      <c r="YD81" s="3"/>
      <c r="YE81" s="3"/>
      <c r="YF81" s="3"/>
      <c r="YG81" s="3"/>
      <c r="YH81" s="3"/>
      <c r="YI81" s="3"/>
      <c r="YJ81" s="3"/>
      <c r="YK81" s="3"/>
      <c r="YL81" s="3"/>
      <c r="YM81" s="3"/>
      <c r="YN81" s="3"/>
      <c r="YO81" s="3"/>
      <c r="YP81" s="3"/>
      <c r="YQ81" s="3"/>
      <c r="YR81" s="3"/>
      <c r="YS81" s="3"/>
      <c r="YT81" s="3"/>
      <c r="YU81" s="3"/>
      <c r="YV81" s="3"/>
      <c r="YW81" s="3"/>
      <c r="YX81" s="3"/>
      <c r="YY81" s="3"/>
      <c r="YZ81" s="3"/>
      <c r="ZA81" s="3"/>
      <c r="ZB81" s="3"/>
      <c r="ZC81" s="3"/>
      <c r="ZD81" s="3"/>
      <c r="ZE81" s="3"/>
      <c r="ZF81" s="3"/>
      <c r="ZG81" s="3"/>
      <c r="ZH81" s="3"/>
      <c r="ZI81" s="3"/>
      <c r="ZJ81" s="3"/>
      <c r="ZK81" s="3"/>
      <c r="ZL81" s="3"/>
      <c r="ZM81" s="3"/>
      <c r="ZN81" s="3"/>
      <c r="ZO81" s="3"/>
      <c r="ZP81" s="3"/>
      <c r="ZQ81" s="3"/>
      <c r="ZR81" s="3"/>
      <c r="ZS81" s="3"/>
      <c r="ZT81" s="3"/>
      <c r="ZU81" s="3"/>
      <c r="ZV81" s="3"/>
      <c r="ZW81" s="3"/>
      <c r="ZX81" s="3"/>
      <c r="ZY81" s="3"/>
      <c r="ZZ81" s="3"/>
      <c r="AAA81" s="3"/>
      <c r="AAB81" s="3"/>
      <c r="AAC81" s="3"/>
      <c r="AAD81" s="3"/>
      <c r="AAE81" s="3"/>
      <c r="AAF81" s="3"/>
      <c r="AAG81" s="3"/>
      <c r="AAH81" s="3"/>
      <c r="AAI81" s="3"/>
      <c r="AAJ81" s="3"/>
      <c r="AAK81" s="3"/>
      <c r="AAL81" s="3"/>
      <c r="AAM81" s="3"/>
      <c r="AAN81" s="3"/>
      <c r="AAO81" s="3"/>
      <c r="AAP81" s="3"/>
      <c r="AAQ81" s="3"/>
      <c r="AAR81" s="3"/>
      <c r="AAS81" s="3"/>
      <c r="AAT81" s="3"/>
      <c r="AAU81" s="3"/>
      <c r="AAV81" s="3"/>
      <c r="AAW81" s="3"/>
      <c r="AAX81" s="3"/>
      <c r="AAY81" s="3"/>
      <c r="AAZ81" s="3"/>
      <c r="ABA81" s="3"/>
      <c r="ABB81" s="3"/>
      <c r="ABC81" s="3"/>
      <c r="ABD81" s="3"/>
      <c r="ABE81" s="3"/>
      <c r="ABF81" s="3"/>
      <c r="ABG81" s="3"/>
      <c r="ABH81" s="3"/>
      <c r="ABI81" s="3"/>
      <c r="ABJ81" s="3"/>
      <c r="ABK81" s="3"/>
      <c r="ABL81" s="3"/>
      <c r="ABM81" s="3"/>
      <c r="ABN81" s="3"/>
      <c r="ABO81" s="3"/>
      <c r="ABP81" s="3"/>
      <c r="ABQ81" s="3"/>
      <c r="ABR81" s="3"/>
      <c r="ABS81" s="3"/>
      <c r="ABT81" s="3"/>
      <c r="ABU81" s="3"/>
      <c r="ABV81" s="3"/>
      <c r="ABW81" s="3"/>
      <c r="ABX81" s="3"/>
      <c r="ABY81" s="3"/>
      <c r="ABZ81" s="3"/>
      <c r="ACA81" s="3"/>
      <c r="ACB81" s="3"/>
      <c r="ACC81" s="3"/>
      <c r="ACD81" s="3"/>
      <c r="ACE81" s="3"/>
      <c r="ACF81" s="3"/>
      <c r="ACG81" s="3"/>
      <c r="ACH81" s="3"/>
      <c r="ACI81" s="3"/>
      <c r="ACJ81" s="3"/>
      <c r="ACK81" s="3"/>
      <c r="ACL81" s="3"/>
      <c r="ACM81" s="3"/>
      <c r="ACN81" s="3"/>
      <c r="ACO81" s="3"/>
      <c r="ACP81" s="3"/>
      <c r="ACQ81" s="3"/>
      <c r="ACR81" s="3"/>
      <c r="ACS81" s="3"/>
      <c r="ACT81" s="3"/>
      <c r="ACU81" s="3"/>
      <c r="ACV81" s="3"/>
      <c r="ACW81" s="3"/>
      <c r="ACX81" s="3"/>
      <c r="ACY81" s="3"/>
      <c r="ACZ81" s="3"/>
      <c r="ADA81" s="3"/>
      <c r="ADB81" s="3"/>
      <c r="ADC81" s="3"/>
      <c r="ADD81" s="3"/>
      <c r="ADE81" s="3"/>
      <c r="ADF81" s="3"/>
      <c r="ADG81" s="3"/>
      <c r="ADH81" s="3"/>
      <c r="ADI81" s="3"/>
      <c r="ADJ81" s="3"/>
      <c r="ADK81" s="3"/>
      <c r="ADL81" s="3"/>
      <c r="ADM81" s="3"/>
      <c r="ADN81" s="3"/>
      <c r="ADO81" s="3"/>
      <c r="ADP81" s="3"/>
      <c r="ADQ81" s="3"/>
      <c r="ADR81" s="3"/>
      <c r="ADS81" s="3"/>
      <c r="ADT81" s="3"/>
      <c r="ADU81" s="3"/>
      <c r="ADV81" s="3"/>
      <c r="ADW81" s="3"/>
      <c r="ADX81" s="3"/>
      <c r="ADY81" s="3"/>
      <c r="ADZ81" s="3"/>
      <c r="AEA81" s="3"/>
      <c r="AEB81" s="3"/>
      <c r="AEC81" s="3"/>
      <c r="AED81" s="3"/>
      <c r="AEE81" s="3"/>
      <c r="AEF81" s="3"/>
      <c r="AEG81" s="3"/>
      <c r="AEH81" s="3"/>
      <c r="AEI81" s="3"/>
      <c r="AEJ81" s="3"/>
      <c r="AEK81" s="3"/>
      <c r="AEL81" s="3"/>
      <c r="AEM81" s="3"/>
      <c r="AEN81" s="3"/>
      <c r="AEO81" s="3"/>
    </row>
    <row r="82" spans="1:821" s="39" customFormat="1" ht="35" x14ac:dyDescent="0.3">
      <c r="A82" s="79"/>
      <c r="B82" s="24" t="s">
        <v>133</v>
      </c>
      <c r="C82" s="121"/>
      <c r="D82" s="25" t="s">
        <v>14</v>
      </c>
      <c r="E82" s="68" t="s">
        <v>85</v>
      </c>
      <c r="F82" s="33">
        <v>63767.519999999997</v>
      </c>
      <c r="G82" s="33">
        <v>20231.864376000001</v>
      </c>
      <c r="H82" s="33">
        <v>81244.724375999998</v>
      </c>
      <c r="I82" s="33">
        <v>20311.181094</v>
      </c>
      <c r="J82" s="34">
        <v>1642</v>
      </c>
      <c r="K82" s="37">
        <v>61.848907107186356</v>
      </c>
      <c r="L82" s="25">
        <v>2</v>
      </c>
      <c r="M82" s="38">
        <v>247.39562842874543</v>
      </c>
      <c r="N82" s="25">
        <v>2</v>
      </c>
      <c r="O82" s="25">
        <v>1</v>
      </c>
      <c r="P82" s="25">
        <v>2</v>
      </c>
      <c r="Q82" s="78">
        <v>494.79125685749085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3"/>
      <c r="NL82" s="3"/>
      <c r="NM82" s="3"/>
      <c r="NN82" s="3"/>
      <c r="NO82" s="3"/>
      <c r="NP82" s="3"/>
      <c r="NQ82" s="3"/>
      <c r="NR82" s="3"/>
      <c r="NS82" s="3"/>
      <c r="NT82" s="3"/>
      <c r="NU82" s="3"/>
      <c r="NV82" s="3"/>
      <c r="NW82" s="3"/>
      <c r="NX82" s="3"/>
      <c r="NY82" s="3"/>
      <c r="NZ82" s="3"/>
      <c r="OA82" s="3"/>
      <c r="OB82" s="3"/>
      <c r="OC82" s="3"/>
      <c r="OD82" s="3"/>
      <c r="OE82" s="3"/>
      <c r="OF82" s="3"/>
      <c r="OG82" s="3"/>
      <c r="OH82" s="3"/>
      <c r="OI82" s="3"/>
      <c r="OJ82" s="3"/>
      <c r="OK82" s="3"/>
      <c r="OL82" s="3"/>
      <c r="OM82" s="3"/>
      <c r="ON82" s="3"/>
      <c r="OO82" s="3"/>
      <c r="OP82" s="3"/>
      <c r="OQ82" s="3"/>
      <c r="OR82" s="3"/>
      <c r="OS82" s="3"/>
      <c r="OT82" s="3"/>
      <c r="OU82" s="3"/>
      <c r="OV82" s="3"/>
      <c r="OW82" s="3"/>
      <c r="OX82" s="3"/>
      <c r="OY82" s="3"/>
      <c r="OZ82" s="3"/>
      <c r="PA82" s="3"/>
      <c r="PB82" s="3"/>
      <c r="PC82" s="3"/>
      <c r="PD82" s="3"/>
      <c r="PE82" s="3"/>
      <c r="PF82" s="3"/>
      <c r="PG82" s="3"/>
      <c r="PH82" s="3"/>
      <c r="PI82" s="3"/>
      <c r="PJ82" s="3"/>
      <c r="PK82" s="3"/>
      <c r="PL82" s="3"/>
      <c r="PM82" s="3"/>
      <c r="PN82" s="3"/>
      <c r="PO82" s="3"/>
      <c r="PP82" s="3"/>
      <c r="PQ82" s="3"/>
      <c r="PR82" s="3"/>
      <c r="PS82" s="3"/>
      <c r="PT82" s="3"/>
      <c r="PU82" s="3"/>
      <c r="PV82" s="3"/>
      <c r="PW82" s="3"/>
      <c r="PX82" s="3"/>
      <c r="PY82" s="3"/>
      <c r="PZ82" s="3"/>
      <c r="QA82" s="3"/>
      <c r="QB82" s="3"/>
      <c r="QC82" s="3"/>
      <c r="QD82" s="3"/>
      <c r="QE82" s="3"/>
      <c r="QF82" s="3"/>
      <c r="QG82" s="3"/>
      <c r="QH82" s="3"/>
      <c r="QI82" s="3"/>
      <c r="QJ82" s="3"/>
      <c r="QK82" s="3"/>
      <c r="QL82" s="3"/>
      <c r="QM82" s="3"/>
      <c r="QN82" s="3"/>
      <c r="QO82" s="3"/>
      <c r="QP82" s="3"/>
      <c r="QQ82" s="3"/>
      <c r="QR82" s="3"/>
      <c r="QS82" s="3"/>
      <c r="QT82" s="3"/>
      <c r="QU82" s="3"/>
      <c r="QV82" s="3"/>
      <c r="QW82" s="3"/>
      <c r="QX82" s="3"/>
      <c r="QY82" s="3"/>
      <c r="QZ82" s="3"/>
      <c r="RA82" s="3"/>
      <c r="RB82" s="3"/>
      <c r="RC82" s="3"/>
      <c r="RD82" s="3"/>
      <c r="RE82" s="3"/>
      <c r="RF82" s="3"/>
      <c r="RG82" s="3"/>
      <c r="RH82" s="3"/>
      <c r="RI82" s="3"/>
      <c r="RJ82" s="3"/>
      <c r="RK82" s="3"/>
      <c r="RL82" s="3"/>
      <c r="RM82" s="3"/>
      <c r="RN82" s="3"/>
      <c r="RO82" s="3"/>
      <c r="RP82" s="3"/>
      <c r="RQ82" s="3"/>
      <c r="RR82" s="3"/>
      <c r="RS82" s="3"/>
      <c r="RT82" s="3"/>
      <c r="RU82" s="3"/>
      <c r="RV82" s="3"/>
      <c r="RW82" s="3"/>
      <c r="RX82" s="3"/>
      <c r="RY82" s="3"/>
      <c r="RZ82" s="3"/>
      <c r="SA82" s="3"/>
      <c r="SB82" s="3"/>
      <c r="SC82" s="3"/>
      <c r="SD82" s="3"/>
      <c r="SE82" s="3"/>
      <c r="SF82" s="3"/>
      <c r="SG82" s="3"/>
      <c r="SH82" s="3"/>
      <c r="SI82" s="3"/>
      <c r="SJ82" s="3"/>
      <c r="SK82" s="3"/>
      <c r="SL82" s="3"/>
      <c r="SM82" s="3"/>
      <c r="SN82" s="3"/>
      <c r="SO82" s="3"/>
      <c r="SP82" s="3"/>
      <c r="SQ82" s="3"/>
      <c r="SR82" s="3"/>
      <c r="SS82" s="3"/>
      <c r="ST82" s="3"/>
      <c r="SU82" s="3"/>
      <c r="SV82" s="3"/>
      <c r="SW82" s="3"/>
      <c r="SX82" s="3"/>
      <c r="SY82" s="3"/>
      <c r="SZ82" s="3"/>
      <c r="TA82" s="3"/>
      <c r="TB82" s="3"/>
      <c r="TC82" s="3"/>
      <c r="TD82" s="3"/>
      <c r="TE82" s="3"/>
      <c r="TF82" s="3"/>
      <c r="TG82" s="3"/>
      <c r="TH82" s="3"/>
      <c r="TI82" s="3"/>
      <c r="TJ82" s="3"/>
      <c r="TK82" s="3"/>
      <c r="TL82" s="3"/>
      <c r="TM82" s="3"/>
      <c r="TN82" s="3"/>
      <c r="TO82" s="3"/>
      <c r="TP82" s="3"/>
      <c r="TQ82" s="3"/>
      <c r="TR82" s="3"/>
      <c r="TS82" s="3"/>
      <c r="TT82" s="3"/>
      <c r="TU82" s="3"/>
      <c r="TV82" s="3"/>
      <c r="TW82" s="3"/>
      <c r="TX82" s="3"/>
      <c r="TY82" s="3"/>
      <c r="TZ82" s="3"/>
      <c r="UA82" s="3"/>
      <c r="UB82" s="3"/>
      <c r="UC82" s="3"/>
      <c r="UD82" s="3"/>
      <c r="UE82" s="3"/>
      <c r="UF82" s="3"/>
      <c r="UG82" s="3"/>
      <c r="UH82" s="3"/>
      <c r="UI82" s="3"/>
      <c r="UJ82" s="3"/>
      <c r="UK82" s="3"/>
      <c r="UL82" s="3"/>
      <c r="UM82" s="3"/>
      <c r="UN82" s="3"/>
      <c r="UO82" s="3"/>
      <c r="UP82" s="3"/>
      <c r="UQ82" s="3"/>
      <c r="UR82" s="3"/>
      <c r="US82" s="3"/>
      <c r="UT82" s="3"/>
      <c r="UU82" s="3"/>
      <c r="UV82" s="3"/>
      <c r="UW82" s="3"/>
      <c r="UX82" s="3"/>
      <c r="UY82" s="3"/>
      <c r="UZ82" s="3"/>
      <c r="VA82" s="3"/>
      <c r="VB82" s="3"/>
      <c r="VC82" s="3"/>
      <c r="VD82" s="3"/>
      <c r="VE82" s="3"/>
      <c r="VF82" s="3"/>
      <c r="VG82" s="3"/>
      <c r="VH82" s="3"/>
      <c r="VI82" s="3"/>
      <c r="VJ82" s="3"/>
      <c r="VK82" s="3"/>
      <c r="VL82" s="3"/>
      <c r="VM82" s="3"/>
      <c r="VN82" s="3"/>
      <c r="VO82" s="3"/>
      <c r="VP82" s="3"/>
      <c r="VQ82" s="3"/>
      <c r="VR82" s="3"/>
      <c r="VS82" s="3"/>
      <c r="VT82" s="3"/>
      <c r="VU82" s="3"/>
      <c r="VV82" s="3"/>
      <c r="VW82" s="3"/>
      <c r="VX82" s="3"/>
      <c r="VY82" s="3"/>
      <c r="VZ82" s="3"/>
      <c r="WA82" s="3"/>
      <c r="WB82" s="3"/>
      <c r="WC82" s="3"/>
      <c r="WD82" s="3"/>
      <c r="WE82" s="3"/>
      <c r="WF82" s="3"/>
      <c r="WG82" s="3"/>
      <c r="WH82" s="3"/>
      <c r="WI82" s="3"/>
      <c r="WJ82" s="3"/>
      <c r="WK82" s="3"/>
      <c r="WL82" s="3"/>
      <c r="WM82" s="3"/>
      <c r="WN82" s="3"/>
      <c r="WO82" s="3"/>
      <c r="WP82" s="3"/>
      <c r="WQ82" s="3"/>
      <c r="WR82" s="3"/>
      <c r="WS82" s="3"/>
      <c r="WT82" s="3"/>
      <c r="WU82" s="3"/>
      <c r="WV82" s="3"/>
      <c r="WW82" s="3"/>
      <c r="WX82" s="3"/>
      <c r="WY82" s="3"/>
      <c r="WZ82" s="3"/>
      <c r="XA82" s="3"/>
      <c r="XB82" s="3"/>
      <c r="XC82" s="3"/>
      <c r="XD82" s="3"/>
      <c r="XE82" s="3"/>
      <c r="XF82" s="3"/>
      <c r="XG82" s="3"/>
      <c r="XH82" s="3"/>
      <c r="XI82" s="3"/>
      <c r="XJ82" s="3"/>
      <c r="XK82" s="3"/>
      <c r="XL82" s="3"/>
      <c r="XM82" s="3"/>
      <c r="XN82" s="3"/>
      <c r="XO82" s="3"/>
      <c r="XP82" s="3"/>
      <c r="XQ82" s="3"/>
      <c r="XR82" s="3"/>
      <c r="XS82" s="3"/>
      <c r="XT82" s="3"/>
      <c r="XU82" s="3"/>
      <c r="XV82" s="3"/>
      <c r="XW82" s="3"/>
      <c r="XX82" s="3"/>
      <c r="XY82" s="3"/>
      <c r="XZ82" s="3"/>
      <c r="YA82" s="3"/>
      <c r="YB82" s="3"/>
      <c r="YC82" s="3"/>
      <c r="YD82" s="3"/>
      <c r="YE82" s="3"/>
      <c r="YF82" s="3"/>
      <c r="YG82" s="3"/>
      <c r="YH82" s="3"/>
      <c r="YI82" s="3"/>
      <c r="YJ82" s="3"/>
      <c r="YK82" s="3"/>
      <c r="YL82" s="3"/>
      <c r="YM82" s="3"/>
      <c r="YN82" s="3"/>
      <c r="YO82" s="3"/>
      <c r="YP82" s="3"/>
      <c r="YQ82" s="3"/>
      <c r="YR82" s="3"/>
      <c r="YS82" s="3"/>
      <c r="YT82" s="3"/>
      <c r="YU82" s="3"/>
      <c r="YV82" s="3"/>
      <c r="YW82" s="3"/>
      <c r="YX82" s="3"/>
      <c r="YY82" s="3"/>
      <c r="YZ82" s="3"/>
      <c r="ZA82" s="3"/>
      <c r="ZB82" s="3"/>
      <c r="ZC82" s="3"/>
      <c r="ZD82" s="3"/>
      <c r="ZE82" s="3"/>
      <c r="ZF82" s="3"/>
      <c r="ZG82" s="3"/>
      <c r="ZH82" s="3"/>
      <c r="ZI82" s="3"/>
      <c r="ZJ82" s="3"/>
      <c r="ZK82" s="3"/>
      <c r="ZL82" s="3"/>
      <c r="ZM82" s="3"/>
      <c r="ZN82" s="3"/>
      <c r="ZO82" s="3"/>
      <c r="ZP82" s="3"/>
      <c r="ZQ82" s="3"/>
      <c r="ZR82" s="3"/>
      <c r="ZS82" s="3"/>
      <c r="ZT82" s="3"/>
      <c r="ZU82" s="3"/>
      <c r="ZV82" s="3"/>
      <c r="ZW82" s="3"/>
      <c r="ZX82" s="3"/>
      <c r="ZY82" s="3"/>
      <c r="ZZ82" s="3"/>
      <c r="AAA82" s="3"/>
      <c r="AAB82" s="3"/>
      <c r="AAC82" s="3"/>
      <c r="AAD82" s="3"/>
      <c r="AAE82" s="3"/>
      <c r="AAF82" s="3"/>
      <c r="AAG82" s="3"/>
      <c r="AAH82" s="3"/>
      <c r="AAI82" s="3"/>
      <c r="AAJ82" s="3"/>
      <c r="AAK82" s="3"/>
      <c r="AAL82" s="3"/>
      <c r="AAM82" s="3"/>
      <c r="AAN82" s="3"/>
      <c r="AAO82" s="3"/>
      <c r="AAP82" s="3"/>
      <c r="AAQ82" s="3"/>
      <c r="AAR82" s="3"/>
      <c r="AAS82" s="3"/>
      <c r="AAT82" s="3"/>
      <c r="AAU82" s="3"/>
      <c r="AAV82" s="3"/>
      <c r="AAW82" s="3"/>
      <c r="AAX82" s="3"/>
      <c r="AAY82" s="3"/>
      <c r="AAZ82" s="3"/>
      <c r="ABA82" s="3"/>
      <c r="ABB82" s="3"/>
      <c r="ABC82" s="3"/>
      <c r="ABD82" s="3"/>
      <c r="ABE82" s="3"/>
      <c r="ABF82" s="3"/>
      <c r="ABG82" s="3"/>
      <c r="ABH82" s="3"/>
      <c r="ABI82" s="3"/>
      <c r="ABJ82" s="3"/>
      <c r="ABK82" s="3"/>
      <c r="ABL82" s="3"/>
      <c r="ABM82" s="3"/>
      <c r="ABN82" s="3"/>
      <c r="ABO82" s="3"/>
      <c r="ABP82" s="3"/>
      <c r="ABQ82" s="3"/>
      <c r="ABR82" s="3"/>
      <c r="ABS82" s="3"/>
      <c r="ABT82" s="3"/>
      <c r="ABU82" s="3"/>
      <c r="ABV82" s="3"/>
      <c r="ABW82" s="3"/>
      <c r="ABX82" s="3"/>
      <c r="ABY82" s="3"/>
      <c r="ABZ82" s="3"/>
      <c r="ACA82" s="3"/>
      <c r="ACB82" s="3"/>
      <c r="ACC82" s="3"/>
      <c r="ACD82" s="3"/>
      <c r="ACE82" s="3"/>
      <c r="ACF82" s="3"/>
      <c r="ACG82" s="3"/>
      <c r="ACH82" s="3"/>
      <c r="ACI82" s="3"/>
      <c r="ACJ82" s="3"/>
      <c r="ACK82" s="3"/>
      <c r="ACL82" s="3"/>
      <c r="ACM82" s="3"/>
      <c r="ACN82" s="3"/>
      <c r="ACO82" s="3"/>
      <c r="ACP82" s="3"/>
      <c r="ACQ82" s="3"/>
      <c r="ACR82" s="3"/>
      <c r="ACS82" s="3"/>
      <c r="ACT82" s="3"/>
      <c r="ACU82" s="3"/>
      <c r="ACV82" s="3"/>
      <c r="ACW82" s="3"/>
      <c r="ACX82" s="3"/>
      <c r="ACY82" s="3"/>
      <c r="ACZ82" s="3"/>
      <c r="ADA82" s="3"/>
      <c r="ADB82" s="3"/>
      <c r="ADC82" s="3"/>
      <c r="ADD82" s="3"/>
      <c r="ADE82" s="3"/>
      <c r="ADF82" s="3"/>
      <c r="ADG82" s="3"/>
      <c r="ADH82" s="3"/>
      <c r="ADI82" s="3"/>
      <c r="ADJ82" s="3"/>
      <c r="ADK82" s="3"/>
      <c r="ADL82" s="3"/>
      <c r="ADM82" s="3"/>
      <c r="ADN82" s="3"/>
      <c r="ADO82" s="3"/>
      <c r="ADP82" s="3"/>
      <c r="ADQ82" s="3"/>
      <c r="ADR82" s="3"/>
      <c r="ADS82" s="3"/>
      <c r="ADT82" s="3"/>
      <c r="ADU82" s="3"/>
      <c r="ADV82" s="3"/>
      <c r="ADW82" s="3"/>
      <c r="ADX82" s="3"/>
      <c r="ADY82" s="3"/>
      <c r="ADZ82" s="3"/>
      <c r="AEA82" s="3"/>
      <c r="AEB82" s="3"/>
      <c r="AEC82" s="3"/>
      <c r="AED82" s="3"/>
      <c r="AEE82" s="3"/>
      <c r="AEF82" s="3"/>
      <c r="AEG82" s="3"/>
      <c r="AEH82" s="3"/>
      <c r="AEI82" s="3"/>
      <c r="AEJ82" s="3"/>
      <c r="AEK82" s="3"/>
      <c r="AEL82" s="3"/>
      <c r="AEM82" s="3"/>
      <c r="AEN82" s="3"/>
      <c r="AEO82" s="3"/>
    </row>
    <row r="83" spans="1:821" s="39" customFormat="1" ht="35" x14ac:dyDescent="0.3">
      <c r="A83" s="79"/>
      <c r="B83" s="24" t="s">
        <v>134</v>
      </c>
      <c r="C83" s="121"/>
      <c r="D83" s="25" t="s">
        <v>14</v>
      </c>
      <c r="E83" s="68" t="s">
        <v>85</v>
      </c>
      <c r="F83" s="33">
        <v>63767.519999999997</v>
      </c>
      <c r="G83" s="33">
        <v>20231.864376000001</v>
      </c>
      <c r="H83" s="33">
        <v>81244.724375999998</v>
      </c>
      <c r="I83" s="33">
        <v>20311.181094</v>
      </c>
      <c r="J83" s="34">
        <v>1642</v>
      </c>
      <c r="K83" s="37">
        <v>61.848907107186356</v>
      </c>
      <c r="L83" s="25">
        <v>2</v>
      </c>
      <c r="M83" s="38">
        <v>247.39562842874543</v>
      </c>
      <c r="N83" s="25">
        <v>2</v>
      </c>
      <c r="O83" s="25">
        <v>1</v>
      </c>
      <c r="P83" s="25">
        <v>2</v>
      </c>
      <c r="Q83" s="78">
        <v>494.79125685749085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3"/>
      <c r="NE83" s="3"/>
      <c r="NF83" s="3"/>
      <c r="NG83" s="3"/>
      <c r="NH83" s="3"/>
      <c r="NI83" s="3"/>
      <c r="NJ83" s="3"/>
      <c r="NK83" s="3"/>
      <c r="NL83" s="3"/>
      <c r="NM83" s="3"/>
      <c r="NN83" s="3"/>
      <c r="NO83" s="3"/>
      <c r="NP83" s="3"/>
      <c r="NQ83" s="3"/>
      <c r="NR83" s="3"/>
      <c r="NS83" s="3"/>
      <c r="NT83" s="3"/>
      <c r="NU83" s="3"/>
      <c r="NV83" s="3"/>
      <c r="NW83" s="3"/>
      <c r="NX83" s="3"/>
      <c r="NY83" s="3"/>
      <c r="NZ83" s="3"/>
      <c r="OA83" s="3"/>
      <c r="OB83" s="3"/>
      <c r="OC83" s="3"/>
      <c r="OD83" s="3"/>
      <c r="OE83" s="3"/>
      <c r="OF83" s="3"/>
      <c r="OG83" s="3"/>
      <c r="OH83" s="3"/>
      <c r="OI83" s="3"/>
      <c r="OJ83" s="3"/>
      <c r="OK83" s="3"/>
      <c r="OL83" s="3"/>
      <c r="OM83" s="3"/>
      <c r="ON83" s="3"/>
      <c r="OO83" s="3"/>
      <c r="OP83" s="3"/>
      <c r="OQ83" s="3"/>
      <c r="OR83" s="3"/>
      <c r="OS83" s="3"/>
      <c r="OT83" s="3"/>
      <c r="OU83" s="3"/>
      <c r="OV83" s="3"/>
      <c r="OW83" s="3"/>
      <c r="OX83" s="3"/>
      <c r="OY83" s="3"/>
      <c r="OZ83" s="3"/>
      <c r="PA83" s="3"/>
      <c r="PB83" s="3"/>
      <c r="PC83" s="3"/>
      <c r="PD83" s="3"/>
      <c r="PE83" s="3"/>
      <c r="PF83" s="3"/>
      <c r="PG83" s="3"/>
      <c r="PH83" s="3"/>
      <c r="PI83" s="3"/>
      <c r="PJ83" s="3"/>
      <c r="PK83" s="3"/>
      <c r="PL83" s="3"/>
      <c r="PM83" s="3"/>
      <c r="PN83" s="3"/>
      <c r="PO83" s="3"/>
      <c r="PP83" s="3"/>
      <c r="PQ83" s="3"/>
      <c r="PR83" s="3"/>
      <c r="PS83" s="3"/>
      <c r="PT83" s="3"/>
      <c r="PU83" s="3"/>
      <c r="PV83" s="3"/>
      <c r="PW83" s="3"/>
      <c r="PX83" s="3"/>
      <c r="PY83" s="3"/>
      <c r="PZ83" s="3"/>
      <c r="QA83" s="3"/>
      <c r="QB83" s="3"/>
      <c r="QC83" s="3"/>
      <c r="QD83" s="3"/>
      <c r="QE83" s="3"/>
      <c r="QF83" s="3"/>
      <c r="QG83" s="3"/>
      <c r="QH83" s="3"/>
      <c r="QI83" s="3"/>
      <c r="QJ83" s="3"/>
      <c r="QK83" s="3"/>
      <c r="QL83" s="3"/>
      <c r="QM83" s="3"/>
      <c r="QN83" s="3"/>
      <c r="QO83" s="3"/>
      <c r="QP83" s="3"/>
      <c r="QQ83" s="3"/>
      <c r="QR83" s="3"/>
      <c r="QS83" s="3"/>
      <c r="QT83" s="3"/>
      <c r="QU83" s="3"/>
      <c r="QV83" s="3"/>
      <c r="QW83" s="3"/>
      <c r="QX83" s="3"/>
      <c r="QY83" s="3"/>
      <c r="QZ83" s="3"/>
      <c r="RA83" s="3"/>
      <c r="RB83" s="3"/>
      <c r="RC83" s="3"/>
      <c r="RD83" s="3"/>
      <c r="RE83" s="3"/>
      <c r="RF83" s="3"/>
      <c r="RG83" s="3"/>
      <c r="RH83" s="3"/>
      <c r="RI83" s="3"/>
      <c r="RJ83" s="3"/>
      <c r="RK83" s="3"/>
      <c r="RL83" s="3"/>
      <c r="RM83" s="3"/>
      <c r="RN83" s="3"/>
      <c r="RO83" s="3"/>
      <c r="RP83" s="3"/>
      <c r="RQ83" s="3"/>
      <c r="RR83" s="3"/>
      <c r="RS83" s="3"/>
      <c r="RT83" s="3"/>
      <c r="RU83" s="3"/>
      <c r="RV83" s="3"/>
      <c r="RW83" s="3"/>
      <c r="RX83" s="3"/>
      <c r="RY83" s="3"/>
      <c r="RZ83" s="3"/>
      <c r="SA83" s="3"/>
      <c r="SB83" s="3"/>
      <c r="SC83" s="3"/>
      <c r="SD83" s="3"/>
      <c r="SE83" s="3"/>
      <c r="SF83" s="3"/>
      <c r="SG83" s="3"/>
      <c r="SH83" s="3"/>
      <c r="SI83" s="3"/>
      <c r="SJ83" s="3"/>
      <c r="SK83" s="3"/>
      <c r="SL83" s="3"/>
      <c r="SM83" s="3"/>
      <c r="SN83" s="3"/>
      <c r="SO83" s="3"/>
      <c r="SP83" s="3"/>
      <c r="SQ83" s="3"/>
      <c r="SR83" s="3"/>
      <c r="SS83" s="3"/>
      <c r="ST83" s="3"/>
      <c r="SU83" s="3"/>
      <c r="SV83" s="3"/>
      <c r="SW83" s="3"/>
      <c r="SX83" s="3"/>
      <c r="SY83" s="3"/>
      <c r="SZ83" s="3"/>
      <c r="TA83" s="3"/>
      <c r="TB83" s="3"/>
      <c r="TC83" s="3"/>
      <c r="TD83" s="3"/>
      <c r="TE83" s="3"/>
      <c r="TF83" s="3"/>
      <c r="TG83" s="3"/>
      <c r="TH83" s="3"/>
      <c r="TI83" s="3"/>
      <c r="TJ83" s="3"/>
      <c r="TK83" s="3"/>
      <c r="TL83" s="3"/>
      <c r="TM83" s="3"/>
      <c r="TN83" s="3"/>
      <c r="TO83" s="3"/>
      <c r="TP83" s="3"/>
      <c r="TQ83" s="3"/>
      <c r="TR83" s="3"/>
      <c r="TS83" s="3"/>
      <c r="TT83" s="3"/>
      <c r="TU83" s="3"/>
      <c r="TV83" s="3"/>
      <c r="TW83" s="3"/>
      <c r="TX83" s="3"/>
      <c r="TY83" s="3"/>
      <c r="TZ83" s="3"/>
      <c r="UA83" s="3"/>
      <c r="UB83" s="3"/>
      <c r="UC83" s="3"/>
      <c r="UD83" s="3"/>
      <c r="UE83" s="3"/>
      <c r="UF83" s="3"/>
      <c r="UG83" s="3"/>
      <c r="UH83" s="3"/>
      <c r="UI83" s="3"/>
      <c r="UJ83" s="3"/>
      <c r="UK83" s="3"/>
      <c r="UL83" s="3"/>
      <c r="UM83" s="3"/>
      <c r="UN83" s="3"/>
      <c r="UO83" s="3"/>
      <c r="UP83" s="3"/>
      <c r="UQ83" s="3"/>
      <c r="UR83" s="3"/>
      <c r="US83" s="3"/>
      <c r="UT83" s="3"/>
      <c r="UU83" s="3"/>
      <c r="UV83" s="3"/>
      <c r="UW83" s="3"/>
      <c r="UX83" s="3"/>
      <c r="UY83" s="3"/>
      <c r="UZ83" s="3"/>
      <c r="VA83" s="3"/>
      <c r="VB83" s="3"/>
      <c r="VC83" s="3"/>
      <c r="VD83" s="3"/>
      <c r="VE83" s="3"/>
      <c r="VF83" s="3"/>
      <c r="VG83" s="3"/>
      <c r="VH83" s="3"/>
      <c r="VI83" s="3"/>
      <c r="VJ83" s="3"/>
      <c r="VK83" s="3"/>
      <c r="VL83" s="3"/>
      <c r="VM83" s="3"/>
      <c r="VN83" s="3"/>
      <c r="VO83" s="3"/>
      <c r="VP83" s="3"/>
      <c r="VQ83" s="3"/>
      <c r="VR83" s="3"/>
      <c r="VS83" s="3"/>
      <c r="VT83" s="3"/>
      <c r="VU83" s="3"/>
      <c r="VV83" s="3"/>
      <c r="VW83" s="3"/>
      <c r="VX83" s="3"/>
      <c r="VY83" s="3"/>
      <c r="VZ83" s="3"/>
      <c r="WA83" s="3"/>
      <c r="WB83" s="3"/>
      <c r="WC83" s="3"/>
      <c r="WD83" s="3"/>
      <c r="WE83" s="3"/>
      <c r="WF83" s="3"/>
      <c r="WG83" s="3"/>
      <c r="WH83" s="3"/>
      <c r="WI83" s="3"/>
      <c r="WJ83" s="3"/>
      <c r="WK83" s="3"/>
      <c r="WL83" s="3"/>
      <c r="WM83" s="3"/>
      <c r="WN83" s="3"/>
      <c r="WO83" s="3"/>
      <c r="WP83" s="3"/>
      <c r="WQ83" s="3"/>
      <c r="WR83" s="3"/>
      <c r="WS83" s="3"/>
      <c r="WT83" s="3"/>
      <c r="WU83" s="3"/>
      <c r="WV83" s="3"/>
      <c r="WW83" s="3"/>
      <c r="WX83" s="3"/>
      <c r="WY83" s="3"/>
      <c r="WZ83" s="3"/>
      <c r="XA83" s="3"/>
      <c r="XB83" s="3"/>
      <c r="XC83" s="3"/>
      <c r="XD83" s="3"/>
      <c r="XE83" s="3"/>
      <c r="XF83" s="3"/>
      <c r="XG83" s="3"/>
      <c r="XH83" s="3"/>
      <c r="XI83" s="3"/>
      <c r="XJ83" s="3"/>
      <c r="XK83" s="3"/>
      <c r="XL83" s="3"/>
      <c r="XM83" s="3"/>
      <c r="XN83" s="3"/>
      <c r="XO83" s="3"/>
      <c r="XP83" s="3"/>
      <c r="XQ83" s="3"/>
      <c r="XR83" s="3"/>
      <c r="XS83" s="3"/>
      <c r="XT83" s="3"/>
      <c r="XU83" s="3"/>
      <c r="XV83" s="3"/>
      <c r="XW83" s="3"/>
      <c r="XX83" s="3"/>
      <c r="XY83" s="3"/>
      <c r="XZ83" s="3"/>
      <c r="YA83" s="3"/>
      <c r="YB83" s="3"/>
      <c r="YC83" s="3"/>
      <c r="YD83" s="3"/>
      <c r="YE83" s="3"/>
      <c r="YF83" s="3"/>
      <c r="YG83" s="3"/>
      <c r="YH83" s="3"/>
      <c r="YI83" s="3"/>
      <c r="YJ83" s="3"/>
      <c r="YK83" s="3"/>
      <c r="YL83" s="3"/>
      <c r="YM83" s="3"/>
      <c r="YN83" s="3"/>
      <c r="YO83" s="3"/>
      <c r="YP83" s="3"/>
      <c r="YQ83" s="3"/>
      <c r="YR83" s="3"/>
      <c r="YS83" s="3"/>
      <c r="YT83" s="3"/>
      <c r="YU83" s="3"/>
      <c r="YV83" s="3"/>
      <c r="YW83" s="3"/>
      <c r="YX83" s="3"/>
      <c r="YY83" s="3"/>
      <c r="YZ83" s="3"/>
      <c r="ZA83" s="3"/>
      <c r="ZB83" s="3"/>
      <c r="ZC83" s="3"/>
      <c r="ZD83" s="3"/>
      <c r="ZE83" s="3"/>
      <c r="ZF83" s="3"/>
      <c r="ZG83" s="3"/>
      <c r="ZH83" s="3"/>
      <c r="ZI83" s="3"/>
      <c r="ZJ83" s="3"/>
      <c r="ZK83" s="3"/>
      <c r="ZL83" s="3"/>
      <c r="ZM83" s="3"/>
      <c r="ZN83" s="3"/>
      <c r="ZO83" s="3"/>
      <c r="ZP83" s="3"/>
      <c r="ZQ83" s="3"/>
      <c r="ZR83" s="3"/>
      <c r="ZS83" s="3"/>
      <c r="ZT83" s="3"/>
      <c r="ZU83" s="3"/>
      <c r="ZV83" s="3"/>
      <c r="ZW83" s="3"/>
      <c r="ZX83" s="3"/>
      <c r="ZY83" s="3"/>
      <c r="ZZ83" s="3"/>
      <c r="AAA83" s="3"/>
      <c r="AAB83" s="3"/>
      <c r="AAC83" s="3"/>
      <c r="AAD83" s="3"/>
      <c r="AAE83" s="3"/>
      <c r="AAF83" s="3"/>
      <c r="AAG83" s="3"/>
      <c r="AAH83" s="3"/>
      <c r="AAI83" s="3"/>
      <c r="AAJ83" s="3"/>
      <c r="AAK83" s="3"/>
      <c r="AAL83" s="3"/>
      <c r="AAM83" s="3"/>
      <c r="AAN83" s="3"/>
      <c r="AAO83" s="3"/>
      <c r="AAP83" s="3"/>
      <c r="AAQ83" s="3"/>
      <c r="AAR83" s="3"/>
      <c r="AAS83" s="3"/>
      <c r="AAT83" s="3"/>
      <c r="AAU83" s="3"/>
      <c r="AAV83" s="3"/>
      <c r="AAW83" s="3"/>
      <c r="AAX83" s="3"/>
      <c r="AAY83" s="3"/>
      <c r="AAZ83" s="3"/>
      <c r="ABA83" s="3"/>
      <c r="ABB83" s="3"/>
      <c r="ABC83" s="3"/>
      <c r="ABD83" s="3"/>
      <c r="ABE83" s="3"/>
      <c r="ABF83" s="3"/>
      <c r="ABG83" s="3"/>
      <c r="ABH83" s="3"/>
      <c r="ABI83" s="3"/>
      <c r="ABJ83" s="3"/>
      <c r="ABK83" s="3"/>
      <c r="ABL83" s="3"/>
      <c r="ABM83" s="3"/>
      <c r="ABN83" s="3"/>
      <c r="ABO83" s="3"/>
      <c r="ABP83" s="3"/>
      <c r="ABQ83" s="3"/>
      <c r="ABR83" s="3"/>
      <c r="ABS83" s="3"/>
      <c r="ABT83" s="3"/>
      <c r="ABU83" s="3"/>
      <c r="ABV83" s="3"/>
      <c r="ABW83" s="3"/>
      <c r="ABX83" s="3"/>
      <c r="ABY83" s="3"/>
      <c r="ABZ83" s="3"/>
      <c r="ACA83" s="3"/>
      <c r="ACB83" s="3"/>
      <c r="ACC83" s="3"/>
      <c r="ACD83" s="3"/>
      <c r="ACE83" s="3"/>
      <c r="ACF83" s="3"/>
      <c r="ACG83" s="3"/>
      <c r="ACH83" s="3"/>
      <c r="ACI83" s="3"/>
      <c r="ACJ83" s="3"/>
      <c r="ACK83" s="3"/>
      <c r="ACL83" s="3"/>
      <c r="ACM83" s="3"/>
      <c r="ACN83" s="3"/>
      <c r="ACO83" s="3"/>
      <c r="ACP83" s="3"/>
      <c r="ACQ83" s="3"/>
      <c r="ACR83" s="3"/>
      <c r="ACS83" s="3"/>
      <c r="ACT83" s="3"/>
      <c r="ACU83" s="3"/>
      <c r="ACV83" s="3"/>
      <c r="ACW83" s="3"/>
      <c r="ACX83" s="3"/>
      <c r="ACY83" s="3"/>
      <c r="ACZ83" s="3"/>
      <c r="ADA83" s="3"/>
      <c r="ADB83" s="3"/>
      <c r="ADC83" s="3"/>
      <c r="ADD83" s="3"/>
      <c r="ADE83" s="3"/>
      <c r="ADF83" s="3"/>
      <c r="ADG83" s="3"/>
      <c r="ADH83" s="3"/>
      <c r="ADI83" s="3"/>
      <c r="ADJ83" s="3"/>
      <c r="ADK83" s="3"/>
      <c r="ADL83" s="3"/>
      <c r="ADM83" s="3"/>
      <c r="ADN83" s="3"/>
      <c r="ADO83" s="3"/>
      <c r="ADP83" s="3"/>
      <c r="ADQ83" s="3"/>
      <c r="ADR83" s="3"/>
      <c r="ADS83" s="3"/>
      <c r="ADT83" s="3"/>
      <c r="ADU83" s="3"/>
      <c r="ADV83" s="3"/>
      <c r="ADW83" s="3"/>
      <c r="ADX83" s="3"/>
      <c r="ADY83" s="3"/>
      <c r="ADZ83" s="3"/>
      <c r="AEA83" s="3"/>
      <c r="AEB83" s="3"/>
      <c r="AEC83" s="3"/>
      <c r="AED83" s="3"/>
      <c r="AEE83" s="3"/>
      <c r="AEF83" s="3"/>
      <c r="AEG83" s="3"/>
      <c r="AEH83" s="3"/>
      <c r="AEI83" s="3"/>
      <c r="AEJ83" s="3"/>
      <c r="AEK83" s="3"/>
      <c r="AEL83" s="3"/>
      <c r="AEM83" s="3"/>
      <c r="AEN83" s="3"/>
      <c r="AEO83" s="3"/>
    </row>
    <row r="84" spans="1:821" s="39" customFormat="1" ht="35" x14ac:dyDescent="0.3">
      <c r="A84" s="79"/>
      <c r="B84" s="24" t="s">
        <v>135</v>
      </c>
      <c r="C84" s="121"/>
      <c r="D84" s="25" t="s">
        <v>14</v>
      </c>
      <c r="E84" s="68" t="s">
        <v>85</v>
      </c>
      <c r="F84" s="33">
        <v>63767.519999999997</v>
      </c>
      <c r="G84" s="33">
        <v>20231.864376000001</v>
      </c>
      <c r="H84" s="33">
        <v>81244.724375999998</v>
      </c>
      <c r="I84" s="33">
        <v>20311.181094</v>
      </c>
      <c r="J84" s="34">
        <v>1642</v>
      </c>
      <c r="K84" s="37">
        <v>61.848907107186356</v>
      </c>
      <c r="L84" s="25">
        <v>2</v>
      </c>
      <c r="M84" s="38">
        <v>247.39562842874543</v>
      </c>
      <c r="N84" s="25">
        <v>2</v>
      </c>
      <c r="O84" s="25">
        <v>1</v>
      </c>
      <c r="P84" s="25">
        <v>2</v>
      </c>
      <c r="Q84" s="78">
        <v>494.79125685749085</v>
      </c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3"/>
      <c r="NE84" s="3"/>
      <c r="NF84" s="3"/>
      <c r="NG84" s="3"/>
      <c r="NH84" s="3"/>
      <c r="NI84" s="3"/>
      <c r="NJ84" s="3"/>
      <c r="NK84" s="3"/>
      <c r="NL84" s="3"/>
      <c r="NM84" s="3"/>
      <c r="NN84" s="3"/>
      <c r="NO84" s="3"/>
      <c r="NP84" s="3"/>
      <c r="NQ84" s="3"/>
      <c r="NR84" s="3"/>
      <c r="NS84" s="3"/>
      <c r="NT84" s="3"/>
      <c r="NU84" s="3"/>
      <c r="NV84" s="3"/>
      <c r="NW84" s="3"/>
      <c r="NX84" s="3"/>
      <c r="NY84" s="3"/>
      <c r="NZ84" s="3"/>
      <c r="OA84" s="3"/>
      <c r="OB84" s="3"/>
      <c r="OC84" s="3"/>
      <c r="OD84" s="3"/>
      <c r="OE84" s="3"/>
      <c r="OF84" s="3"/>
      <c r="OG84" s="3"/>
      <c r="OH84" s="3"/>
      <c r="OI84" s="3"/>
      <c r="OJ84" s="3"/>
      <c r="OK84" s="3"/>
      <c r="OL84" s="3"/>
      <c r="OM84" s="3"/>
      <c r="ON84" s="3"/>
      <c r="OO84" s="3"/>
      <c r="OP84" s="3"/>
      <c r="OQ84" s="3"/>
      <c r="OR84" s="3"/>
      <c r="OS84" s="3"/>
      <c r="OT84" s="3"/>
      <c r="OU84" s="3"/>
      <c r="OV84" s="3"/>
      <c r="OW84" s="3"/>
      <c r="OX84" s="3"/>
      <c r="OY84" s="3"/>
      <c r="OZ84" s="3"/>
      <c r="PA84" s="3"/>
      <c r="PB84" s="3"/>
      <c r="PC84" s="3"/>
      <c r="PD84" s="3"/>
      <c r="PE84" s="3"/>
      <c r="PF84" s="3"/>
      <c r="PG84" s="3"/>
      <c r="PH84" s="3"/>
      <c r="PI84" s="3"/>
      <c r="PJ84" s="3"/>
      <c r="PK84" s="3"/>
      <c r="PL84" s="3"/>
      <c r="PM84" s="3"/>
      <c r="PN84" s="3"/>
      <c r="PO84" s="3"/>
      <c r="PP84" s="3"/>
      <c r="PQ84" s="3"/>
      <c r="PR84" s="3"/>
      <c r="PS84" s="3"/>
      <c r="PT84" s="3"/>
      <c r="PU84" s="3"/>
      <c r="PV84" s="3"/>
      <c r="PW84" s="3"/>
      <c r="PX84" s="3"/>
      <c r="PY84" s="3"/>
      <c r="PZ84" s="3"/>
      <c r="QA84" s="3"/>
      <c r="QB84" s="3"/>
      <c r="QC84" s="3"/>
      <c r="QD84" s="3"/>
      <c r="QE84" s="3"/>
      <c r="QF84" s="3"/>
      <c r="QG84" s="3"/>
      <c r="QH84" s="3"/>
      <c r="QI84" s="3"/>
      <c r="QJ84" s="3"/>
      <c r="QK84" s="3"/>
      <c r="QL84" s="3"/>
      <c r="QM84" s="3"/>
      <c r="QN84" s="3"/>
      <c r="QO84" s="3"/>
      <c r="QP84" s="3"/>
      <c r="QQ84" s="3"/>
      <c r="QR84" s="3"/>
      <c r="QS84" s="3"/>
      <c r="QT84" s="3"/>
      <c r="QU84" s="3"/>
      <c r="QV84" s="3"/>
      <c r="QW84" s="3"/>
      <c r="QX84" s="3"/>
      <c r="QY84" s="3"/>
      <c r="QZ84" s="3"/>
      <c r="RA84" s="3"/>
      <c r="RB84" s="3"/>
      <c r="RC84" s="3"/>
      <c r="RD84" s="3"/>
      <c r="RE84" s="3"/>
      <c r="RF84" s="3"/>
      <c r="RG84" s="3"/>
      <c r="RH84" s="3"/>
      <c r="RI84" s="3"/>
      <c r="RJ84" s="3"/>
      <c r="RK84" s="3"/>
      <c r="RL84" s="3"/>
      <c r="RM84" s="3"/>
      <c r="RN84" s="3"/>
      <c r="RO84" s="3"/>
      <c r="RP84" s="3"/>
      <c r="RQ84" s="3"/>
      <c r="RR84" s="3"/>
      <c r="RS84" s="3"/>
      <c r="RT84" s="3"/>
      <c r="RU84" s="3"/>
      <c r="RV84" s="3"/>
      <c r="RW84" s="3"/>
      <c r="RX84" s="3"/>
      <c r="RY84" s="3"/>
      <c r="RZ84" s="3"/>
      <c r="SA84" s="3"/>
      <c r="SB84" s="3"/>
      <c r="SC84" s="3"/>
      <c r="SD84" s="3"/>
      <c r="SE84" s="3"/>
      <c r="SF84" s="3"/>
      <c r="SG84" s="3"/>
      <c r="SH84" s="3"/>
      <c r="SI84" s="3"/>
      <c r="SJ84" s="3"/>
      <c r="SK84" s="3"/>
      <c r="SL84" s="3"/>
      <c r="SM84" s="3"/>
      <c r="SN84" s="3"/>
      <c r="SO84" s="3"/>
      <c r="SP84" s="3"/>
      <c r="SQ84" s="3"/>
      <c r="SR84" s="3"/>
      <c r="SS84" s="3"/>
      <c r="ST84" s="3"/>
      <c r="SU84" s="3"/>
      <c r="SV84" s="3"/>
      <c r="SW84" s="3"/>
      <c r="SX84" s="3"/>
      <c r="SY84" s="3"/>
      <c r="SZ84" s="3"/>
      <c r="TA84" s="3"/>
      <c r="TB84" s="3"/>
      <c r="TC84" s="3"/>
      <c r="TD84" s="3"/>
      <c r="TE84" s="3"/>
      <c r="TF84" s="3"/>
      <c r="TG84" s="3"/>
      <c r="TH84" s="3"/>
      <c r="TI84" s="3"/>
      <c r="TJ84" s="3"/>
      <c r="TK84" s="3"/>
      <c r="TL84" s="3"/>
      <c r="TM84" s="3"/>
      <c r="TN84" s="3"/>
      <c r="TO84" s="3"/>
      <c r="TP84" s="3"/>
      <c r="TQ84" s="3"/>
      <c r="TR84" s="3"/>
      <c r="TS84" s="3"/>
      <c r="TT84" s="3"/>
      <c r="TU84" s="3"/>
      <c r="TV84" s="3"/>
      <c r="TW84" s="3"/>
      <c r="TX84" s="3"/>
      <c r="TY84" s="3"/>
      <c r="TZ84" s="3"/>
      <c r="UA84" s="3"/>
      <c r="UB84" s="3"/>
      <c r="UC84" s="3"/>
      <c r="UD84" s="3"/>
      <c r="UE84" s="3"/>
      <c r="UF84" s="3"/>
      <c r="UG84" s="3"/>
      <c r="UH84" s="3"/>
      <c r="UI84" s="3"/>
      <c r="UJ84" s="3"/>
      <c r="UK84" s="3"/>
      <c r="UL84" s="3"/>
      <c r="UM84" s="3"/>
      <c r="UN84" s="3"/>
      <c r="UO84" s="3"/>
      <c r="UP84" s="3"/>
      <c r="UQ84" s="3"/>
      <c r="UR84" s="3"/>
      <c r="US84" s="3"/>
      <c r="UT84" s="3"/>
      <c r="UU84" s="3"/>
      <c r="UV84" s="3"/>
      <c r="UW84" s="3"/>
      <c r="UX84" s="3"/>
      <c r="UY84" s="3"/>
      <c r="UZ84" s="3"/>
      <c r="VA84" s="3"/>
      <c r="VB84" s="3"/>
      <c r="VC84" s="3"/>
      <c r="VD84" s="3"/>
      <c r="VE84" s="3"/>
      <c r="VF84" s="3"/>
      <c r="VG84" s="3"/>
      <c r="VH84" s="3"/>
      <c r="VI84" s="3"/>
      <c r="VJ84" s="3"/>
      <c r="VK84" s="3"/>
      <c r="VL84" s="3"/>
      <c r="VM84" s="3"/>
      <c r="VN84" s="3"/>
      <c r="VO84" s="3"/>
      <c r="VP84" s="3"/>
      <c r="VQ84" s="3"/>
      <c r="VR84" s="3"/>
      <c r="VS84" s="3"/>
      <c r="VT84" s="3"/>
      <c r="VU84" s="3"/>
      <c r="VV84" s="3"/>
      <c r="VW84" s="3"/>
      <c r="VX84" s="3"/>
      <c r="VY84" s="3"/>
      <c r="VZ84" s="3"/>
      <c r="WA84" s="3"/>
      <c r="WB84" s="3"/>
      <c r="WC84" s="3"/>
      <c r="WD84" s="3"/>
      <c r="WE84" s="3"/>
      <c r="WF84" s="3"/>
      <c r="WG84" s="3"/>
      <c r="WH84" s="3"/>
      <c r="WI84" s="3"/>
      <c r="WJ84" s="3"/>
      <c r="WK84" s="3"/>
      <c r="WL84" s="3"/>
      <c r="WM84" s="3"/>
      <c r="WN84" s="3"/>
      <c r="WO84" s="3"/>
      <c r="WP84" s="3"/>
      <c r="WQ84" s="3"/>
      <c r="WR84" s="3"/>
      <c r="WS84" s="3"/>
      <c r="WT84" s="3"/>
      <c r="WU84" s="3"/>
      <c r="WV84" s="3"/>
      <c r="WW84" s="3"/>
      <c r="WX84" s="3"/>
      <c r="WY84" s="3"/>
      <c r="WZ84" s="3"/>
      <c r="XA84" s="3"/>
      <c r="XB84" s="3"/>
      <c r="XC84" s="3"/>
      <c r="XD84" s="3"/>
      <c r="XE84" s="3"/>
      <c r="XF84" s="3"/>
      <c r="XG84" s="3"/>
      <c r="XH84" s="3"/>
      <c r="XI84" s="3"/>
      <c r="XJ84" s="3"/>
      <c r="XK84" s="3"/>
      <c r="XL84" s="3"/>
      <c r="XM84" s="3"/>
      <c r="XN84" s="3"/>
      <c r="XO84" s="3"/>
      <c r="XP84" s="3"/>
      <c r="XQ84" s="3"/>
      <c r="XR84" s="3"/>
      <c r="XS84" s="3"/>
      <c r="XT84" s="3"/>
      <c r="XU84" s="3"/>
      <c r="XV84" s="3"/>
      <c r="XW84" s="3"/>
      <c r="XX84" s="3"/>
      <c r="XY84" s="3"/>
      <c r="XZ84" s="3"/>
      <c r="YA84" s="3"/>
      <c r="YB84" s="3"/>
      <c r="YC84" s="3"/>
      <c r="YD84" s="3"/>
      <c r="YE84" s="3"/>
      <c r="YF84" s="3"/>
      <c r="YG84" s="3"/>
      <c r="YH84" s="3"/>
      <c r="YI84" s="3"/>
      <c r="YJ84" s="3"/>
      <c r="YK84" s="3"/>
      <c r="YL84" s="3"/>
      <c r="YM84" s="3"/>
      <c r="YN84" s="3"/>
      <c r="YO84" s="3"/>
      <c r="YP84" s="3"/>
      <c r="YQ84" s="3"/>
      <c r="YR84" s="3"/>
      <c r="YS84" s="3"/>
      <c r="YT84" s="3"/>
      <c r="YU84" s="3"/>
      <c r="YV84" s="3"/>
      <c r="YW84" s="3"/>
      <c r="YX84" s="3"/>
      <c r="YY84" s="3"/>
      <c r="YZ84" s="3"/>
      <c r="ZA84" s="3"/>
      <c r="ZB84" s="3"/>
      <c r="ZC84" s="3"/>
      <c r="ZD84" s="3"/>
      <c r="ZE84" s="3"/>
      <c r="ZF84" s="3"/>
      <c r="ZG84" s="3"/>
      <c r="ZH84" s="3"/>
      <c r="ZI84" s="3"/>
      <c r="ZJ84" s="3"/>
      <c r="ZK84" s="3"/>
      <c r="ZL84" s="3"/>
      <c r="ZM84" s="3"/>
      <c r="ZN84" s="3"/>
      <c r="ZO84" s="3"/>
      <c r="ZP84" s="3"/>
      <c r="ZQ84" s="3"/>
      <c r="ZR84" s="3"/>
      <c r="ZS84" s="3"/>
      <c r="ZT84" s="3"/>
      <c r="ZU84" s="3"/>
      <c r="ZV84" s="3"/>
      <c r="ZW84" s="3"/>
      <c r="ZX84" s="3"/>
      <c r="ZY84" s="3"/>
      <c r="ZZ84" s="3"/>
      <c r="AAA84" s="3"/>
      <c r="AAB84" s="3"/>
      <c r="AAC84" s="3"/>
      <c r="AAD84" s="3"/>
      <c r="AAE84" s="3"/>
      <c r="AAF84" s="3"/>
      <c r="AAG84" s="3"/>
      <c r="AAH84" s="3"/>
      <c r="AAI84" s="3"/>
      <c r="AAJ84" s="3"/>
      <c r="AAK84" s="3"/>
      <c r="AAL84" s="3"/>
      <c r="AAM84" s="3"/>
      <c r="AAN84" s="3"/>
      <c r="AAO84" s="3"/>
      <c r="AAP84" s="3"/>
      <c r="AAQ84" s="3"/>
      <c r="AAR84" s="3"/>
      <c r="AAS84" s="3"/>
      <c r="AAT84" s="3"/>
      <c r="AAU84" s="3"/>
      <c r="AAV84" s="3"/>
      <c r="AAW84" s="3"/>
      <c r="AAX84" s="3"/>
      <c r="AAY84" s="3"/>
      <c r="AAZ84" s="3"/>
      <c r="ABA84" s="3"/>
      <c r="ABB84" s="3"/>
      <c r="ABC84" s="3"/>
      <c r="ABD84" s="3"/>
      <c r="ABE84" s="3"/>
      <c r="ABF84" s="3"/>
      <c r="ABG84" s="3"/>
      <c r="ABH84" s="3"/>
      <c r="ABI84" s="3"/>
      <c r="ABJ84" s="3"/>
      <c r="ABK84" s="3"/>
      <c r="ABL84" s="3"/>
      <c r="ABM84" s="3"/>
      <c r="ABN84" s="3"/>
      <c r="ABO84" s="3"/>
      <c r="ABP84" s="3"/>
      <c r="ABQ84" s="3"/>
      <c r="ABR84" s="3"/>
      <c r="ABS84" s="3"/>
      <c r="ABT84" s="3"/>
      <c r="ABU84" s="3"/>
      <c r="ABV84" s="3"/>
      <c r="ABW84" s="3"/>
      <c r="ABX84" s="3"/>
      <c r="ABY84" s="3"/>
      <c r="ABZ84" s="3"/>
      <c r="ACA84" s="3"/>
      <c r="ACB84" s="3"/>
      <c r="ACC84" s="3"/>
      <c r="ACD84" s="3"/>
      <c r="ACE84" s="3"/>
      <c r="ACF84" s="3"/>
      <c r="ACG84" s="3"/>
      <c r="ACH84" s="3"/>
      <c r="ACI84" s="3"/>
      <c r="ACJ84" s="3"/>
      <c r="ACK84" s="3"/>
      <c r="ACL84" s="3"/>
      <c r="ACM84" s="3"/>
      <c r="ACN84" s="3"/>
      <c r="ACO84" s="3"/>
      <c r="ACP84" s="3"/>
      <c r="ACQ84" s="3"/>
      <c r="ACR84" s="3"/>
      <c r="ACS84" s="3"/>
      <c r="ACT84" s="3"/>
      <c r="ACU84" s="3"/>
      <c r="ACV84" s="3"/>
      <c r="ACW84" s="3"/>
      <c r="ACX84" s="3"/>
      <c r="ACY84" s="3"/>
      <c r="ACZ84" s="3"/>
      <c r="ADA84" s="3"/>
      <c r="ADB84" s="3"/>
      <c r="ADC84" s="3"/>
      <c r="ADD84" s="3"/>
      <c r="ADE84" s="3"/>
      <c r="ADF84" s="3"/>
      <c r="ADG84" s="3"/>
      <c r="ADH84" s="3"/>
      <c r="ADI84" s="3"/>
      <c r="ADJ84" s="3"/>
      <c r="ADK84" s="3"/>
      <c r="ADL84" s="3"/>
      <c r="ADM84" s="3"/>
      <c r="ADN84" s="3"/>
      <c r="ADO84" s="3"/>
      <c r="ADP84" s="3"/>
      <c r="ADQ84" s="3"/>
      <c r="ADR84" s="3"/>
      <c r="ADS84" s="3"/>
      <c r="ADT84" s="3"/>
      <c r="ADU84" s="3"/>
      <c r="ADV84" s="3"/>
      <c r="ADW84" s="3"/>
      <c r="ADX84" s="3"/>
      <c r="ADY84" s="3"/>
      <c r="ADZ84" s="3"/>
      <c r="AEA84" s="3"/>
      <c r="AEB84" s="3"/>
      <c r="AEC84" s="3"/>
      <c r="AED84" s="3"/>
      <c r="AEE84" s="3"/>
      <c r="AEF84" s="3"/>
      <c r="AEG84" s="3"/>
      <c r="AEH84" s="3"/>
      <c r="AEI84" s="3"/>
      <c r="AEJ84" s="3"/>
      <c r="AEK84" s="3"/>
      <c r="AEL84" s="3"/>
      <c r="AEM84" s="3"/>
      <c r="AEN84" s="3"/>
      <c r="AEO84" s="3"/>
    </row>
    <row r="85" spans="1:821" s="39" customFormat="1" ht="35" x14ac:dyDescent="0.3">
      <c r="A85" s="79"/>
      <c r="B85" s="24" t="s">
        <v>136</v>
      </c>
      <c r="C85" s="121"/>
      <c r="D85" s="25" t="s">
        <v>14</v>
      </c>
      <c r="E85" s="68" t="s">
        <v>85</v>
      </c>
      <c r="F85" s="33">
        <v>63767.519999999997</v>
      </c>
      <c r="G85" s="33">
        <v>20231.864376000001</v>
      </c>
      <c r="H85" s="33">
        <v>81244.724375999998</v>
      </c>
      <c r="I85" s="33">
        <v>20311.181094</v>
      </c>
      <c r="J85" s="34">
        <v>1642</v>
      </c>
      <c r="K85" s="37">
        <v>61.848907107186356</v>
      </c>
      <c r="L85" s="25">
        <v>2</v>
      </c>
      <c r="M85" s="38">
        <v>247.39562842874543</v>
      </c>
      <c r="N85" s="25">
        <v>2</v>
      </c>
      <c r="O85" s="25">
        <v>1</v>
      </c>
      <c r="P85" s="25">
        <v>2</v>
      </c>
      <c r="Q85" s="78">
        <v>494.79125685749085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  <c r="MQ85" s="3"/>
      <c r="MR85" s="3"/>
      <c r="MS85" s="3"/>
      <c r="MT85" s="3"/>
      <c r="MU85" s="3"/>
      <c r="MV85" s="3"/>
      <c r="MW85" s="3"/>
      <c r="MX85" s="3"/>
      <c r="MY85" s="3"/>
      <c r="MZ85" s="3"/>
      <c r="NA85" s="3"/>
      <c r="NB85" s="3"/>
      <c r="NC85" s="3"/>
      <c r="ND85" s="3"/>
      <c r="NE85" s="3"/>
      <c r="NF85" s="3"/>
      <c r="NG85" s="3"/>
      <c r="NH85" s="3"/>
      <c r="NI85" s="3"/>
      <c r="NJ85" s="3"/>
      <c r="NK85" s="3"/>
      <c r="NL85" s="3"/>
      <c r="NM85" s="3"/>
      <c r="NN85" s="3"/>
      <c r="NO85" s="3"/>
      <c r="NP85" s="3"/>
      <c r="NQ85" s="3"/>
      <c r="NR85" s="3"/>
      <c r="NS85" s="3"/>
      <c r="NT85" s="3"/>
      <c r="NU85" s="3"/>
      <c r="NV85" s="3"/>
      <c r="NW85" s="3"/>
      <c r="NX85" s="3"/>
      <c r="NY85" s="3"/>
      <c r="NZ85" s="3"/>
      <c r="OA85" s="3"/>
      <c r="OB85" s="3"/>
      <c r="OC85" s="3"/>
      <c r="OD85" s="3"/>
      <c r="OE85" s="3"/>
      <c r="OF85" s="3"/>
      <c r="OG85" s="3"/>
      <c r="OH85" s="3"/>
      <c r="OI85" s="3"/>
      <c r="OJ85" s="3"/>
      <c r="OK85" s="3"/>
      <c r="OL85" s="3"/>
      <c r="OM85" s="3"/>
      <c r="ON85" s="3"/>
      <c r="OO85" s="3"/>
      <c r="OP85" s="3"/>
      <c r="OQ85" s="3"/>
      <c r="OR85" s="3"/>
      <c r="OS85" s="3"/>
      <c r="OT85" s="3"/>
      <c r="OU85" s="3"/>
      <c r="OV85" s="3"/>
      <c r="OW85" s="3"/>
      <c r="OX85" s="3"/>
      <c r="OY85" s="3"/>
      <c r="OZ85" s="3"/>
      <c r="PA85" s="3"/>
      <c r="PB85" s="3"/>
      <c r="PC85" s="3"/>
      <c r="PD85" s="3"/>
      <c r="PE85" s="3"/>
      <c r="PF85" s="3"/>
      <c r="PG85" s="3"/>
      <c r="PH85" s="3"/>
      <c r="PI85" s="3"/>
      <c r="PJ85" s="3"/>
      <c r="PK85" s="3"/>
      <c r="PL85" s="3"/>
      <c r="PM85" s="3"/>
      <c r="PN85" s="3"/>
      <c r="PO85" s="3"/>
      <c r="PP85" s="3"/>
      <c r="PQ85" s="3"/>
      <c r="PR85" s="3"/>
      <c r="PS85" s="3"/>
      <c r="PT85" s="3"/>
      <c r="PU85" s="3"/>
      <c r="PV85" s="3"/>
      <c r="PW85" s="3"/>
      <c r="PX85" s="3"/>
      <c r="PY85" s="3"/>
      <c r="PZ85" s="3"/>
      <c r="QA85" s="3"/>
      <c r="QB85" s="3"/>
      <c r="QC85" s="3"/>
      <c r="QD85" s="3"/>
      <c r="QE85" s="3"/>
      <c r="QF85" s="3"/>
      <c r="QG85" s="3"/>
      <c r="QH85" s="3"/>
      <c r="QI85" s="3"/>
      <c r="QJ85" s="3"/>
      <c r="QK85" s="3"/>
      <c r="QL85" s="3"/>
      <c r="QM85" s="3"/>
      <c r="QN85" s="3"/>
      <c r="QO85" s="3"/>
      <c r="QP85" s="3"/>
      <c r="QQ85" s="3"/>
      <c r="QR85" s="3"/>
      <c r="QS85" s="3"/>
      <c r="QT85" s="3"/>
      <c r="QU85" s="3"/>
      <c r="QV85" s="3"/>
      <c r="QW85" s="3"/>
      <c r="QX85" s="3"/>
      <c r="QY85" s="3"/>
      <c r="QZ85" s="3"/>
      <c r="RA85" s="3"/>
      <c r="RB85" s="3"/>
      <c r="RC85" s="3"/>
      <c r="RD85" s="3"/>
      <c r="RE85" s="3"/>
      <c r="RF85" s="3"/>
      <c r="RG85" s="3"/>
      <c r="RH85" s="3"/>
      <c r="RI85" s="3"/>
      <c r="RJ85" s="3"/>
      <c r="RK85" s="3"/>
      <c r="RL85" s="3"/>
      <c r="RM85" s="3"/>
      <c r="RN85" s="3"/>
      <c r="RO85" s="3"/>
      <c r="RP85" s="3"/>
      <c r="RQ85" s="3"/>
      <c r="RR85" s="3"/>
      <c r="RS85" s="3"/>
      <c r="RT85" s="3"/>
      <c r="RU85" s="3"/>
      <c r="RV85" s="3"/>
      <c r="RW85" s="3"/>
      <c r="RX85" s="3"/>
      <c r="RY85" s="3"/>
      <c r="RZ85" s="3"/>
      <c r="SA85" s="3"/>
      <c r="SB85" s="3"/>
      <c r="SC85" s="3"/>
      <c r="SD85" s="3"/>
      <c r="SE85" s="3"/>
      <c r="SF85" s="3"/>
      <c r="SG85" s="3"/>
      <c r="SH85" s="3"/>
      <c r="SI85" s="3"/>
      <c r="SJ85" s="3"/>
      <c r="SK85" s="3"/>
      <c r="SL85" s="3"/>
      <c r="SM85" s="3"/>
      <c r="SN85" s="3"/>
      <c r="SO85" s="3"/>
      <c r="SP85" s="3"/>
      <c r="SQ85" s="3"/>
      <c r="SR85" s="3"/>
      <c r="SS85" s="3"/>
      <c r="ST85" s="3"/>
      <c r="SU85" s="3"/>
      <c r="SV85" s="3"/>
      <c r="SW85" s="3"/>
      <c r="SX85" s="3"/>
      <c r="SY85" s="3"/>
      <c r="SZ85" s="3"/>
      <c r="TA85" s="3"/>
      <c r="TB85" s="3"/>
      <c r="TC85" s="3"/>
      <c r="TD85" s="3"/>
      <c r="TE85" s="3"/>
      <c r="TF85" s="3"/>
      <c r="TG85" s="3"/>
      <c r="TH85" s="3"/>
      <c r="TI85" s="3"/>
      <c r="TJ85" s="3"/>
      <c r="TK85" s="3"/>
      <c r="TL85" s="3"/>
      <c r="TM85" s="3"/>
      <c r="TN85" s="3"/>
      <c r="TO85" s="3"/>
      <c r="TP85" s="3"/>
      <c r="TQ85" s="3"/>
      <c r="TR85" s="3"/>
      <c r="TS85" s="3"/>
      <c r="TT85" s="3"/>
      <c r="TU85" s="3"/>
      <c r="TV85" s="3"/>
      <c r="TW85" s="3"/>
      <c r="TX85" s="3"/>
      <c r="TY85" s="3"/>
      <c r="TZ85" s="3"/>
      <c r="UA85" s="3"/>
      <c r="UB85" s="3"/>
      <c r="UC85" s="3"/>
      <c r="UD85" s="3"/>
      <c r="UE85" s="3"/>
      <c r="UF85" s="3"/>
      <c r="UG85" s="3"/>
      <c r="UH85" s="3"/>
      <c r="UI85" s="3"/>
      <c r="UJ85" s="3"/>
      <c r="UK85" s="3"/>
      <c r="UL85" s="3"/>
      <c r="UM85" s="3"/>
      <c r="UN85" s="3"/>
      <c r="UO85" s="3"/>
      <c r="UP85" s="3"/>
      <c r="UQ85" s="3"/>
      <c r="UR85" s="3"/>
      <c r="US85" s="3"/>
      <c r="UT85" s="3"/>
      <c r="UU85" s="3"/>
      <c r="UV85" s="3"/>
      <c r="UW85" s="3"/>
      <c r="UX85" s="3"/>
      <c r="UY85" s="3"/>
      <c r="UZ85" s="3"/>
      <c r="VA85" s="3"/>
      <c r="VB85" s="3"/>
      <c r="VC85" s="3"/>
      <c r="VD85" s="3"/>
      <c r="VE85" s="3"/>
      <c r="VF85" s="3"/>
      <c r="VG85" s="3"/>
      <c r="VH85" s="3"/>
      <c r="VI85" s="3"/>
      <c r="VJ85" s="3"/>
      <c r="VK85" s="3"/>
      <c r="VL85" s="3"/>
      <c r="VM85" s="3"/>
      <c r="VN85" s="3"/>
      <c r="VO85" s="3"/>
      <c r="VP85" s="3"/>
      <c r="VQ85" s="3"/>
      <c r="VR85" s="3"/>
      <c r="VS85" s="3"/>
      <c r="VT85" s="3"/>
      <c r="VU85" s="3"/>
      <c r="VV85" s="3"/>
      <c r="VW85" s="3"/>
      <c r="VX85" s="3"/>
      <c r="VY85" s="3"/>
      <c r="VZ85" s="3"/>
      <c r="WA85" s="3"/>
      <c r="WB85" s="3"/>
      <c r="WC85" s="3"/>
      <c r="WD85" s="3"/>
      <c r="WE85" s="3"/>
      <c r="WF85" s="3"/>
      <c r="WG85" s="3"/>
      <c r="WH85" s="3"/>
      <c r="WI85" s="3"/>
      <c r="WJ85" s="3"/>
      <c r="WK85" s="3"/>
      <c r="WL85" s="3"/>
      <c r="WM85" s="3"/>
      <c r="WN85" s="3"/>
      <c r="WO85" s="3"/>
      <c r="WP85" s="3"/>
      <c r="WQ85" s="3"/>
      <c r="WR85" s="3"/>
      <c r="WS85" s="3"/>
      <c r="WT85" s="3"/>
      <c r="WU85" s="3"/>
      <c r="WV85" s="3"/>
      <c r="WW85" s="3"/>
      <c r="WX85" s="3"/>
      <c r="WY85" s="3"/>
      <c r="WZ85" s="3"/>
      <c r="XA85" s="3"/>
      <c r="XB85" s="3"/>
      <c r="XC85" s="3"/>
      <c r="XD85" s="3"/>
      <c r="XE85" s="3"/>
      <c r="XF85" s="3"/>
      <c r="XG85" s="3"/>
      <c r="XH85" s="3"/>
      <c r="XI85" s="3"/>
      <c r="XJ85" s="3"/>
      <c r="XK85" s="3"/>
      <c r="XL85" s="3"/>
      <c r="XM85" s="3"/>
      <c r="XN85" s="3"/>
      <c r="XO85" s="3"/>
      <c r="XP85" s="3"/>
      <c r="XQ85" s="3"/>
      <c r="XR85" s="3"/>
      <c r="XS85" s="3"/>
      <c r="XT85" s="3"/>
      <c r="XU85" s="3"/>
      <c r="XV85" s="3"/>
      <c r="XW85" s="3"/>
      <c r="XX85" s="3"/>
      <c r="XY85" s="3"/>
      <c r="XZ85" s="3"/>
      <c r="YA85" s="3"/>
      <c r="YB85" s="3"/>
      <c r="YC85" s="3"/>
      <c r="YD85" s="3"/>
      <c r="YE85" s="3"/>
      <c r="YF85" s="3"/>
      <c r="YG85" s="3"/>
      <c r="YH85" s="3"/>
      <c r="YI85" s="3"/>
      <c r="YJ85" s="3"/>
      <c r="YK85" s="3"/>
      <c r="YL85" s="3"/>
      <c r="YM85" s="3"/>
      <c r="YN85" s="3"/>
      <c r="YO85" s="3"/>
      <c r="YP85" s="3"/>
      <c r="YQ85" s="3"/>
      <c r="YR85" s="3"/>
      <c r="YS85" s="3"/>
      <c r="YT85" s="3"/>
      <c r="YU85" s="3"/>
      <c r="YV85" s="3"/>
      <c r="YW85" s="3"/>
      <c r="YX85" s="3"/>
      <c r="YY85" s="3"/>
      <c r="YZ85" s="3"/>
      <c r="ZA85" s="3"/>
      <c r="ZB85" s="3"/>
      <c r="ZC85" s="3"/>
      <c r="ZD85" s="3"/>
      <c r="ZE85" s="3"/>
      <c r="ZF85" s="3"/>
      <c r="ZG85" s="3"/>
      <c r="ZH85" s="3"/>
      <c r="ZI85" s="3"/>
      <c r="ZJ85" s="3"/>
      <c r="ZK85" s="3"/>
      <c r="ZL85" s="3"/>
      <c r="ZM85" s="3"/>
      <c r="ZN85" s="3"/>
      <c r="ZO85" s="3"/>
      <c r="ZP85" s="3"/>
      <c r="ZQ85" s="3"/>
      <c r="ZR85" s="3"/>
      <c r="ZS85" s="3"/>
      <c r="ZT85" s="3"/>
      <c r="ZU85" s="3"/>
      <c r="ZV85" s="3"/>
      <c r="ZW85" s="3"/>
      <c r="ZX85" s="3"/>
      <c r="ZY85" s="3"/>
      <c r="ZZ85" s="3"/>
      <c r="AAA85" s="3"/>
      <c r="AAB85" s="3"/>
      <c r="AAC85" s="3"/>
      <c r="AAD85" s="3"/>
      <c r="AAE85" s="3"/>
      <c r="AAF85" s="3"/>
      <c r="AAG85" s="3"/>
      <c r="AAH85" s="3"/>
      <c r="AAI85" s="3"/>
      <c r="AAJ85" s="3"/>
      <c r="AAK85" s="3"/>
      <c r="AAL85" s="3"/>
      <c r="AAM85" s="3"/>
      <c r="AAN85" s="3"/>
      <c r="AAO85" s="3"/>
      <c r="AAP85" s="3"/>
      <c r="AAQ85" s="3"/>
      <c r="AAR85" s="3"/>
      <c r="AAS85" s="3"/>
      <c r="AAT85" s="3"/>
      <c r="AAU85" s="3"/>
      <c r="AAV85" s="3"/>
      <c r="AAW85" s="3"/>
      <c r="AAX85" s="3"/>
      <c r="AAY85" s="3"/>
      <c r="AAZ85" s="3"/>
      <c r="ABA85" s="3"/>
      <c r="ABB85" s="3"/>
      <c r="ABC85" s="3"/>
      <c r="ABD85" s="3"/>
      <c r="ABE85" s="3"/>
      <c r="ABF85" s="3"/>
      <c r="ABG85" s="3"/>
      <c r="ABH85" s="3"/>
      <c r="ABI85" s="3"/>
      <c r="ABJ85" s="3"/>
      <c r="ABK85" s="3"/>
      <c r="ABL85" s="3"/>
      <c r="ABM85" s="3"/>
      <c r="ABN85" s="3"/>
      <c r="ABO85" s="3"/>
      <c r="ABP85" s="3"/>
      <c r="ABQ85" s="3"/>
      <c r="ABR85" s="3"/>
      <c r="ABS85" s="3"/>
      <c r="ABT85" s="3"/>
      <c r="ABU85" s="3"/>
      <c r="ABV85" s="3"/>
      <c r="ABW85" s="3"/>
      <c r="ABX85" s="3"/>
      <c r="ABY85" s="3"/>
      <c r="ABZ85" s="3"/>
      <c r="ACA85" s="3"/>
      <c r="ACB85" s="3"/>
      <c r="ACC85" s="3"/>
      <c r="ACD85" s="3"/>
      <c r="ACE85" s="3"/>
      <c r="ACF85" s="3"/>
      <c r="ACG85" s="3"/>
      <c r="ACH85" s="3"/>
      <c r="ACI85" s="3"/>
      <c r="ACJ85" s="3"/>
      <c r="ACK85" s="3"/>
      <c r="ACL85" s="3"/>
      <c r="ACM85" s="3"/>
      <c r="ACN85" s="3"/>
      <c r="ACO85" s="3"/>
      <c r="ACP85" s="3"/>
      <c r="ACQ85" s="3"/>
      <c r="ACR85" s="3"/>
      <c r="ACS85" s="3"/>
      <c r="ACT85" s="3"/>
      <c r="ACU85" s="3"/>
      <c r="ACV85" s="3"/>
      <c r="ACW85" s="3"/>
      <c r="ACX85" s="3"/>
      <c r="ACY85" s="3"/>
      <c r="ACZ85" s="3"/>
      <c r="ADA85" s="3"/>
      <c r="ADB85" s="3"/>
      <c r="ADC85" s="3"/>
      <c r="ADD85" s="3"/>
      <c r="ADE85" s="3"/>
      <c r="ADF85" s="3"/>
      <c r="ADG85" s="3"/>
      <c r="ADH85" s="3"/>
      <c r="ADI85" s="3"/>
      <c r="ADJ85" s="3"/>
      <c r="ADK85" s="3"/>
      <c r="ADL85" s="3"/>
      <c r="ADM85" s="3"/>
      <c r="ADN85" s="3"/>
      <c r="ADO85" s="3"/>
      <c r="ADP85" s="3"/>
      <c r="ADQ85" s="3"/>
      <c r="ADR85" s="3"/>
      <c r="ADS85" s="3"/>
      <c r="ADT85" s="3"/>
      <c r="ADU85" s="3"/>
      <c r="ADV85" s="3"/>
      <c r="ADW85" s="3"/>
      <c r="ADX85" s="3"/>
      <c r="ADY85" s="3"/>
      <c r="ADZ85" s="3"/>
      <c r="AEA85" s="3"/>
      <c r="AEB85" s="3"/>
      <c r="AEC85" s="3"/>
      <c r="AED85" s="3"/>
      <c r="AEE85" s="3"/>
      <c r="AEF85" s="3"/>
      <c r="AEG85" s="3"/>
      <c r="AEH85" s="3"/>
      <c r="AEI85" s="3"/>
      <c r="AEJ85" s="3"/>
      <c r="AEK85" s="3"/>
      <c r="AEL85" s="3"/>
      <c r="AEM85" s="3"/>
      <c r="AEN85" s="3"/>
      <c r="AEO85" s="3"/>
    </row>
    <row r="86" spans="1:821" s="39" customFormat="1" ht="35" x14ac:dyDescent="0.3">
      <c r="A86" s="79"/>
      <c r="B86" s="24" t="s">
        <v>137</v>
      </c>
      <c r="C86" s="121"/>
      <c r="D86" s="25" t="s">
        <v>14</v>
      </c>
      <c r="E86" s="68" t="s">
        <v>85</v>
      </c>
      <c r="F86" s="33">
        <v>63767.519999999997</v>
      </c>
      <c r="G86" s="33">
        <v>20231.864376000001</v>
      </c>
      <c r="H86" s="33">
        <v>81244.724375999998</v>
      </c>
      <c r="I86" s="33">
        <v>20311.181094</v>
      </c>
      <c r="J86" s="34">
        <v>1642</v>
      </c>
      <c r="K86" s="37">
        <v>61.848907107186356</v>
      </c>
      <c r="L86" s="25">
        <v>2</v>
      </c>
      <c r="M86" s="38">
        <v>247.39562842874543</v>
      </c>
      <c r="N86" s="25">
        <v>2</v>
      </c>
      <c r="O86" s="25">
        <v>1</v>
      </c>
      <c r="P86" s="25">
        <v>2</v>
      </c>
      <c r="Q86" s="78">
        <v>494.79125685749085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  <c r="MQ86" s="3"/>
      <c r="MR86" s="3"/>
      <c r="MS86" s="3"/>
      <c r="MT86" s="3"/>
      <c r="MU86" s="3"/>
      <c r="MV86" s="3"/>
      <c r="MW86" s="3"/>
      <c r="MX86" s="3"/>
      <c r="MY86" s="3"/>
      <c r="MZ86" s="3"/>
      <c r="NA86" s="3"/>
      <c r="NB86" s="3"/>
      <c r="NC86" s="3"/>
      <c r="ND86" s="3"/>
      <c r="NE86" s="3"/>
      <c r="NF86" s="3"/>
      <c r="NG86" s="3"/>
      <c r="NH86" s="3"/>
      <c r="NI86" s="3"/>
      <c r="NJ86" s="3"/>
      <c r="NK86" s="3"/>
      <c r="NL86" s="3"/>
      <c r="NM86" s="3"/>
      <c r="NN86" s="3"/>
      <c r="NO86" s="3"/>
      <c r="NP86" s="3"/>
      <c r="NQ86" s="3"/>
      <c r="NR86" s="3"/>
      <c r="NS86" s="3"/>
      <c r="NT86" s="3"/>
      <c r="NU86" s="3"/>
      <c r="NV86" s="3"/>
      <c r="NW86" s="3"/>
      <c r="NX86" s="3"/>
      <c r="NY86" s="3"/>
      <c r="NZ86" s="3"/>
      <c r="OA86" s="3"/>
      <c r="OB86" s="3"/>
      <c r="OC86" s="3"/>
      <c r="OD86" s="3"/>
      <c r="OE86" s="3"/>
      <c r="OF86" s="3"/>
      <c r="OG86" s="3"/>
      <c r="OH86" s="3"/>
      <c r="OI86" s="3"/>
      <c r="OJ86" s="3"/>
      <c r="OK86" s="3"/>
      <c r="OL86" s="3"/>
      <c r="OM86" s="3"/>
      <c r="ON86" s="3"/>
      <c r="OO86" s="3"/>
      <c r="OP86" s="3"/>
      <c r="OQ86" s="3"/>
      <c r="OR86" s="3"/>
      <c r="OS86" s="3"/>
      <c r="OT86" s="3"/>
      <c r="OU86" s="3"/>
      <c r="OV86" s="3"/>
      <c r="OW86" s="3"/>
      <c r="OX86" s="3"/>
      <c r="OY86" s="3"/>
      <c r="OZ86" s="3"/>
      <c r="PA86" s="3"/>
      <c r="PB86" s="3"/>
      <c r="PC86" s="3"/>
      <c r="PD86" s="3"/>
      <c r="PE86" s="3"/>
      <c r="PF86" s="3"/>
      <c r="PG86" s="3"/>
      <c r="PH86" s="3"/>
      <c r="PI86" s="3"/>
      <c r="PJ86" s="3"/>
      <c r="PK86" s="3"/>
      <c r="PL86" s="3"/>
      <c r="PM86" s="3"/>
      <c r="PN86" s="3"/>
      <c r="PO86" s="3"/>
      <c r="PP86" s="3"/>
      <c r="PQ86" s="3"/>
      <c r="PR86" s="3"/>
      <c r="PS86" s="3"/>
      <c r="PT86" s="3"/>
      <c r="PU86" s="3"/>
      <c r="PV86" s="3"/>
      <c r="PW86" s="3"/>
      <c r="PX86" s="3"/>
      <c r="PY86" s="3"/>
      <c r="PZ86" s="3"/>
      <c r="QA86" s="3"/>
      <c r="QB86" s="3"/>
      <c r="QC86" s="3"/>
      <c r="QD86" s="3"/>
      <c r="QE86" s="3"/>
      <c r="QF86" s="3"/>
      <c r="QG86" s="3"/>
      <c r="QH86" s="3"/>
      <c r="QI86" s="3"/>
      <c r="QJ86" s="3"/>
      <c r="QK86" s="3"/>
      <c r="QL86" s="3"/>
      <c r="QM86" s="3"/>
      <c r="QN86" s="3"/>
      <c r="QO86" s="3"/>
      <c r="QP86" s="3"/>
      <c r="QQ86" s="3"/>
      <c r="QR86" s="3"/>
      <c r="QS86" s="3"/>
      <c r="QT86" s="3"/>
      <c r="QU86" s="3"/>
      <c r="QV86" s="3"/>
      <c r="QW86" s="3"/>
      <c r="QX86" s="3"/>
      <c r="QY86" s="3"/>
      <c r="QZ86" s="3"/>
      <c r="RA86" s="3"/>
      <c r="RB86" s="3"/>
      <c r="RC86" s="3"/>
      <c r="RD86" s="3"/>
      <c r="RE86" s="3"/>
      <c r="RF86" s="3"/>
      <c r="RG86" s="3"/>
      <c r="RH86" s="3"/>
      <c r="RI86" s="3"/>
      <c r="RJ86" s="3"/>
      <c r="RK86" s="3"/>
      <c r="RL86" s="3"/>
      <c r="RM86" s="3"/>
      <c r="RN86" s="3"/>
      <c r="RO86" s="3"/>
      <c r="RP86" s="3"/>
      <c r="RQ86" s="3"/>
      <c r="RR86" s="3"/>
      <c r="RS86" s="3"/>
      <c r="RT86" s="3"/>
      <c r="RU86" s="3"/>
      <c r="RV86" s="3"/>
      <c r="RW86" s="3"/>
      <c r="RX86" s="3"/>
      <c r="RY86" s="3"/>
      <c r="RZ86" s="3"/>
      <c r="SA86" s="3"/>
      <c r="SB86" s="3"/>
      <c r="SC86" s="3"/>
      <c r="SD86" s="3"/>
      <c r="SE86" s="3"/>
      <c r="SF86" s="3"/>
      <c r="SG86" s="3"/>
      <c r="SH86" s="3"/>
      <c r="SI86" s="3"/>
      <c r="SJ86" s="3"/>
      <c r="SK86" s="3"/>
      <c r="SL86" s="3"/>
      <c r="SM86" s="3"/>
      <c r="SN86" s="3"/>
      <c r="SO86" s="3"/>
      <c r="SP86" s="3"/>
      <c r="SQ86" s="3"/>
      <c r="SR86" s="3"/>
      <c r="SS86" s="3"/>
      <c r="ST86" s="3"/>
      <c r="SU86" s="3"/>
      <c r="SV86" s="3"/>
      <c r="SW86" s="3"/>
      <c r="SX86" s="3"/>
      <c r="SY86" s="3"/>
      <c r="SZ86" s="3"/>
      <c r="TA86" s="3"/>
      <c r="TB86" s="3"/>
      <c r="TC86" s="3"/>
      <c r="TD86" s="3"/>
      <c r="TE86" s="3"/>
      <c r="TF86" s="3"/>
      <c r="TG86" s="3"/>
      <c r="TH86" s="3"/>
      <c r="TI86" s="3"/>
      <c r="TJ86" s="3"/>
      <c r="TK86" s="3"/>
      <c r="TL86" s="3"/>
      <c r="TM86" s="3"/>
      <c r="TN86" s="3"/>
      <c r="TO86" s="3"/>
      <c r="TP86" s="3"/>
      <c r="TQ86" s="3"/>
      <c r="TR86" s="3"/>
      <c r="TS86" s="3"/>
      <c r="TT86" s="3"/>
      <c r="TU86" s="3"/>
      <c r="TV86" s="3"/>
      <c r="TW86" s="3"/>
      <c r="TX86" s="3"/>
      <c r="TY86" s="3"/>
      <c r="TZ86" s="3"/>
      <c r="UA86" s="3"/>
      <c r="UB86" s="3"/>
      <c r="UC86" s="3"/>
      <c r="UD86" s="3"/>
      <c r="UE86" s="3"/>
      <c r="UF86" s="3"/>
      <c r="UG86" s="3"/>
      <c r="UH86" s="3"/>
      <c r="UI86" s="3"/>
      <c r="UJ86" s="3"/>
      <c r="UK86" s="3"/>
      <c r="UL86" s="3"/>
      <c r="UM86" s="3"/>
      <c r="UN86" s="3"/>
      <c r="UO86" s="3"/>
      <c r="UP86" s="3"/>
      <c r="UQ86" s="3"/>
      <c r="UR86" s="3"/>
      <c r="US86" s="3"/>
      <c r="UT86" s="3"/>
      <c r="UU86" s="3"/>
      <c r="UV86" s="3"/>
      <c r="UW86" s="3"/>
      <c r="UX86" s="3"/>
      <c r="UY86" s="3"/>
      <c r="UZ86" s="3"/>
      <c r="VA86" s="3"/>
      <c r="VB86" s="3"/>
      <c r="VC86" s="3"/>
      <c r="VD86" s="3"/>
      <c r="VE86" s="3"/>
      <c r="VF86" s="3"/>
      <c r="VG86" s="3"/>
      <c r="VH86" s="3"/>
      <c r="VI86" s="3"/>
      <c r="VJ86" s="3"/>
      <c r="VK86" s="3"/>
      <c r="VL86" s="3"/>
      <c r="VM86" s="3"/>
      <c r="VN86" s="3"/>
      <c r="VO86" s="3"/>
      <c r="VP86" s="3"/>
      <c r="VQ86" s="3"/>
      <c r="VR86" s="3"/>
      <c r="VS86" s="3"/>
      <c r="VT86" s="3"/>
      <c r="VU86" s="3"/>
      <c r="VV86" s="3"/>
      <c r="VW86" s="3"/>
      <c r="VX86" s="3"/>
      <c r="VY86" s="3"/>
      <c r="VZ86" s="3"/>
      <c r="WA86" s="3"/>
      <c r="WB86" s="3"/>
      <c r="WC86" s="3"/>
      <c r="WD86" s="3"/>
      <c r="WE86" s="3"/>
      <c r="WF86" s="3"/>
      <c r="WG86" s="3"/>
      <c r="WH86" s="3"/>
      <c r="WI86" s="3"/>
      <c r="WJ86" s="3"/>
      <c r="WK86" s="3"/>
      <c r="WL86" s="3"/>
      <c r="WM86" s="3"/>
      <c r="WN86" s="3"/>
      <c r="WO86" s="3"/>
      <c r="WP86" s="3"/>
      <c r="WQ86" s="3"/>
      <c r="WR86" s="3"/>
      <c r="WS86" s="3"/>
      <c r="WT86" s="3"/>
      <c r="WU86" s="3"/>
      <c r="WV86" s="3"/>
      <c r="WW86" s="3"/>
      <c r="WX86" s="3"/>
      <c r="WY86" s="3"/>
      <c r="WZ86" s="3"/>
      <c r="XA86" s="3"/>
      <c r="XB86" s="3"/>
      <c r="XC86" s="3"/>
      <c r="XD86" s="3"/>
      <c r="XE86" s="3"/>
      <c r="XF86" s="3"/>
      <c r="XG86" s="3"/>
      <c r="XH86" s="3"/>
      <c r="XI86" s="3"/>
      <c r="XJ86" s="3"/>
      <c r="XK86" s="3"/>
      <c r="XL86" s="3"/>
      <c r="XM86" s="3"/>
      <c r="XN86" s="3"/>
      <c r="XO86" s="3"/>
      <c r="XP86" s="3"/>
      <c r="XQ86" s="3"/>
      <c r="XR86" s="3"/>
      <c r="XS86" s="3"/>
      <c r="XT86" s="3"/>
      <c r="XU86" s="3"/>
      <c r="XV86" s="3"/>
      <c r="XW86" s="3"/>
      <c r="XX86" s="3"/>
      <c r="XY86" s="3"/>
      <c r="XZ86" s="3"/>
      <c r="YA86" s="3"/>
      <c r="YB86" s="3"/>
      <c r="YC86" s="3"/>
      <c r="YD86" s="3"/>
      <c r="YE86" s="3"/>
      <c r="YF86" s="3"/>
      <c r="YG86" s="3"/>
      <c r="YH86" s="3"/>
      <c r="YI86" s="3"/>
      <c r="YJ86" s="3"/>
      <c r="YK86" s="3"/>
      <c r="YL86" s="3"/>
      <c r="YM86" s="3"/>
      <c r="YN86" s="3"/>
      <c r="YO86" s="3"/>
      <c r="YP86" s="3"/>
      <c r="YQ86" s="3"/>
      <c r="YR86" s="3"/>
      <c r="YS86" s="3"/>
      <c r="YT86" s="3"/>
      <c r="YU86" s="3"/>
      <c r="YV86" s="3"/>
      <c r="YW86" s="3"/>
      <c r="YX86" s="3"/>
      <c r="YY86" s="3"/>
      <c r="YZ86" s="3"/>
      <c r="ZA86" s="3"/>
      <c r="ZB86" s="3"/>
      <c r="ZC86" s="3"/>
      <c r="ZD86" s="3"/>
      <c r="ZE86" s="3"/>
      <c r="ZF86" s="3"/>
      <c r="ZG86" s="3"/>
      <c r="ZH86" s="3"/>
      <c r="ZI86" s="3"/>
      <c r="ZJ86" s="3"/>
      <c r="ZK86" s="3"/>
      <c r="ZL86" s="3"/>
      <c r="ZM86" s="3"/>
      <c r="ZN86" s="3"/>
      <c r="ZO86" s="3"/>
      <c r="ZP86" s="3"/>
      <c r="ZQ86" s="3"/>
      <c r="ZR86" s="3"/>
      <c r="ZS86" s="3"/>
      <c r="ZT86" s="3"/>
      <c r="ZU86" s="3"/>
      <c r="ZV86" s="3"/>
      <c r="ZW86" s="3"/>
      <c r="ZX86" s="3"/>
      <c r="ZY86" s="3"/>
      <c r="ZZ86" s="3"/>
      <c r="AAA86" s="3"/>
      <c r="AAB86" s="3"/>
      <c r="AAC86" s="3"/>
      <c r="AAD86" s="3"/>
      <c r="AAE86" s="3"/>
      <c r="AAF86" s="3"/>
      <c r="AAG86" s="3"/>
      <c r="AAH86" s="3"/>
      <c r="AAI86" s="3"/>
      <c r="AAJ86" s="3"/>
      <c r="AAK86" s="3"/>
      <c r="AAL86" s="3"/>
      <c r="AAM86" s="3"/>
      <c r="AAN86" s="3"/>
      <c r="AAO86" s="3"/>
      <c r="AAP86" s="3"/>
      <c r="AAQ86" s="3"/>
      <c r="AAR86" s="3"/>
      <c r="AAS86" s="3"/>
      <c r="AAT86" s="3"/>
      <c r="AAU86" s="3"/>
      <c r="AAV86" s="3"/>
      <c r="AAW86" s="3"/>
      <c r="AAX86" s="3"/>
      <c r="AAY86" s="3"/>
      <c r="AAZ86" s="3"/>
      <c r="ABA86" s="3"/>
      <c r="ABB86" s="3"/>
      <c r="ABC86" s="3"/>
      <c r="ABD86" s="3"/>
      <c r="ABE86" s="3"/>
      <c r="ABF86" s="3"/>
      <c r="ABG86" s="3"/>
      <c r="ABH86" s="3"/>
      <c r="ABI86" s="3"/>
      <c r="ABJ86" s="3"/>
      <c r="ABK86" s="3"/>
      <c r="ABL86" s="3"/>
      <c r="ABM86" s="3"/>
      <c r="ABN86" s="3"/>
      <c r="ABO86" s="3"/>
      <c r="ABP86" s="3"/>
      <c r="ABQ86" s="3"/>
      <c r="ABR86" s="3"/>
      <c r="ABS86" s="3"/>
      <c r="ABT86" s="3"/>
      <c r="ABU86" s="3"/>
      <c r="ABV86" s="3"/>
      <c r="ABW86" s="3"/>
      <c r="ABX86" s="3"/>
      <c r="ABY86" s="3"/>
      <c r="ABZ86" s="3"/>
      <c r="ACA86" s="3"/>
      <c r="ACB86" s="3"/>
      <c r="ACC86" s="3"/>
      <c r="ACD86" s="3"/>
      <c r="ACE86" s="3"/>
      <c r="ACF86" s="3"/>
      <c r="ACG86" s="3"/>
      <c r="ACH86" s="3"/>
      <c r="ACI86" s="3"/>
      <c r="ACJ86" s="3"/>
      <c r="ACK86" s="3"/>
      <c r="ACL86" s="3"/>
      <c r="ACM86" s="3"/>
      <c r="ACN86" s="3"/>
      <c r="ACO86" s="3"/>
      <c r="ACP86" s="3"/>
      <c r="ACQ86" s="3"/>
      <c r="ACR86" s="3"/>
      <c r="ACS86" s="3"/>
      <c r="ACT86" s="3"/>
      <c r="ACU86" s="3"/>
      <c r="ACV86" s="3"/>
      <c r="ACW86" s="3"/>
      <c r="ACX86" s="3"/>
      <c r="ACY86" s="3"/>
      <c r="ACZ86" s="3"/>
      <c r="ADA86" s="3"/>
      <c r="ADB86" s="3"/>
      <c r="ADC86" s="3"/>
      <c r="ADD86" s="3"/>
      <c r="ADE86" s="3"/>
      <c r="ADF86" s="3"/>
      <c r="ADG86" s="3"/>
      <c r="ADH86" s="3"/>
      <c r="ADI86" s="3"/>
      <c r="ADJ86" s="3"/>
      <c r="ADK86" s="3"/>
      <c r="ADL86" s="3"/>
      <c r="ADM86" s="3"/>
      <c r="ADN86" s="3"/>
      <c r="ADO86" s="3"/>
      <c r="ADP86" s="3"/>
      <c r="ADQ86" s="3"/>
      <c r="ADR86" s="3"/>
      <c r="ADS86" s="3"/>
      <c r="ADT86" s="3"/>
      <c r="ADU86" s="3"/>
      <c r="ADV86" s="3"/>
      <c r="ADW86" s="3"/>
      <c r="ADX86" s="3"/>
      <c r="ADY86" s="3"/>
      <c r="ADZ86" s="3"/>
      <c r="AEA86" s="3"/>
      <c r="AEB86" s="3"/>
      <c r="AEC86" s="3"/>
      <c r="AED86" s="3"/>
      <c r="AEE86" s="3"/>
      <c r="AEF86" s="3"/>
      <c r="AEG86" s="3"/>
      <c r="AEH86" s="3"/>
      <c r="AEI86" s="3"/>
      <c r="AEJ86" s="3"/>
      <c r="AEK86" s="3"/>
      <c r="AEL86" s="3"/>
      <c r="AEM86" s="3"/>
      <c r="AEN86" s="3"/>
      <c r="AEO86" s="3"/>
    </row>
    <row r="87" spans="1:821" s="39" customFormat="1" ht="35" x14ac:dyDescent="0.3">
      <c r="A87" s="79"/>
      <c r="B87" s="24" t="s">
        <v>138</v>
      </c>
      <c r="C87" s="121"/>
      <c r="D87" s="25" t="s">
        <v>14</v>
      </c>
      <c r="E87" s="68" t="s">
        <v>85</v>
      </c>
      <c r="F87" s="33">
        <v>63767.519999999997</v>
      </c>
      <c r="G87" s="33">
        <v>20231.864376000001</v>
      </c>
      <c r="H87" s="33">
        <v>81244.724375999998</v>
      </c>
      <c r="I87" s="33">
        <v>20311.181094</v>
      </c>
      <c r="J87" s="34">
        <v>1642</v>
      </c>
      <c r="K87" s="37">
        <v>61.848907107186356</v>
      </c>
      <c r="L87" s="25">
        <v>2</v>
      </c>
      <c r="M87" s="38">
        <v>247.39562842874543</v>
      </c>
      <c r="N87" s="25">
        <v>2</v>
      </c>
      <c r="O87" s="25">
        <v>1</v>
      </c>
      <c r="P87" s="25">
        <v>2</v>
      </c>
      <c r="Q87" s="78">
        <v>494.79125685749085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  <c r="MQ87" s="3"/>
      <c r="MR87" s="3"/>
      <c r="MS87" s="3"/>
      <c r="MT87" s="3"/>
      <c r="MU87" s="3"/>
      <c r="MV87" s="3"/>
      <c r="MW87" s="3"/>
      <c r="MX87" s="3"/>
      <c r="MY87" s="3"/>
      <c r="MZ87" s="3"/>
      <c r="NA87" s="3"/>
      <c r="NB87" s="3"/>
      <c r="NC87" s="3"/>
      <c r="ND87" s="3"/>
      <c r="NE87" s="3"/>
      <c r="NF87" s="3"/>
      <c r="NG87" s="3"/>
      <c r="NH87" s="3"/>
      <c r="NI87" s="3"/>
      <c r="NJ87" s="3"/>
      <c r="NK87" s="3"/>
      <c r="NL87" s="3"/>
      <c r="NM87" s="3"/>
      <c r="NN87" s="3"/>
      <c r="NO87" s="3"/>
      <c r="NP87" s="3"/>
      <c r="NQ87" s="3"/>
      <c r="NR87" s="3"/>
      <c r="NS87" s="3"/>
      <c r="NT87" s="3"/>
      <c r="NU87" s="3"/>
      <c r="NV87" s="3"/>
      <c r="NW87" s="3"/>
      <c r="NX87" s="3"/>
      <c r="NY87" s="3"/>
      <c r="NZ87" s="3"/>
      <c r="OA87" s="3"/>
      <c r="OB87" s="3"/>
      <c r="OC87" s="3"/>
      <c r="OD87" s="3"/>
      <c r="OE87" s="3"/>
      <c r="OF87" s="3"/>
      <c r="OG87" s="3"/>
      <c r="OH87" s="3"/>
      <c r="OI87" s="3"/>
      <c r="OJ87" s="3"/>
      <c r="OK87" s="3"/>
      <c r="OL87" s="3"/>
      <c r="OM87" s="3"/>
      <c r="ON87" s="3"/>
      <c r="OO87" s="3"/>
      <c r="OP87" s="3"/>
      <c r="OQ87" s="3"/>
      <c r="OR87" s="3"/>
      <c r="OS87" s="3"/>
      <c r="OT87" s="3"/>
      <c r="OU87" s="3"/>
      <c r="OV87" s="3"/>
      <c r="OW87" s="3"/>
      <c r="OX87" s="3"/>
      <c r="OY87" s="3"/>
      <c r="OZ87" s="3"/>
      <c r="PA87" s="3"/>
      <c r="PB87" s="3"/>
      <c r="PC87" s="3"/>
      <c r="PD87" s="3"/>
      <c r="PE87" s="3"/>
      <c r="PF87" s="3"/>
      <c r="PG87" s="3"/>
      <c r="PH87" s="3"/>
      <c r="PI87" s="3"/>
      <c r="PJ87" s="3"/>
      <c r="PK87" s="3"/>
      <c r="PL87" s="3"/>
      <c r="PM87" s="3"/>
      <c r="PN87" s="3"/>
      <c r="PO87" s="3"/>
      <c r="PP87" s="3"/>
      <c r="PQ87" s="3"/>
      <c r="PR87" s="3"/>
      <c r="PS87" s="3"/>
      <c r="PT87" s="3"/>
      <c r="PU87" s="3"/>
      <c r="PV87" s="3"/>
      <c r="PW87" s="3"/>
      <c r="PX87" s="3"/>
      <c r="PY87" s="3"/>
      <c r="PZ87" s="3"/>
      <c r="QA87" s="3"/>
      <c r="QB87" s="3"/>
      <c r="QC87" s="3"/>
      <c r="QD87" s="3"/>
      <c r="QE87" s="3"/>
      <c r="QF87" s="3"/>
      <c r="QG87" s="3"/>
      <c r="QH87" s="3"/>
      <c r="QI87" s="3"/>
      <c r="QJ87" s="3"/>
      <c r="QK87" s="3"/>
      <c r="QL87" s="3"/>
      <c r="QM87" s="3"/>
      <c r="QN87" s="3"/>
      <c r="QO87" s="3"/>
      <c r="QP87" s="3"/>
      <c r="QQ87" s="3"/>
      <c r="QR87" s="3"/>
      <c r="QS87" s="3"/>
      <c r="QT87" s="3"/>
      <c r="QU87" s="3"/>
      <c r="QV87" s="3"/>
      <c r="QW87" s="3"/>
      <c r="QX87" s="3"/>
      <c r="QY87" s="3"/>
      <c r="QZ87" s="3"/>
      <c r="RA87" s="3"/>
      <c r="RB87" s="3"/>
      <c r="RC87" s="3"/>
      <c r="RD87" s="3"/>
      <c r="RE87" s="3"/>
      <c r="RF87" s="3"/>
      <c r="RG87" s="3"/>
      <c r="RH87" s="3"/>
      <c r="RI87" s="3"/>
      <c r="RJ87" s="3"/>
      <c r="RK87" s="3"/>
      <c r="RL87" s="3"/>
      <c r="RM87" s="3"/>
      <c r="RN87" s="3"/>
      <c r="RO87" s="3"/>
      <c r="RP87" s="3"/>
      <c r="RQ87" s="3"/>
      <c r="RR87" s="3"/>
      <c r="RS87" s="3"/>
      <c r="RT87" s="3"/>
      <c r="RU87" s="3"/>
      <c r="RV87" s="3"/>
      <c r="RW87" s="3"/>
      <c r="RX87" s="3"/>
      <c r="RY87" s="3"/>
      <c r="RZ87" s="3"/>
      <c r="SA87" s="3"/>
      <c r="SB87" s="3"/>
      <c r="SC87" s="3"/>
      <c r="SD87" s="3"/>
      <c r="SE87" s="3"/>
      <c r="SF87" s="3"/>
      <c r="SG87" s="3"/>
      <c r="SH87" s="3"/>
      <c r="SI87" s="3"/>
      <c r="SJ87" s="3"/>
      <c r="SK87" s="3"/>
      <c r="SL87" s="3"/>
      <c r="SM87" s="3"/>
      <c r="SN87" s="3"/>
      <c r="SO87" s="3"/>
      <c r="SP87" s="3"/>
      <c r="SQ87" s="3"/>
      <c r="SR87" s="3"/>
      <c r="SS87" s="3"/>
      <c r="ST87" s="3"/>
      <c r="SU87" s="3"/>
      <c r="SV87" s="3"/>
      <c r="SW87" s="3"/>
      <c r="SX87" s="3"/>
      <c r="SY87" s="3"/>
      <c r="SZ87" s="3"/>
      <c r="TA87" s="3"/>
      <c r="TB87" s="3"/>
      <c r="TC87" s="3"/>
      <c r="TD87" s="3"/>
      <c r="TE87" s="3"/>
      <c r="TF87" s="3"/>
      <c r="TG87" s="3"/>
      <c r="TH87" s="3"/>
      <c r="TI87" s="3"/>
      <c r="TJ87" s="3"/>
      <c r="TK87" s="3"/>
      <c r="TL87" s="3"/>
      <c r="TM87" s="3"/>
      <c r="TN87" s="3"/>
      <c r="TO87" s="3"/>
      <c r="TP87" s="3"/>
      <c r="TQ87" s="3"/>
      <c r="TR87" s="3"/>
      <c r="TS87" s="3"/>
      <c r="TT87" s="3"/>
      <c r="TU87" s="3"/>
      <c r="TV87" s="3"/>
      <c r="TW87" s="3"/>
      <c r="TX87" s="3"/>
      <c r="TY87" s="3"/>
      <c r="TZ87" s="3"/>
      <c r="UA87" s="3"/>
      <c r="UB87" s="3"/>
      <c r="UC87" s="3"/>
      <c r="UD87" s="3"/>
      <c r="UE87" s="3"/>
      <c r="UF87" s="3"/>
      <c r="UG87" s="3"/>
      <c r="UH87" s="3"/>
      <c r="UI87" s="3"/>
      <c r="UJ87" s="3"/>
      <c r="UK87" s="3"/>
      <c r="UL87" s="3"/>
      <c r="UM87" s="3"/>
      <c r="UN87" s="3"/>
      <c r="UO87" s="3"/>
      <c r="UP87" s="3"/>
      <c r="UQ87" s="3"/>
      <c r="UR87" s="3"/>
      <c r="US87" s="3"/>
      <c r="UT87" s="3"/>
      <c r="UU87" s="3"/>
      <c r="UV87" s="3"/>
      <c r="UW87" s="3"/>
      <c r="UX87" s="3"/>
      <c r="UY87" s="3"/>
      <c r="UZ87" s="3"/>
      <c r="VA87" s="3"/>
      <c r="VB87" s="3"/>
      <c r="VC87" s="3"/>
      <c r="VD87" s="3"/>
      <c r="VE87" s="3"/>
      <c r="VF87" s="3"/>
      <c r="VG87" s="3"/>
      <c r="VH87" s="3"/>
      <c r="VI87" s="3"/>
      <c r="VJ87" s="3"/>
      <c r="VK87" s="3"/>
      <c r="VL87" s="3"/>
      <c r="VM87" s="3"/>
      <c r="VN87" s="3"/>
      <c r="VO87" s="3"/>
      <c r="VP87" s="3"/>
      <c r="VQ87" s="3"/>
      <c r="VR87" s="3"/>
      <c r="VS87" s="3"/>
      <c r="VT87" s="3"/>
      <c r="VU87" s="3"/>
      <c r="VV87" s="3"/>
      <c r="VW87" s="3"/>
      <c r="VX87" s="3"/>
      <c r="VY87" s="3"/>
      <c r="VZ87" s="3"/>
      <c r="WA87" s="3"/>
      <c r="WB87" s="3"/>
      <c r="WC87" s="3"/>
      <c r="WD87" s="3"/>
      <c r="WE87" s="3"/>
      <c r="WF87" s="3"/>
      <c r="WG87" s="3"/>
      <c r="WH87" s="3"/>
      <c r="WI87" s="3"/>
      <c r="WJ87" s="3"/>
      <c r="WK87" s="3"/>
      <c r="WL87" s="3"/>
      <c r="WM87" s="3"/>
      <c r="WN87" s="3"/>
      <c r="WO87" s="3"/>
      <c r="WP87" s="3"/>
      <c r="WQ87" s="3"/>
      <c r="WR87" s="3"/>
      <c r="WS87" s="3"/>
      <c r="WT87" s="3"/>
      <c r="WU87" s="3"/>
      <c r="WV87" s="3"/>
      <c r="WW87" s="3"/>
      <c r="WX87" s="3"/>
      <c r="WY87" s="3"/>
      <c r="WZ87" s="3"/>
      <c r="XA87" s="3"/>
      <c r="XB87" s="3"/>
      <c r="XC87" s="3"/>
      <c r="XD87" s="3"/>
      <c r="XE87" s="3"/>
      <c r="XF87" s="3"/>
      <c r="XG87" s="3"/>
      <c r="XH87" s="3"/>
      <c r="XI87" s="3"/>
      <c r="XJ87" s="3"/>
      <c r="XK87" s="3"/>
      <c r="XL87" s="3"/>
      <c r="XM87" s="3"/>
      <c r="XN87" s="3"/>
      <c r="XO87" s="3"/>
      <c r="XP87" s="3"/>
      <c r="XQ87" s="3"/>
      <c r="XR87" s="3"/>
      <c r="XS87" s="3"/>
      <c r="XT87" s="3"/>
      <c r="XU87" s="3"/>
      <c r="XV87" s="3"/>
      <c r="XW87" s="3"/>
      <c r="XX87" s="3"/>
      <c r="XY87" s="3"/>
      <c r="XZ87" s="3"/>
      <c r="YA87" s="3"/>
      <c r="YB87" s="3"/>
      <c r="YC87" s="3"/>
      <c r="YD87" s="3"/>
      <c r="YE87" s="3"/>
      <c r="YF87" s="3"/>
      <c r="YG87" s="3"/>
      <c r="YH87" s="3"/>
      <c r="YI87" s="3"/>
      <c r="YJ87" s="3"/>
      <c r="YK87" s="3"/>
      <c r="YL87" s="3"/>
      <c r="YM87" s="3"/>
      <c r="YN87" s="3"/>
      <c r="YO87" s="3"/>
      <c r="YP87" s="3"/>
      <c r="YQ87" s="3"/>
      <c r="YR87" s="3"/>
      <c r="YS87" s="3"/>
      <c r="YT87" s="3"/>
      <c r="YU87" s="3"/>
      <c r="YV87" s="3"/>
      <c r="YW87" s="3"/>
      <c r="YX87" s="3"/>
      <c r="YY87" s="3"/>
      <c r="YZ87" s="3"/>
      <c r="ZA87" s="3"/>
      <c r="ZB87" s="3"/>
      <c r="ZC87" s="3"/>
      <c r="ZD87" s="3"/>
      <c r="ZE87" s="3"/>
      <c r="ZF87" s="3"/>
      <c r="ZG87" s="3"/>
      <c r="ZH87" s="3"/>
      <c r="ZI87" s="3"/>
      <c r="ZJ87" s="3"/>
      <c r="ZK87" s="3"/>
      <c r="ZL87" s="3"/>
      <c r="ZM87" s="3"/>
      <c r="ZN87" s="3"/>
      <c r="ZO87" s="3"/>
      <c r="ZP87" s="3"/>
      <c r="ZQ87" s="3"/>
      <c r="ZR87" s="3"/>
      <c r="ZS87" s="3"/>
      <c r="ZT87" s="3"/>
      <c r="ZU87" s="3"/>
      <c r="ZV87" s="3"/>
      <c r="ZW87" s="3"/>
      <c r="ZX87" s="3"/>
      <c r="ZY87" s="3"/>
      <c r="ZZ87" s="3"/>
      <c r="AAA87" s="3"/>
      <c r="AAB87" s="3"/>
      <c r="AAC87" s="3"/>
      <c r="AAD87" s="3"/>
      <c r="AAE87" s="3"/>
      <c r="AAF87" s="3"/>
      <c r="AAG87" s="3"/>
      <c r="AAH87" s="3"/>
      <c r="AAI87" s="3"/>
      <c r="AAJ87" s="3"/>
      <c r="AAK87" s="3"/>
      <c r="AAL87" s="3"/>
      <c r="AAM87" s="3"/>
      <c r="AAN87" s="3"/>
      <c r="AAO87" s="3"/>
      <c r="AAP87" s="3"/>
      <c r="AAQ87" s="3"/>
      <c r="AAR87" s="3"/>
      <c r="AAS87" s="3"/>
      <c r="AAT87" s="3"/>
      <c r="AAU87" s="3"/>
      <c r="AAV87" s="3"/>
      <c r="AAW87" s="3"/>
      <c r="AAX87" s="3"/>
      <c r="AAY87" s="3"/>
      <c r="AAZ87" s="3"/>
      <c r="ABA87" s="3"/>
      <c r="ABB87" s="3"/>
      <c r="ABC87" s="3"/>
      <c r="ABD87" s="3"/>
      <c r="ABE87" s="3"/>
      <c r="ABF87" s="3"/>
      <c r="ABG87" s="3"/>
      <c r="ABH87" s="3"/>
      <c r="ABI87" s="3"/>
      <c r="ABJ87" s="3"/>
      <c r="ABK87" s="3"/>
      <c r="ABL87" s="3"/>
      <c r="ABM87" s="3"/>
      <c r="ABN87" s="3"/>
      <c r="ABO87" s="3"/>
      <c r="ABP87" s="3"/>
      <c r="ABQ87" s="3"/>
      <c r="ABR87" s="3"/>
      <c r="ABS87" s="3"/>
      <c r="ABT87" s="3"/>
      <c r="ABU87" s="3"/>
      <c r="ABV87" s="3"/>
      <c r="ABW87" s="3"/>
      <c r="ABX87" s="3"/>
      <c r="ABY87" s="3"/>
      <c r="ABZ87" s="3"/>
      <c r="ACA87" s="3"/>
      <c r="ACB87" s="3"/>
      <c r="ACC87" s="3"/>
      <c r="ACD87" s="3"/>
      <c r="ACE87" s="3"/>
      <c r="ACF87" s="3"/>
      <c r="ACG87" s="3"/>
      <c r="ACH87" s="3"/>
      <c r="ACI87" s="3"/>
      <c r="ACJ87" s="3"/>
      <c r="ACK87" s="3"/>
      <c r="ACL87" s="3"/>
      <c r="ACM87" s="3"/>
      <c r="ACN87" s="3"/>
      <c r="ACO87" s="3"/>
      <c r="ACP87" s="3"/>
      <c r="ACQ87" s="3"/>
      <c r="ACR87" s="3"/>
      <c r="ACS87" s="3"/>
      <c r="ACT87" s="3"/>
      <c r="ACU87" s="3"/>
      <c r="ACV87" s="3"/>
      <c r="ACW87" s="3"/>
      <c r="ACX87" s="3"/>
      <c r="ACY87" s="3"/>
      <c r="ACZ87" s="3"/>
      <c r="ADA87" s="3"/>
      <c r="ADB87" s="3"/>
      <c r="ADC87" s="3"/>
      <c r="ADD87" s="3"/>
      <c r="ADE87" s="3"/>
      <c r="ADF87" s="3"/>
      <c r="ADG87" s="3"/>
      <c r="ADH87" s="3"/>
      <c r="ADI87" s="3"/>
      <c r="ADJ87" s="3"/>
      <c r="ADK87" s="3"/>
      <c r="ADL87" s="3"/>
      <c r="ADM87" s="3"/>
      <c r="ADN87" s="3"/>
      <c r="ADO87" s="3"/>
      <c r="ADP87" s="3"/>
      <c r="ADQ87" s="3"/>
      <c r="ADR87" s="3"/>
      <c r="ADS87" s="3"/>
      <c r="ADT87" s="3"/>
      <c r="ADU87" s="3"/>
      <c r="ADV87" s="3"/>
      <c r="ADW87" s="3"/>
      <c r="ADX87" s="3"/>
      <c r="ADY87" s="3"/>
      <c r="ADZ87" s="3"/>
      <c r="AEA87" s="3"/>
      <c r="AEB87" s="3"/>
      <c r="AEC87" s="3"/>
      <c r="AED87" s="3"/>
      <c r="AEE87" s="3"/>
      <c r="AEF87" s="3"/>
      <c r="AEG87" s="3"/>
      <c r="AEH87" s="3"/>
      <c r="AEI87" s="3"/>
      <c r="AEJ87" s="3"/>
      <c r="AEK87" s="3"/>
      <c r="AEL87" s="3"/>
      <c r="AEM87" s="3"/>
      <c r="AEN87" s="3"/>
      <c r="AEO87" s="3"/>
    </row>
    <row r="88" spans="1:821" s="39" customFormat="1" ht="39.5" customHeight="1" x14ac:dyDescent="0.3">
      <c r="A88" s="80" t="s">
        <v>5</v>
      </c>
      <c r="B88" s="42" t="s">
        <v>81</v>
      </c>
      <c r="C88" s="121"/>
      <c r="D88" s="68" t="s">
        <v>14</v>
      </c>
      <c r="E88" s="68" t="s">
        <v>85</v>
      </c>
      <c r="F88" s="33">
        <v>63767.519999999997</v>
      </c>
      <c r="G88" s="43">
        <v>20231.864376000001</v>
      </c>
      <c r="H88" s="43">
        <v>81244.724375999998</v>
      </c>
      <c r="I88" s="43">
        <v>20311.181094</v>
      </c>
      <c r="J88" s="44">
        <v>1642</v>
      </c>
      <c r="K88" s="45">
        <v>61.848907107186356</v>
      </c>
      <c r="L88" s="68">
        <v>2</v>
      </c>
      <c r="M88" s="46">
        <v>247.39562842874543</v>
      </c>
      <c r="N88" s="68">
        <v>2</v>
      </c>
      <c r="O88" s="68">
        <v>1</v>
      </c>
      <c r="P88" s="68">
        <v>2</v>
      </c>
      <c r="Q88" s="81">
        <v>494.79125685749085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3"/>
      <c r="NE88" s="3"/>
      <c r="NF88" s="3"/>
      <c r="NG88" s="3"/>
      <c r="NH88" s="3"/>
      <c r="NI88" s="3"/>
      <c r="NJ88" s="3"/>
      <c r="NK88" s="3"/>
      <c r="NL88" s="3"/>
      <c r="NM88" s="3"/>
      <c r="NN88" s="3"/>
      <c r="NO88" s="3"/>
      <c r="NP88" s="3"/>
      <c r="NQ88" s="3"/>
      <c r="NR88" s="3"/>
      <c r="NS88" s="3"/>
      <c r="NT88" s="3"/>
      <c r="NU88" s="3"/>
      <c r="NV88" s="3"/>
      <c r="NW88" s="3"/>
      <c r="NX88" s="3"/>
      <c r="NY88" s="3"/>
      <c r="NZ88" s="3"/>
      <c r="OA88" s="3"/>
      <c r="OB88" s="3"/>
      <c r="OC88" s="3"/>
      <c r="OD88" s="3"/>
      <c r="OE88" s="3"/>
      <c r="OF88" s="3"/>
      <c r="OG88" s="3"/>
      <c r="OH88" s="3"/>
      <c r="OI88" s="3"/>
      <c r="OJ88" s="3"/>
      <c r="OK88" s="3"/>
      <c r="OL88" s="3"/>
      <c r="OM88" s="3"/>
      <c r="ON88" s="3"/>
      <c r="OO88" s="3"/>
      <c r="OP88" s="3"/>
      <c r="OQ88" s="3"/>
      <c r="OR88" s="3"/>
      <c r="OS88" s="3"/>
      <c r="OT88" s="3"/>
      <c r="OU88" s="3"/>
      <c r="OV88" s="3"/>
      <c r="OW88" s="3"/>
      <c r="OX88" s="3"/>
      <c r="OY88" s="3"/>
      <c r="OZ88" s="3"/>
      <c r="PA88" s="3"/>
      <c r="PB88" s="3"/>
      <c r="PC88" s="3"/>
      <c r="PD88" s="3"/>
      <c r="PE88" s="3"/>
      <c r="PF88" s="3"/>
      <c r="PG88" s="3"/>
      <c r="PH88" s="3"/>
      <c r="PI88" s="3"/>
      <c r="PJ88" s="3"/>
      <c r="PK88" s="3"/>
      <c r="PL88" s="3"/>
      <c r="PM88" s="3"/>
      <c r="PN88" s="3"/>
      <c r="PO88" s="3"/>
      <c r="PP88" s="3"/>
      <c r="PQ88" s="3"/>
      <c r="PR88" s="3"/>
      <c r="PS88" s="3"/>
      <c r="PT88" s="3"/>
      <c r="PU88" s="3"/>
      <c r="PV88" s="3"/>
      <c r="PW88" s="3"/>
      <c r="PX88" s="3"/>
      <c r="PY88" s="3"/>
      <c r="PZ88" s="3"/>
      <c r="QA88" s="3"/>
      <c r="QB88" s="3"/>
      <c r="QC88" s="3"/>
      <c r="QD88" s="3"/>
      <c r="QE88" s="3"/>
      <c r="QF88" s="3"/>
      <c r="QG88" s="3"/>
      <c r="QH88" s="3"/>
      <c r="QI88" s="3"/>
      <c r="QJ88" s="3"/>
      <c r="QK88" s="3"/>
      <c r="QL88" s="3"/>
      <c r="QM88" s="3"/>
      <c r="QN88" s="3"/>
      <c r="QO88" s="3"/>
      <c r="QP88" s="3"/>
      <c r="QQ88" s="3"/>
      <c r="QR88" s="3"/>
      <c r="QS88" s="3"/>
      <c r="QT88" s="3"/>
      <c r="QU88" s="3"/>
      <c r="QV88" s="3"/>
      <c r="QW88" s="3"/>
      <c r="QX88" s="3"/>
      <c r="QY88" s="3"/>
      <c r="QZ88" s="3"/>
      <c r="RA88" s="3"/>
      <c r="RB88" s="3"/>
      <c r="RC88" s="3"/>
      <c r="RD88" s="3"/>
      <c r="RE88" s="3"/>
      <c r="RF88" s="3"/>
      <c r="RG88" s="3"/>
      <c r="RH88" s="3"/>
      <c r="RI88" s="3"/>
      <c r="RJ88" s="3"/>
      <c r="RK88" s="3"/>
      <c r="RL88" s="3"/>
      <c r="RM88" s="3"/>
      <c r="RN88" s="3"/>
      <c r="RO88" s="3"/>
      <c r="RP88" s="3"/>
      <c r="RQ88" s="3"/>
      <c r="RR88" s="3"/>
      <c r="RS88" s="3"/>
      <c r="RT88" s="3"/>
      <c r="RU88" s="3"/>
      <c r="RV88" s="3"/>
      <c r="RW88" s="3"/>
      <c r="RX88" s="3"/>
      <c r="RY88" s="3"/>
      <c r="RZ88" s="3"/>
      <c r="SA88" s="3"/>
      <c r="SB88" s="3"/>
      <c r="SC88" s="3"/>
      <c r="SD88" s="3"/>
      <c r="SE88" s="3"/>
      <c r="SF88" s="3"/>
      <c r="SG88" s="3"/>
      <c r="SH88" s="3"/>
      <c r="SI88" s="3"/>
      <c r="SJ88" s="3"/>
      <c r="SK88" s="3"/>
      <c r="SL88" s="3"/>
      <c r="SM88" s="3"/>
      <c r="SN88" s="3"/>
      <c r="SO88" s="3"/>
      <c r="SP88" s="3"/>
      <c r="SQ88" s="3"/>
      <c r="SR88" s="3"/>
      <c r="SS88" s="3"/>
      <c r="ST88" s="3"/>
      <c r="SU88" s="3"/>
      <c r="SV88" s="3"/>
      <c r="SW88" s="3"/>
      <c r="SX88" s="3"/>
      <c r="SY88" s="3"/>
      <c r="SZ88" s="3"/>
      <c r="TA88" s="3"/>
      <c r="TB88" s="3"/>
      <c r="TC88" s="3"/>
      <c r="TD88" s="3"/>
      <c r="TE88" s="3"/>
      <c r="TF88" s="3"/>
      <c r="TG88" s="3"/>
      <c r="TH88" s="3"/>
      <c r="TI88" s="3"/>
      <c r="TJ88" s="3"/>
      <c r="TK88" s="3"/>
      <c r="TL88" s="3"/>
      <c r="TM88" s="3"/>
      <c r="TN88" s="3"/>
      <c r="TO88" s="3"/>
      <c r="TP88" s="3"/>
      <c r="TQ88" s="3"/>
      <c r="TR88" s="3"/>
      <c r="TS88" s="3"/>
      <c r="TT88" s="3"/>
      <c r="TU88" s="3"/>
      <c r="TV88" s="3"/>
      <c r="TW88" s="3"/>
      <c r="TX88" s="3"/>
      <c r="TY88" s="3"/>
      <c r="TZ88" s="3"/>
      <c r="UA88" s="3"/>
      <c r="UB88" s="3"/>
      <c r="UC88" s="3"/>
      <c r="UD88" s="3"/>
      <c r="UE88" s="3"/>
      <c r="UF88" s="3"/>
      <c r="UG88" s="3"/>
      <c r="UH88" s="3"/>
      <c r="UI88" s="3"/>
      <c r="UJ88" s="3"/>
      <c r="UK88" s="3"/>
      <c r="UL88" s="3"/>
      <c r="UM88" s="3"/>
      <c r="UN88" s="3"/>
      <c r="UO88" s="3"/>
      <c r="UP88" s="3"/>
      <c r="UQ88" s="3"/>
      <c r="UR88" s="3"/>
      <c r="US88" s="3"/>
      <c r="UT88" s="3"/>
      <c r="UU88" s="3"/>
      <c r="UV88" s="3"/>
      <c r="UW88" s="3"/>
      <c r="UX88" s="3"/>
      <c r="UY88" s="3"/>
      <c r="UZ88" s="3"/>
      <c r="VA88" s="3"/>
      <c r="VB88" s="3"/>
      <c r="VC88" s="3"/>
      <c r="VD88" s="3"/>
      <c r="VE88" s="3"/>
      <c r="VF88" s="3"/>
      <c r="VG88" s="3"/>
      <c r="VH88" s="3"/>
      <c r="VI88" s="3"/>
      <c r="VJ88" s="3"/>
      <c r="VK88" s="3"/>
      <c r="VL88" s="3"/>
      <c r="VM88" s="3"/>
      <c r="VN88" s="3"/>
      <c r="VO88" s="3"/>
      <c r="VP88" s="3"/>
      <c r="VQ88" s="3"/>
      <c r="VR88" s="3"/>
      <c r="VS88" s="3"/>
      <c r="VT88" s="3"/>
      <c r="VU88" s="3"/>
      <c r="VV88" s="3"/>
      <c r="VW88" s="3"/>
      <c r="VX88" s="3"/>
      <c r="VY88" s="3"/>
      <c r="VZ88" s="3"/>
      <c r="WA88" s="3"/>
      <c r="WB88" s="3"/>
      <c r="WC88" s="3"/>
      <c r="WD88" s="3"/>
      <c r="WE88" s="3"/>
      <c r="WF88" s="3"/>
      <c r="WG88" s="3"/>
      <c r="WH88" s="3"/>
      <c r="WI88" s="3"/>
      <c r="WJ88" s="3"/>
      <c r="WK88" s="3"/>
      <c r="WL88" s="3"/>
      <c r="WM88" s="3"/>
      <c r="WN88" s="3"/>
      <c r="WO88" s="3"/>
      <c r="WP88" s="3"/>
      <c r="WQ88" s="3"/>
      <c r="WR88" s="3"/>
      <c r="WS88" s="3"/>
      <c r="WT88" s="3"/>
      <c r="WU88" s="3"/>
      <c r="WV88" s="3"/>
      <c r="WW88" s="3"/>
      <c r="WX88" s="3"/>
      <c r="WY88" s="3"/>
      <c r="WZ88" s="3"/>
      <c r="XA88" s="3"/>
      <c r="XB88" s="3"/>
      <c r="XC88" s="3"/>
      <c r="XD88" s="3"/>
      <c r="XE88" s="3"/>
      <c r="XF88" s="3"/>
      <c r="XG88" s="3"/>
      <c r="XH88" s="3"/>
      <c r="XI88" s="3"/>
      <c r="XJ88" s="3"/>
      <c r="XK88" s="3"/>
      <c r="XL88" s="3"/>
      <c r="XM88" s="3"/>
      <c r="XN88" s="3"/>
      <c r="XO88" s="3"/>
      <c r="XP88" s="3"/>
      <c r="XQ88" s="3"/>
      <c r="XR88" s="3"/>
      <c r="XS88" s="3"/>
      <c r="XT88" s="3"/>
      <c r="XU88" s="3"/>
      <c r="XV88" s="3"/>
      <c r="XW88" s="3"/>
      <c r="XX88" s="3"/>
      <c r="XY88" s="3"/>
      <c r="XZ88" s="3"/>
      <c r="YA88" s="3"/>
      <c r="YB88" s="3"/>
      <c r="YC88" s="3"/>
      <c r="YD88" s="3"/>
      <c r="YE88" s="3"/>
      <c r="YF88" s="3"/>
      <c r="YG88" s="3"/>
      <c r="YH88" s="3"/>
      <c r="YI88" s="3"/>
      <c r="YJ88" s="3"/>
      <c r="YK88" s="3"/>
      <c r="YL88" s="3"/>
      <c r="YM88" s="3"/>
      <c r="YN88" s="3"/>
      <c r="YO88" s="3"/>
      <c r="YP88" s="3"/>
      <c r="YQ88" s="3"/>
      <c r="YR88" s="3"/>
      <c r="YS88" s="3"/>
      <c r="YT88" s="3"/>
      <c r="YU88" s="3"/>
      <c r="YV88" s="3"/>
      <c r="YW88" s="3"/>
      <c r="YX88" s="3"/>
      <c r="YY88" s="3"/>
      <c r="YZ88" s="3"/>
      <c r="ZA88" s="3"/>
      <c r="ZB88" s="3"/>
      <c r="ZC88" s="3"/>
      <c r="ZD88" s="3"/>
      <c r="ZE88" s="3"/>
      <c r="ZF88" s="3"/>
      <c r="ZG88" s="3"/>
      <c r="ZH88" s="3"/>
      <c r="ZI88" s="3"/>
      <c r="ZJ88" s="3"/>
      <c r="ZK88" s="3"/>
      <c r="ZL88" s="3"/>
      <c r="ZM88" s="3"/>
      <c r="ZN88" s="3"/>
      <c r="ZO88" s="3"/>
      <c r="ZP88" s="3"/>
      <c r="ZQ88" s="3"/>
      <c r="ZR88" s="3"/>
      <c r="ZS88" s="3"/>
      <c r="ZT88" s="3"/>
      <c r="ZU88" s="3"/>
      <c r="ZV88" s="3"/>
      <c r="ZW88" s="3"/>
      <c r="ZX88" s="3"/>
      <c r="ZY88" s="3"/>
      <c r="ZZ88" s="3"/>
      <c r="AAA88" s="3"/>
      <c r="AAB88" s="3"/>
      <c r="AAC88" s="3"/>
      <c r="AAD88" s="3"/>
      <c r="AAE88" s="3"/>
      <c r="AAF88" s="3"/>
      <c r="AAG88" s="3"/>
      <c r="AAH88" s="3"/>
      <c r="AAI88" s="3"/>
      <c r="AAJ88" s="3"/>
      <c r="AAK88" s="3"/>
      <c r="AAL88" s="3"/>
      <c r="AAM88" s="3"/>
      <c r="AAN88" s="3"/>
      <c r="AAO88" s="3"/>
      <c r="AAP88" s="3"/>
      <c r="AAQ88" s="3"/>
      <c r="AAR88" s="3"/>
      <c r="AAS88" s="3"/>
      <c r="AAT88" s="3"/>
      <c r="AAU88" s="3"/>
      <c r="AAV88" s="3"/>
      <c r="AAW88" s="3"/>
      <c r="AAX88" s="3"/>
      <c r="AAY88" s="3"/>
      <c r="AAZ88" s="3"/>
      <c r="ABA88" s="3"/>
      <c r="ABB88" s="3"/>
      <c r="ABC88" s="3"/>
      <c r="ABD88" s="3"/>
      <c r="ABE88" s="3"/>
      <c r="ABF88" s="3"/>
      <c r="ABG88" s="3"/>
      <c r="ABH88" s="3"/>
      <c r="ABI88" s="3"/>
      <c r="ABJ88" s="3"/>
      <c r="ABK88" s="3"/>
      <c r="ABL88" s="3"/>
      <c r="ABM88" s="3"/>
      <c r="ABN88" s="3"/>
      <c r="ABO88" s="3"/>
      <c r="ABP88" s="3"/>
      <c r="ABQ88" s="3"/>
      <c r="ABR88" s="3"/>
      <c r="ABS88" s="3"/>
      <c r="ABT88" s="3"/>
      <c r="ABU88" s="3"/>
      <c r="ABV88" s="3"/>
      <c r="ABW88" s="3"/>
      <c r="ABX88" s="3"/>
      <c r="ABY88" s="3"/>
      <c r="ABZ88" s="3"/>
      <c r="ACA88" s="3"/>
      <c r="ACB88" s="3"/>
      <c r="ACC88" s="3"/>
      <c r="ACD88" s="3"/>
      <c r="ACE88" s="3"/>
      <c r="ACF88" s="3"/>
      <c r="ACG88" s="3"/>
      <c r="ACH88" s="3"/>
      <c r="ACI88" s="3"/>
      <c r="ACJ88" s="3"/>
      <c r="ACK88" s="3"/>
      <c r="ACL88" s="3"/>
      <c r="ACM88" s="3"/>
      <c r="ACN88" s="3"/>
      <c r="ACO88" s="3"/>
      <c r="ACP88" s="3"/>
      <c r="ACQ88" s="3"/>
      <c r="ACR88" s="3"/>
      <c r="ACS88" s="3"/>
      <c r="ACT88" s="3"/>
      <c r="ACU88" s="3"/>
      <c r="ACV88" s="3"/>
      <c r="ACW88" s="3"/>
      <c r="ACX88" s="3"/>
      <c r="ACY88" s="3"/>
      <c r="ACZ88" s="3"/>
      <c r="ADA88" s="3"/>
      <c r="ADB88" s="3"/>
      <c r="ADC88" s="3"/>
      <c r="ADD88" s="3"/>
      <c r="ADE88" s="3"/>
      <c r="ADF88" s="3"/>
      <c r="ADG88" s="3"/>
      <c r="ADH88" s="3"/>
      <c r="ADI88" s="3"/>
      <c r="ADJ88" s="3"/>
      <c r="ADK88" s="3"/>
      <c r="ADL88" s="3"/>
      <c r="ADM88" s="3"/>
      <c r="ADN88" s="3"/>
      <c r="ADO88" s="3"/>
      <c r="ADP88" s="3"/>
      <c r="ADQ88" s="3"/>
      <c r="ADR88" s="3"/>
      <c r="ADS88" s="3"/>
      <c r="ADT88" s="3"/>
      <c r="ADU88" s="3"/>
      <c r="ADV88" s="3"/>
      <c r="ADW88" s="3"/>
      <c r="ADX88" s="3"/>
      <c r="ADY88" s="3"/>
      <c r="ADZ88" s="3"/>
      <c r="AEA88" s="3"/>
      <c r="AEB88" s="3"/>
      <c r="AEC88" s="3"/>
      <c r="AED88" s="3"/>
      <c r="AEE88" s="3"/>
      <c r="AEF88" s="3"/>
      <c r="AEG88" s="3"/>
      <c r="AEH88" s="3"/>
      <c r="AEI88" s="3"/>
      <c r="AEJ88" s="3"/>
      <c r="AEK88" s="3"/>
      <c r="AEL88" s="3"/>
      <c r="AEM88" s="3"/>
      <c r="AEN88" s="3"/>
      <c r="AEO88" s="3"/>
    </row>
    <row r="89" spans="1:821" s="39" customFormat="1" ht="14.5" thickBot="1" x14ac:dyDescent="0.35">
      <c r="A89" s="132" t="s">
        <v>37</v>
      </c>
      <c r="B89" s="133"/>
      <c r="C89" s="129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1"/>
      <c r="O89" s="82">
        <f>SUM(O72:O88)</f>
        <v>17</v>
      </c>
      <c r="P89" s="75"/>
      <c r="Q89" s="83">
        <f>SUM(Q72:Q88)</f>
        <v>8297.4287779293554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  <c r="MR89" s="3"/>
      <c r="MS89" s="3"/>
      <c r="MT89" s="3"/>
      <c r="MU89" s="3"/>
      <c r="MV89" s="3"/>
      <c r="MW89" s="3"/>
      <c r="MX89" s="3"/>
      <c r="MY89" s="3"/>
      <c r="MZ89" s="3"/>
      <c r="NA89" s="3"/>
      <c r="NB89" s="3"/>
      <c r="NC89" s="3"/>
      <c r="ND89" s="3"/>
      <c r="NE89" s="3"/>
      <c r="NF89" s="3"/>
      <c r="NG89" s="3"/>
      <c r="NH89" s="3"/>
      <c r="NI89" s="3"/>
      <c r="NJ89" s="3"/>
      <c r="NK89" s="3"/>
      <c r="NL89" s="3"/>
      <c r="NM89" s="3"/>
      <c r="NN89" s="3"/>
      <c r="NO89" s="3"/>
      <c r="NP89" s="3"/>
      <c r="NQ89" s="3"/>
      <c r="NR89" s="3"/>
      <c r="NS89" s="3"/>
      <c r="NT89" s="3"/>
      <c r="NU89" s="3"/>
      <c r="NV89" s="3"/>
      <c r="NW89" s="3"/>
      <c r="NX89" s="3"/>
      <c r="NY89" s="3"/>
      <c r="NZ89" s="3"/>
      <c r="OA89" s="3"/>
      <c r="OB89" s="3"/>
      <c r="OC89" s="3"/>
      <c r="OD89" s="3"/>
      <c r="OE89" s="3"/>
      <c r="OF89" s="3"/>
      <c r="OG89" s="3"/>
      <c r="OH89" s="3"/>
      <c r="OI89" s="3"/>
      <c r="OJ89" s="3"/>
      <c r="OK89" s="3"/>
      <c r="OL89" s="3"/>
      <c r="OM89" s="3"/>
      <c r="ON89" s="3"/>
      <c r="OO89" s="3"/>
      <c r="OP89" s="3"/>
      <c r="OQ89" s="3"/>
      <c r="OR89" s="3"/>
      <c r="OS89" s="3"/>
      <c r="OT89" s="3"/>
      <c r="OU89" s="3"/>
      <c r="OV89" s="3"/>
      <c r="OW89" s="3"/>
      <c r="OX89" s="3"/>
      <c r="OY89" s="3"/>
      <c r="OZ89" s="3"/>
      <c r="PA89" s="3"/>
      <c r="PB89" s="3"/>
      <c r="PC89" s="3"/>
      <c r="PD89" s="3"/>
      <c r="PE89" s="3"/>
      <c r="PF89" s="3"/>
      <c r="PG89" s="3"/>
      <c r="PH89" s="3"/>
      <c r="PI89" s="3"/>
      <c r="PJ89" s="3"/>
      <c r="PK89" s="3"/>
      <c r="PL89" s="3"/>
      <c r="PM89" s="3"/>
      <c r="PN89" s="3"/>
      <c r="PO89" s="3"/>
      <c r="PP89" s="3"/>
      <c r="PQ89" s="3"/>
      <c r="PR89" s="3"/>
      <c r="PS89" s="3"/>
      <c r="PT89" s="3"/>
      <c r="PU89" s="3"/>
      <c r="PV89" s="3"/>
      <c r="PW89" s="3"/>
      <c r="PX89" s="3"/>
      <c r="PY89" s="3"/>
      <c r="PZ89" s="3"/>
      <c r="QA89" s="3"/>
      <c r="QB89" s="3"/>
      <c r="QC89" s="3"/>
      <c r="QD89" s="3"/>
      <c r="QE89" s="3"/>
      <c r="QF89" s="3"/>
      <c r="QG89" s="3"/>
      <c r="QH89" s="3"/>
      <c r="QI89" s="3"/>
      <c r="QJ89" s="3"/>
      <c r="QK89" s="3"/>
      <c r="QL89" s="3"/>
      <c r="QM89" s="3"/>
      <c r="QN89" s="3"/>
      <c r="QO89" s="3"/>
      <c r="QP89" s="3"/>
      <c r="QQ89" s="3"/>
      <c r="QR89" s="3"/>
      <c r="QS89" s="3"/>
      <c r="QT89" s="3"/>
      <c r="QU89" s="3"/>
      <c r="QV89" s="3"/>
      <c r="QW89" s="3"/>
      <c r="QX89" s="3"/>
      <c r="QY89" s="3"/>
      <c r="QZ89" s="3"/>
      <c r="RA89" s="3"/>
      <c r="RB89" s="3"/>
      <c r="RC89" s="3"/>
      <c r="RD89" s="3"/>
      <c r="RE89" s="3"/>
      <c r="RF89" s="3"/>
      <c r="RG89" s="3"/>
      <c r="RH89" s="3"/>
      <c r="RI89" s="3"/>
      <c r="RJ89" s="3"/>
      <c r="RK89" s="3"/>
      <c r="RL89" s="3"/>
      <c r="RM89" s="3"/>
      <c r="RN89" s="3"/>
      <c r="RO89" s="3"/>
      <c r="RP89" s="3"/>
      <c r="RQ89" s="3"/>
      <c r="RR89" s="3"/>
      <c r="RS89" s="3"/>
      <c r="RT89" s="3"/>
      <c r="RU89" s="3"/>
      <c r="RV89" s="3"/>
      <c r="RW89" s="3"/>
      <c r="RX89" s="3"/>
      <c r="RY89" s="3"/>
      <c r="RZ89" s="3"/>
      <c r="SA89" s="3"/>
      <c r="SB89" s="3"/>
      <c r="SC89" s="3"/>
      <c r="SD89" s="3"/>
      <c r="SE89" s="3"/>
      <c r="SF89" s="3"/>
      <c r="SG89" s="3"/>
      <c r="SH89" s="3"/>
      <c r="SI89" s="3"/>
      <c r="SJ89" s="3"/>
      <c r="SK89" s="3"/>
      <c r="SL89" s="3"/>
      <c r="SM89" s="3"/>
      <c r="SN89" s="3"/>
      <c r="SO89" s="3"/>
      <c r="SP89" s="3"/>
      <c r="SQ89" s="3"/>
      <c r="SR89" s="3"/>
      <c r="SS89" s="3"/>
      <c r="ST89" s="3"/>
      <c r="SU89" s="3"/>
      <c r="SV89" s="3"/>
      <c r="SW89" s="3"/>
      <c r="SX89" s="3"/>
      <c r="SY89" s="3"/>
      <c r="SZ89" s="3"/>
      <c r="TA89" s="3"/>
      <c r="TB89" s="3"/>
      <c r="TC89" s="3"/>
      <c r="TD89" s="3"/>
      <c r="TE89" s="3"/>
      <c r="TF89" s="3"/>
      <c r="TG89" s="3"/>
      <c r="TH89" s="3"/>
      <c r="TI89" s="3"/>
      <c r="TJ89" s="3"/>
      <c r="TK89" s="3"/>
      <c r="TL89" s="3"/>
      <c r="TM89" s="3"/>
      <c r="TN89" s="3"/>
      <c r="TO89" s="3"/>
      <c r="TP89" s="3"/>
      <c r="TQ89" s="3"/>
      <c r="TR89" s="3"/>
      <c r="TS89" s="3"/>
      <c r="TT89" s="3"/>
      <c r="TU89" s="3"/>
      <c r="TV89" s="3"/>
      <c r="TW89" s="3"/>
      <c r="TX89" s="3"/>
      <c r="TY89" s="3"/>
      <c r="TZ89" s="3"/>
      <c r="UA89" s="3"/>
      <c r="UB89" s="3"/>
      <c r="UC89" s="3"/>
      <c r="UD89" s="3"/>
      <c r="UE89" s="3"/>
      <c r="UF89" s="3"/>
      <c r="UG89" s="3"/>
      <c r="UH89" s="3"/>
      <c r="UI89" s="3"/>
      <c r="UJ89" s="3"/>
      <c r="UK89" s="3"/>
      <c r="UL89" s="3"/>
      <c r="UM89" s="3"/>
      <c r="UN89" s="3"/>
      <c r="UO89" s="3"/>
      <c r="UP89" s="3"/>
      <c r="UQ89" s="3"/>
      <c r="UR89" s="3"/>
      <c r="US89" s="3"/>
      <c r="UT89" s="3"/>
      <c r="UU89" s="3"/>
      <c r="UV89" s="3"/>
      <c r="UW89" s="3"/>
      <c r="UX89" s="3"/>
      <c r="UY89" s="3"/>
      <c r="UZ89" s="3"/>
      <c r="VA89" s="3"/>
      <c r="VB89" s="3"/>
      <c r="VC89" s="3"/>
      <c r="VD89" s="3"/>
      <c r="VE89" s="3"/>
      <c r="VF89" s="3"/>
      <c r="VG89" s="3"/>
      <c r="VH89" s="3"/>
      <c r="VI89" s="3"/>
      <c r="VJ89" s="3"/>
      <c r="VK89" s="3"/>
      <c r="VL89" s="3"/>
      <c r="VM89" s="3"/>
      <c r="VN89" s="3"/>
      <c r="VO89" s="3"/>
      <c r="VP89" s="3"/>
      <c r="VQ89" s="3"/>
      <c r="VR89" s="3"/>
      <c r="VS89" s="3"/>
      <c r="VT89" s="3"/>
      <c r="VU89" s="3"/>
      <c r="VV89" s="3"/>
      <c r="VW89" s="3"/>
      <c r="VX89" s="3"/>
      <c r="VY89" s="3"/>
      <c r="VZ89" s="3"/>
      <c r="WA89" s="3"/>
      <c r="WB89" s="3"/>
      <c r="WC89" s="3"/>
      <c r="WD89" s="3"/>
      <c r="WE89" s="3"/>
      <c r="WF89" s="3"/>
      <c r="WG89" s="3"/>
      <c r="WH89" s="3"/>
      <c r="WI89" s="3"/>
      <c r="WJ89" s="3"/>
      <c r="WK89" s="3"/>
      <c r="WL89" s="3"/>
      <c r="WM89" s="3"/>
      <c r="WN89" s="3"/>
      <c r="WO89" s="3"/>
      <c r="WP89" s="3"/>
      <c r="WQ89" s="3"/>
      <c r="WR89" s="3"/>
      <c r="WS89" s="3"/>
      <c r="WT89" s="3"/>
      <c r="WU89" s="3"/>
      <c r="WV89" s="3"/>
      <c r="WW89" s="3"/>
      <c r="WX89" s="3"/>
      <c r="WY89" s="3"/>
      <c r="WZ89" s="3"/>
      <c r="XA89" s="3"/>
      <c r="XB89" s="3"/>
      <c r="XC89" s="3"/>
      <c r="XD89" s="3"/>
      <c r="XE89" s="3"/>
      <c r="XF89" s="3"/>
      <c r="XG89" s="3"/>
      <c r="XH89" s="3"/>
      <c r="XI89" s="3"/>
      <c r="XJ89" s="3"/>
      <c r="XK89" s="3"/>
      <c r="XL89" s="3"/>
      <c r="XM89" s="3"/>
      <c r="XN89" s="3"/>
      <c r="XO89" s="3"/>
      <c r="XP89" s="3"/>
      <c r="XQ89" s="3"/>
      <c r="XR89" s="3"/>
      <c r="XS89" s="3"/>
      <c r="XT89" s="3"/>
      <c r="XU89" s="3"/>
      <c r="XV89" s="3"/>
      <c r="XW89" s="3"/>
      <c r="XX89" s="3"/>
      <c r="XY89" s="3"/>
      <c r="XZ89" s="3"/>
      <c r="YA89" s="3"/>
      <c r="YB89" s="3"/>
      <c r="YC89" s="3"/>
      <c r="YD89" s="3"/>
      <c r="YE89" s="3"/>
      <c r="YF89" s="3"/>
      <c r="YG89" s="3"/>
      <c r="YH89" s="3"/>
      <c r="YI89" s="3"/>
      <c r="YJ89" s="3"/>
      <c r="YK89" s="3"/>
      <c r="YL89" s="3"/>
      <c r="YM89" s="3"/>
      <c r="YN89" s="3"/>
      <c r="YO89" s="3"/>
      <c r="YP89" s="3"/>
      <c r="YQ89" s="3"/>
      <c r="YR89" s="3"/>
      <c r="YS89" s="3"/>
      <c r="YT89" s="3"/>
      <c r="YU89" s="3"/>
      <c r="YV89" s="3"/>
      <c r="YW89" s="3"/>
      <c r="YX89" s="3"/>
      <c r="YY89" s="3"/>
      <c r="YZ89" s="3"/>
      <c r="ZA89" s="3"/>
      <c r="ZB89" s="3"/>
      <c r="ZC89" s="3"/>
      <c r="ZD89" s="3"/>
      <c r="ZE89" s="3"/>
      <c r="ZF89" s="3"/>
      <c r="ZG89" s="3"/>
      <c r="ZH89" s="3"/>
      <c r="ZI89" s="3"/>
      <c r="ZJ89" s="3"/>
      <c r="ZK89" s="3"/>
      <c r="ZL89" s="3"/>
      <c r="ZM89" s="3"/>
      <c r="ZN89" s="3"/>
      <c r="ZO89" s="3"/>
      <c r="ZP89" s="3"/>
      <c r="ZQ89" s="3"/>
      <c r="ZR89" s="3"/>
      <c r="ZS89" s="3"/>
      <c r="ZT89" s="3"/>
      <c r="ZU89" s="3"/>
      <c r="ZV89" s="3"/>
      <c r="ZW89" s="3"/>
      <c r="ZX89" s="3"/>
      <c r="ZY89" s="3"/>
      <c r="ZZ89" s="3"/>
      <c r="AAA89" s="3"/>
      <c r="AAB89" s="3"/>
      <c r="AAC89" s="3"/>
      <c r="AAD89" s="3"/>
      <c r="AAE89" s="3"/>
      <c r="AAF89" s="3"/>
      <c r="AAG89" s="3"/>
      <c r="AAH89" s="3"/>
      <c r="AAI89" s="3"/>
      <c r="AAJ89" s="3"/>
      <c r="AAK89" s="3"/>
      <c r="AAL89" s="3"/>
      <c r="AAM89" s="3"/>
      <c r="AAN89" s="3"/>
      <c r="AAO89" s="3"/>
      <c r="AAP89" s="3"/>
      <c r="AAQ89" s="3"/>
      <c r="AAR89" s="3"/>
      <c r="AAS89" s="3"/>
      <c r="AAT89" s="3"/>
      <c r="AAU89" s="3"/>
      <c r="AAV89" s="3"/>
      <c r="AAW89" s="3"/>
      <c r="AAX89" s="3"/>
      <c r="AAY89" s="3"/>
      <c r="AAZ89" s="3"/>
      <c r="ABA89" s="3"/>
      <c r="ABB89" s="3"/>
      <c r="ABC89" s="3"/>
      <c r="ABD89" s="3"/>
      <c r="ABE89" s="3"/>
      <c r="ABF89" s="3"/>
      <c r="ABG89" s="3"/>
      <c r="ABH89" s="3"/>
      <c r="ABI89" s="3"/>
      <c r="ABJ89" s="3"/>
      <c r="ABK89" s="3"/>
      <c r="ABL89" s="3"/>
      <c r="ABM89" s="3"/>
      <c r="ABN89" s="3"/>
      <c r="ABO89" s="3"/>
      <c r="ABP89" s="3"/>
      <c r="ABQ89" s="3"/>
      <c r="ABR89" s="3"/>
      <c r="ABS89" s="3"/>
      <c r="ABT89" s="3"/>
      <c r="ABU89" s="3"/>
      <c r="ABV89" s="3"/>
      <c r="ABW89" s="3"/>
      <c r="ABX89" s="3"/>
      <c r="ABY89" s="3"/>
      <c r="ABZ89" s="3"/>
      <c r="ACA89" s="3"/>
      <c r="ACB89" s="3"/>
      <c r="ACC89" s="3"/>
      <c r="ACD89" s="3"/>
      <c r="ACE89" s="3"/>
      <c r="ACF89" s="3"/>
      <c r="ACG89" s="3"/>
      <c r="ACH89" s="3"/>
      <c r="ACI89" s="3"/>
      <c r="ACJ89" s="3"/>
      <c r="ACK89" s="3"/>
      <c r="ACL89" s="3"/>
      <c r="ACM89" s="3"/>
      <c r="ACN89" s="3"/>
      <c r="ACO89" s="3"/>
      <c r="ACP89" s="3"/>
      <c r="ACQ89" s="3"/>
      <c r="ACR89" s="3"/>
      <c r="ACS89" s="3"/>
      <c r="ACT89" s="3"/>
      <c r="ACU89" s="3"/>
      <c r="ACV89" s="3"/>
      <c r="ACW89" s="3"/>
      <c r="ACX89" s="3"/>
      <c r="ACY89" s="3"/>
      <c r="ACZ89" s="3"/>
      <c r="ADA89" s="3"/>
      <c r="ADB89" s="3"/>
      <c r="ADC89" s="3"/>
      <c r="ADD89" s="3"/>
      <c r="ADE89" s="3"/>
      <c r="ADF89" s="3"/>
      <c r="ADG89" s="3"/>
      <c r="ADH89" s="3"/>
      <c r="ADI89" s="3"/>
      <c r="ADJ89" s="3"/>
      <c r="ADK89" s="3"/>
      <c r="ADL89" s="3"/>
      <c r="ADM89" s="3"/>
      <c r="ADN89" s="3"/>
      <c r="ADO89" s="3"/>
      <c r="ADP89" s="3"/>
      <c r="ADQ89" s="3"/>
      <c r="ADR89" s="3"/>
      <c r="ADS89" s="3"/>
      <c r="ADT89" s="3"/>
      <c r="ADU89" s="3"/>
      <c r="ADV89" s="3"/>
      <c r="ADW89" s="3"/>
      <c r="ADX89" s="3"/>
      <c r="ADY89" s="3"/>
      <c r="ADZ89" s="3"/>
      <c r="AEA89" s="3"/>
      <c r="AEB89" s="3"/>
      <c r="AEC89" s="3"/>
      <c r="AED89" s="3"/>
      <c r="AEE89" s="3"/>
      <c r="AEF89" s="3"/>
      <c r="AEG89" s="3"/>
      <c r="AEH89" s="3"/>
      <c r="AEI89" s="3"/>
      <c r="AEJ89" s="3"/>
      <c r="AEK89" s="3"/>
      <c r="AEL89" s="3"/>
      <c r="AEM89" s="3"/>
      <c r="AEN89" s="3"/>
      <c r="AEO89" s="3"/>
    </row>
    <row r="90" spans="1:821" s="3" customFormat="1" x14ac:dyDescent="0.3">
      <c r="Q90" s="112"/>
    </row>
    <row r="91" spans="1:821" x14ac:dyDescent="0.3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3"/>
    </row>
    <row r="92" spans="1:821" x14ac:dyDescent="0.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3"/>
    </row>
    <row r="93" spans="1:821" x14ac:dyDescent="0.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3"/>
    </row>
    <row r="94" spans="1:821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3"/>
    </row>
    <row r="95" spans="1:821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3"/>
    </row>
    <row r="96" spans="1:821" x14ac:dyDescent="0.3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3"/>
    </row>
    <row r="97" spans="1:17" x14ac:dyDescent="0.3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3"/>
    </row>
    <row r="98" spans="1:17" x14ac:dyDescent="0.3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3"/>
    </row>
    <row r="99" spans="1:17" x14ac:dyDescent="0.3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3"/>
    </row>
    <row r="100" spans="1:17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3"/>
    </row>
    <row r="101" spans="1:17" x14ac:dyDescent="0.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3"/>
    </row>
    <row r="102" spans="1:17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3"/>
    </row>
    <row r="103" spans="1:17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3"/>
    </row>
    <row r="104" spans="1:17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3"/>
    </row>
    <row r="105" spans="1:17" x14ac:dyDescent="0.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3"/>
    </row>
    <row r="106" spans="1:17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3"/>
    </row>
    <row r="107" spans="1:17" ht="14" customHeight="1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3"/>
    </row>
    <row r="108" spans="1:17" x14ac:dyDescent="0.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3"/>
    </row>
    <row r="109" spans="1:17" x14ac:dyDescent="0.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3"/>
    </row>
    <row r="110" spans="1:17" x14ac:dyDescent="0.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3"/>
    </row>
    <row r="111" spans="1:17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3"/>
    </row>
  </sheetData>
  <mergeCells count="52">
    <mergeCell ref="A1:Q1"/>
    <mergeCell ref="A5:E5"/>
    <mergeCell ref="A3:A4"/>
    <mergeCell ref="B3:B4"/>
    <mergeCell ref="C3:C4"/>
    <mergeCell ref="A2:Q2"/>
    <mergeCell ref="Q3:Q4"/>
    <mergeCell ref="L3:L4"/>
    <mergeCell ref="F3:K3"/>
    <mergeCell ref="O3:O4"/>
    <mergeCell ref="P3:P4"/>
    <mergeCell ref="D3:D4"/>
    <mergeCell ref="E3:E4"/>
    <mergeCell ref="M3:M4"/>
    <mergeCell ref="N3:N4"/>
    <mergeCell ref="A9:A34"/>
    <mergeCell ref="C6:C38"/>
    <mergeCell ref="A39:B39"/>
    <mergeCell ref="A41:A42"/>
    <mergeCell ref="B41:B42"/>
    <mergeCell ref="C41:C42"/>
    <mergeCell ref="N41:N42"/>
    <mergeCell ref="O41:O42"/>
    <mergeCell ref="P41:P42"/>
    <mergeCell ref="Q41:Q42"/>
    <mergeCell ref="A43:D43"/>
    <mergeCell ref="D41:D42"/>
    <mergeCell ref="E41:E42"/>
    <mergeCell ref="F41:K41"/>
    <mergeCell ref="L41:L42"/>
    <mergeCell ref="M41:M42"/>
    <mergeCell ref="P69:P70"/>
    <mergeCell ref="C44:C65"/>
    <mergeCell ref="A45:A51"/>
    <mergeCell ref="C66:N66"/>
    <mergeCell ref="A66:B66"/>
    <mergeCell ref="Q69:Q70"/>
    <mergeCell ref="A71:D71"/>
    <mergeCell ref="C72:C88"/>
    <mergeCell ref="A73:A75"/>
    <mergeCell ref="A89:B89"/>
    <mergeCell ref="C89:N89"/>
    <mergeCell ref="A69:A70"/>
    <mergeCell ref="B69:B70"/>
    <mergeCell ref="C69:C70"/>
    <mergeCell ref="D69:D70"/>
    <mergeCell ref="E69:E70"/>
    <mergeCell ref="F69:K69"/>
    <mergeCell ref="L69:L70"/>
    <mergeCell ref="M69:M70"/>
    <mergeCell ref="N69:N70"/>
    <mergeCell ref="O69:O70"/>
  </mergeCells>
  <printOptions horizontalCentered="1"/>
  <pageMargins left="0.62992125984251968" right="3.937007874015748E-2" top="0.78740157480314965" bottom="0.19685039370078741" header="0.39370078740157483" footer="0.31496062992125984"/>
  <pageSetup paperSize="9" scale="54" fitToHeight="3" orientation="landscape" r:id="rId1"/>
  <headerFooter scaleWithDoc="0"/>
  <rowBreaks count="2" manualBreakCount="2">
    <brk id="40" max="16" man="1"/>
    <brk id="6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showGridLines="0" workbookViewId="0">
      <selection activeCell="D9" sqref="D9"/>
    </sheetView>
  </sheetViews>
  <sheetFormatPr defaultRowHeight="14.5" x14ac:dyDescent="0.35"/>
  <cols>
    <col min="1" max="1" width="4.1796875" customWidth="1"/>
    <col min="2" max="2" width="46.1796875" customWidth="1"/>
    <col min="3" max="3" width="14.81640625" customWidth="1"/>
  </cols>
  <sheetData>
    <row r="2" spans="2:3" ht="16.5" customHeight="1" x14ac:dyDescent="0.35">
      <c r="B2" s="152" t="s">
        <v>39</v>
      </c>
      <c r="C2" s="152"/>
    </row>
    <row r="3" spans="2:3" ht="9.75" customHeight="1" x14ac:dyDescent="0.35">
      <c r="B3" s="4"/>
      <c r="C3" s="4"/>
    </row>
    <row r="4" spans="2:3" ht="19.5" customHeight="1" x14ac:dyDescent="0.35"/>
    <row r="5" spans="2:3" ht="22.25" customHeight="1" thickBot="1" x14ac:dyDescent="0.4">
      <c r="B5" s="7" t="s">
        <v>152</v>
      </c>
    </row>
    <row r="6" spans="2:3" ht="22.25" customHeight="1" x14ac:dyDescent="0.35">
      <c r="B6" s="61" t="s">
        <v>10</v>
      </c>
      <c r="C6" s="62">
        <f>'A. NORMA VIGENT'!Q36+'A. NORMA VIGENT'!Q64+'A. NORMA VIGENT'!Q86</f>
        <v>26161.610678075522</v>
      </c>
    </row>
    <row r="7" spans="2:3" ht="30" customHeight="1" x14ac:dyDescent="0.35">
      <c r="B7" s="63" t="s">
        <v>11</v>
      </c>
      <c r="C7" s="64">
        <f>'B. PROPOSTA NORMA'!Q39+'B. PROPOSTA NORMA'!Q66+'B. PROPOSTA NORMA'!Q89</f>
        <v>27999.191591936666</v>
      </c>
    </row>
    <row r="8" spans="2:3" ht="12.75" customHeight="1" thickBot="1" x14ac:dyDescent="0.4">
      <c r="B8" s="65" t="s">
        <v>9</v>
      </c>
      <c r="C8" s="66">
        <f>SUM(C6,-C7)</f>
        <v>-1837.5809138611439</v>
      </c>
    </row>
    <row r="9" spans="2:3" ht="17.25" customHeight="1" x14ac:dyDescent="0.35">
      <c r="B9" s="4"/>
      <c r="C9" s="4"/>
    </row>
    <row r="10" spans="2:3" ht="22.25" customHeight="1" x14ac:dyDescent="0.35">
      <c r="B10" s="4"/>
      <c r="C10" s="4"/>
    </row>
    <row r="11" spans="2:3" ht="22.25" customHeight="1" x14ac:dyDescent="0.35"/>
    <row r="12" spans="2:3" ht="30" customHeight="1" x14ac:dyDescent="0.35"/>
    <row r="13" spans="2:3" ht="20.25" customHeight="1" x14ac:dyDescent="0.35"/>
    <row r="15" spans="2:3" ht="22.25" customHeight="1" x14ac:dyDescent="0.35"/>
    <row r="16" spans="2:3" ht="22.25" customHeight="1" x14ac:dyDescent="0.35"/>
    <row r="17" spans="4:4" ht="30" customHeight="1" x14ac:dyDescent="0.35"/>
    <row r="21" spans="4:4" x14ac:dyDescent="0.35">
      <c r="D21" t="s">
        <v>12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workbookViewId="0">
      <selection activeCell="K9" sqref="K9"/>
    </sheetView>
  </sheetViews>
  <sheetFormatPr defaultRowHeight="14.5" x14ac:dyDescent="0.35"/>
  <cols>
    <col min="1" max="6" width="12.81640625" customWidth="1"/>
    <col min="7" max="7" width="19.54296875" customWidth="1"/>
    <col min="8" max="8" width="4.81640625" customWidth="1"/>
  </cols>
  <sheetData>
    <row r="1" spans="1:18" ht="7.5" customHeight="1" x14ac:dyDescent="0.35"/>
    <row r="2" spans="1:18" ht="21.75" customHeight="1" x14ac:dyDescent="0.35">
      <c r="A2" s="161" t="s">
        <v>52</v>
      </c>
      <c r="B2" s="161"/>
      <c r="C2" s="161"/>
      <c r="D2" s="161"/>
      <c r="E2" s="161"/>
      <c r="F2" s="161"/>
      <c r="G2" s="161"/>
    </row>
    <row r="3" spans="1:18" ht="4.5" customHeight="1" x14ac:dyDescent="0.35">
      <c r="A3" s="162"/>
      <c r="B3" s="162"/>
      <c r="C3" s="162"/>
      <c r="D3" s="162"/>
      <c r="E3" s="162"/>
      <c r="F3" s="162"/>
      <c r="G3" s="162"/>
    </row>
    <row r="4" spans="1:18" ht="11.5" customHeight="1" x14ac:dyDescent="0.35">
      <c r="A4" s="10"/>
      <c r="B4" s="10"/>
      <c r="C4" s="10"/>
      <c r="D4" s="10"/>
      <c r="E4" s="10"/>
      <c r="F4" s="10"/>
      <c r="G4" s="10"/>
    </row>
    <row r="5" spans="1:18" x14ac:dyDescent="0.35">
      <c r="A5" s="163" t="s">
        <v>23</v>
      </c>
      <c r="B5" s="163"/>
      <c r="C5" s="163"/>
      <c r="D5" s="163"/>
      <c r="E5" s="163"/>
      <c r="F5" s="57"/>
      <c r="G5" s="57"/>
    </row>
    <row r="6" spans="1:18" x14ac:dyDescent="0.35">
      <c r="A6" s="164" t="s">
        <v>24</v>
      </c>
      <c r="B6" s="164"/>
      <c r="C6" s="164"/>
      <c r="D6" s="164"/>
      <c r="E6" s="164"/>
      <c r="F6" s="57"/>
      <c r="G6" s="57"/>
    </row>
    <row r="7" spans="1:18" s="21" customFormat="1" ht="13" x14ac:dyDescent="0.3">
      <c r="A7" s="165"/>
      <c r="B7" s="165"/>
      <c r="C7" s="165"/>
      <c r="D7" s="165"/>
      <c r="E7" s="165"/>
      <c r="F7" s="165"/>
      <c r="G7" s="165"/>
    </row>
    <row r="8" spans="1:18" s="13" customFormat="1" ht="12" x14ac:dyDescent="0.3">
      <c r="A8" s="158" t="s">
        <v>153</v>
      </c>
      <c r="B8" s="155"/>
      <c r="C8" s="155"/>
      <c r="D8" s="155"/>
      <c r="E8" s="155"/>
      <c r="F8" s="155"/>
      <c r="G8" s="155"/>
    </row>
    <row r="9" spans="1:18" ht="50.25" customHeight="1" x14ac:dyDescent="0.35">
      <c r="A9" s="166" t="s">
        <v>156</v>
      </c>
      <c r="B9" s="167"/>
      <c r="C9" s="167"/>
      <c r="D9" s="167"/>
      <c r="E9" s="167"/>
      <c r="F9" s="167"/>
      <c r="G9" s="167"/>
    </row>
    <row r="10" spans="1:18" s="14" customFormat="1" ht="10.5" customHeight="1" x14ac:dyDescent="0.25">
      <c r="A10" s="55" t="s">
        <v>155</v>
      </c>
      <c r="B10" s="55"/>
      <c r="C10" s="55"/>
      <c r="D10" s="55"/>
      <c r="E10" s="55"/>
      <c r="F10" s="55"/>
      <c r="G10" s="55"/>
    </row>
    <row r="11" spans="1:18" s="11" customFormat="1" ht="7" customHeight="1" x14ac:dyDescent="0.3">
      <c r="A11" s="56"/>
      <c r="B11" s="56"/>
      <c r="C11" s="56"/>
      <c r="D11" s="56"/>
      <c r="E11" s="56"/>
      <c r="F11" s="56"/>
      <c r="G11" s="56"/>
    </row>
    <row r="12" spans="1:18" s="11" customFormat="1" ht="12" x14ac:dyDescent="0.3">
      <c r="A12" s="158" t="s">
        <v>147</v>
      </c>
      <c r="B12" s="155"/>
      <c r="C12" s="155"/>
      <c r="D12" s="155"/>
      <c r="E12" s="155"/>
      <c r="F12" s="155"/>
      <c r="G12" s="155"/>
    </row>
    <row r="13" spans="1:18" s="11" customFormat="1" ht="12" x14ac:dyDescent="0.3">
      <c r="A13" s="55" t="s">
        <v>40</v>
      </c>
      <c r="B13" s="57"/>
      <c r="C13" s="57"/>
      <c r="D13" s="57"/>
      <c r="E13" s="57"/>
      <c r="F13" s="57"/>
      <c r="G13" s="57"/>
    </row>
    <row r="14" spans="1:18" s="11" customFormat="1" ht="12" x14ac:dyDescent="0.3">
      <c r="A14" s="55" t="s">
        <v>41</v>
      </c>
      <c r="B14" s="57"/>
      <c r="C14" s="57"/>
      <c r="D14" s="57"/>
      <c r="E14" s="57"/>
      <c r="F14" s="57"/>
      <c r="G14" s="57"/>
    </row>
    <row r="15" spans="1:18" s="15" customFormat="1" ht="12.5" customHeight="1" x14ac:dyDescent="0.25">
      <c r="A15" s="58" t="s">
        <v>47</v>
      </c>
      <c r="B15" s="58"/>
      <c r="C15" s="58"/>
      <c r="D15" s="58"/>
      <c r="E15" s="58"/>
      <c r="F15" s="58"/>
      <c r="G15" s="5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11" customFormat="1" ht="5.5" customHeight="1" x14ac:dyDescent="0.3">
      <c r="A16" s="55"/>
      <c r="B16" s="57"/>
      <c r="C16" s="57"/>
      <c r="D16" s="57"/>
      <c r="E16" s="57"/>
      <c r="F16" s="57"/>
      <c r="G16" s="57"/>
    </row>
    <row r="17" spans="1:7" s="11" customFormat="1" ht="91" customHeight="1" x14ac:dyDescent="0.3">
      <c r="A17" s="166" t="s">
        <v>148</v>
      </c>
      <c r="B17" s="167"/>
      <c r="C17" s="167"/>
      <c r="D17" s="167"/>
      <c r="E17" s="167"/>
      <c r="F17" s="167"/>
      <c r="G17" s="167"/>
    </row>
    <row r="18" spans="1:7" s="14" customFormat="1" ht="11.5" x14ac:dyDescent="0.25">
      <c r="A18" s="168" t="s">
        <v>42</v>
      </c>
      <c r="B18" s="169"/>
      <c r="C18" s="169"/>
      <c r="D18" s="169"/>
      <c r="E18" s="169"/>
      <c r="F18" s="169"/>
      <c r="G18" s="169"/>
    </row>
    <row r="19" spans="1:7" s="11" customFormat="1" ht="19" customHeight="1" x14ac:dyDescent="0.3">
      <c r="A19" s="158" t="s">
        <v>149</v>
      </c>
      <c r="B19" s="155"/>
      <c r="C19" s="155"/>
      <c r="D19" s="155"/>
      <c r="E19" s="155"/>
      <c r="F19" s="155"/>
      <c r="G19" s="155"/>
    </row>
    <row r="20" spans="1:7" s="11" customFormat="1" ht="71.5" customHeight="1" x14ac:dyDescent="0.3">
      <c r="A20" s="158" t="s">
        <v>150</v>
      </c>
      <c r="B20" s="155"/>
      <c r="C20" s="155"/>
      <c r="D20" s="155"/>
      <c r="E20" s="155"/>
      <c r="F20" s="155"/>
      <c r="G20" s="155"/>
    </row>
    <row r="21" spans="1:7" s="11" customFormat="1" ht="12" x14ac:dyDescent="0.3">
      <c r="A21" s="55" t="s">
        <v>43</v>
      </c>
      <c r="B21" s="59"/>
      <c r="C21" s="59"/>
      <c r="D21" s="59"/>
      <c r="E21" s="59"/>
      <c r="F21" s="59"/>
      <c r="G21" s="59"/>
    </row>
    <row r="22" spans="1:7" s="11" customFormat="1" ht="12" x14ac:dyDescent="0.3">
      <c r="A22" s="55" t="s">
        <v>44</v>
      </c>
      <c r="B22" s="59"/>
      <c r="C22" s="59"/>
      <c r="D22" s="59"/>
      <c r="E22" s="59"/>
      <c r="F22" s="59"/>
      <c r="G22" s="59"/>
    </row>
    <row r="23" spans="1:7" s="11" customFormat="1" ht="55.5" customHeight="1" x14ac:dyDescent="0.3">
      <c r="A23" s="159" t="s">
        <v>45</v>
      </c>
      <c r="B23" s="160"/>
      <c r="C23" s="160"/>
      <c r="D23" s="160"/>
      <c r="E23" s="160"/>
      <c r="F23" s="160"/>
      <c r="G23" s="160"/>
    </row>
    <row r="24" spans="1:7" s="11" customFormat="1" ht="12" x14ac:dyDescent="0.3">
      <c r="A24" s="55" t="s">
        <v>46</v>
      </c>
      <c r="B24" s="57"/>
      <c r="C24" s="57"/>
      <c r="D24" s="57"/>
      <c r="E24" s="57"/>
      <c r="F24" s="57"/>
      <c r="G24" s="57"/>
    </row>
    <row r="25" spans="1:7" s="11" customFormat="1" ht="12" x14ac:dyDescent="0.3">
      <c r="B25" s="12"/>
      <c r="C25" s="12"/>
      <c r="D25" s="12"/>
      <c r="E25" s="12"/>
      <c r="F25" s="12"/>
      <c r="G25" s="12"/>
    </row>
    <row r="26" spans="1:7" x14ac:dyDescent="0.35">
      <c r="A26" s="156" t="s">
        <v>25</v>
      </c>
      <c r="B26" s="156"/>
      <c r="C26" s="156"/>
      <c r="D26" s="156"/>
      <c r="E26" s="156"/>
      <c r="F26" s="54"/>
      <c r="G26" s="54"/>
    </row>
    <row r="27" spans="1:7" x14ac:dyDescent="0.35">
      <c r="A27" s="154" t="s">
        <v>26</v>
      </c>
      <c r="B27" s="154"/>
      <c r="C27" s="154"/>
      <c r="D27" s="154"/>
      <c r="E27" s="154"/>
      <c r="F27" s="54"/>
      <c r="G27" s="54"/>
    </row>
    <row r="28" spans="1:7" ht="23.5" customHeight="1" x14ac:dyDescent="0.35">
      <c r="A28" s="157" t="s">
        <v>154</v>
      </c>
      <c r="B28" s="157"/>
      <c r="C28" s="157"/>
      <c r="D28" s="157"/>
      <c r="E28" s="157"/>
      <c r="F28" s="157"/>
      <c r="G28" s="157"/>
    </row>
    <row r="30" spans="1:7" x14ac:dyDescent="0.35">
      <c r="A30" s="153" t="s">
        <v>27</v>
      </c>
      <c r="B30" s="153"/>
      <c r="C30" s="153"/>
      <c r="D30" s="153"/>
      <c r="E30" s="153"/>
      <c r="F30" s="54"/>
      <c r="G30" s="54"/>
    </row>
    <row r="31" spans="1:7" x14ac:dyDescent="0.35">
      <c r="A31" s="154" t="s">
        <v>28</v>
      </c>
      <c r="B31" s="154"/>
      <c r="C31" s="154"/>
      <c r="D31" s="154"/>
      <c r="E31" s="154"/>
      <c r="F31" s="54"/>
      <c r="G31" s="54"/>
    </row>
    <row r="32" spans="1:7" ht="60" customHeight="1" x14ac:dyDescent="0.35">
      <c r="A32" s="157" t="s">
        <v>146</v>
      </c>
      <c r="B32" s="157"/>
      <c r="C32" s="157"/>
      <c r="D32" s="157"/>
      <c r="E32" s="157"/>
      <c r="F32" s="157"/>
      <c r="G32" s="157"/>
    </row>
    <row r="34" spans="1:7" x14ac:dyDescent="0.35">
      <c r="A34" s="153" t="s">
        <v>29</v>
      </c>
      <c r="B34" s="153"/>
      <c r="C34" s="153"/>
      <c r="D34" s="153"/>
      <c r="E34" s="153"/>
      <c r="F34" s="60"/>
      <c r="G34" s="60"/>
    </row>
    <row r="35" spans="1:7" x14ac:dyDescent="0.35">
      <c r="A35" s="154" t="s">
        <v>30</v>
      </c>
      <c r="B35" s="154"/>
      <c r="C35" s="154"/>
      <c r="D35" s="154"/>
      <c r="E35" s="154"/>
      <c r="F35" s="60"/>
      <c r="G35" s="60"/>
    </row>
    <row r="36" spans="1:7" ht="83" customHeight="1" x14ac:dyDescent="0.35">
      <c r="A36" s="155" t="s">
        <v>151</v>
      </c>
      <c r="B36" s="155"/>
      <c r="C36" s="155"/>
      <c r="D36" s="155"/>
      <c r="E36" s="155"/>
      <c r="F36" s="155"/>
      <c r="G36" s="155"/>
    </row>
  </sheetData>
  <mergeCells count="22">
    <mergeCell ref="A20:G20"/>
    <mergeCell ref="A23:G23"/>
    <mergeCell ref="A2:G2"/>
    <mergeCell ref="A3:G3"/>
    <mergeCell ref="A5:E5"/>
    <mergeCell ref="A6:E6"/>
    <mergeCell ref="A7:G7"/>
    <mergeCell ref="A9:G9"/>
    <mergeCell ref="A8:G8"/>
    <mergeCell ref="A12:G12"/>
    <mergeCell ref="A17:G17"/>
    <mergeCell ref="A18:G18"/>
    <mergeCell ref="A19:G19"/>
    <mergeCell ref="A34:E34"/>
    <mergeCell ref="A35:E35"/>
    <mergeCell ref="A36:G36"/>
    <mergeCell ref="A31:E31"/>
    <mergeCell ref="A26:E26"/>
    <mergeCell ref="A27:E27"/>
    <mergeCell ref="A28:G28"/>
    <mergeCell ref="A30:E30"/>
    <mergeCell ref="A32:G32"/>
  </mergeCells>
  <hyperlinks>
    <hyperlink ref="A10:XFD10" r:id="rId1" display="Annex Resolució PDA/1242/2020"/>
    <hyperlink ref="A24" r:id="rId2" display="Resolució de 28 de desembre de 2012"/>
    <hyperlink ref="A14" r:id="rId3"/>
    <hyperlink ref="A21" r:id="rId4" display="https://presidencia.gencat.cat/web/.content/ambits_actuacio/millora_regulacio_normativa/simplificacio/metodologia_quantificacio/manual_internacional-_model_costos_estandard_2008.pdf"/>
    <hyperlink ref="A22" r:id="rId5" display="https://www.oecd-ilibrary.org/governance/oecd-regulatory-compliance-cost-assessment-guidance_9789264209657-en;jsessionid=41jwt_aPaeUboS28rXXjwQRp.ip-10-240-5-126"/>
    <hyperlink ref="A18:G18" r:id="rId6" display=" Enquesta anual de cost laboral de l’INE"/>
    <hyperlink ref="A15:R15" r:id="rId7" display="Relació dels directius de les entitats del sector públic i les seves retribucions previstes"/>
    <hyperlink ref="A10" r:id="rId8"/>
    <hyperlink ref="A13" r:id="rId9"/>
    <hyperlink ref="A15" r:id="rId10"/>
  </hyperlinks>
  <pageMargins left="0.59055118110236227" right="3.937007874015748E-2" top="0.74803149606299213" bottom="0.74803149606299213" header="0.31496062992125984" footer="0.31496062992125984"/>
  <pageSetup paperSize="9" scale="78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A. NORMA VIGENT</vt:lpstr>
      <vt:lpstr>B. PROPOSTA NORMA</vt:lpstr>
      <vt:lpstr>C. ESTALVI</vt:lpstr>
      <vt:lpstr>D. ORIGEN DADES</vt:lpstr>
      <vt:lpstr>'A. NORMA VIGENT'!Àrea_d'impressió</vt:lpstr>
      <vt:lpstr>'B. PROPOSTA NORMA'!Àrea_d'impressió</vt:lpstr>
      <vt:lpstr>'D. ORIGEN DADES'!Àrea_d'impressió</vt:lpstr>
      <vt:lpstr>'A. NORMA VIGENT'!Títols_per_imprimir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Windows User</cp:lastModifiedBy>
  <cp:lastPrinted>2024-02-15T12:44:14Z</cp:lastPrinted>
  <dcterms:created xsi:type="dcterms:W3CDTF">2020-10-15T06:50:55Z</dcterms:created>
  <dcterms:modified xsi:type="dcterms:W3CDTF">2024-02-21T09:15:40Z</dcterms:modified>
</cp:coreProperties>
</file>